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nnika 20 มิ.ย. 2562\รพ.สต\รพ.สต. ปีงบประมาณ 2563\9.รพ.สต.เดือน มิถุนายน 2563\"/>
    </mc:Choice>
  </mc:AlternateContent>
  <bookViews>
    <workbookView xWindow="4335" yWindow="255" windowWidth="11025" windowHeight="5310" tabRatio="877" firstSheet="4" activeTab="17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ตารางการส่งงบ" sheetId="84" state="hidden" r:id="rId16"/>
    <sheet name="2.สรุปคะแนน" sheetId="11" r:id="rId17"/>
    <sheet name="3. สรุปรวมราย CUP " sheetId="61" r:id="rId18"/>
  </sheets>
  <definedNames>
    <definedName name="_xlnm._FilterDatabase" localSheetId="17" hidden="1">'3. สรุปรวมราย CUP '!$A$4:$WVN$1070</definedName>
    <definedName name="_xlnm._FilterDatabase" localSheetId="12" hidden="1">นคร!$A$2:$AF$171</definedName>
    <definedName name="_xlnm._FilterDatabase" localSheetId="13" hidden="1">นครพนม!$A$1:$AO$154</definedName>
    <definedName name="_xlnm._FilterDatabase" localSheetId="1" hidden="1">บึงกาฬ!$A$1:$AJ$71</definedName>
    <definedName name="_xlnm._FilterDatabase" localSheetId="7" hidden="1">'เลย '!$A$1:$AL$130</definedName>
    <definedName name="_xlnm._FilterDatabase" localSheetId="3" hidden="1">หนองบัวลำภู!$A$1:$AI$86</definedName>
    <definedName name="_xlnm._FilterDatabase" localSheetId="4" hidden="1">อด!#REF!</definedName>
    <definedName name="_xlnm._FilterDatabase" localSheetId="5" hidden="1">อุดรธานี!$A$1:$AQ$222</definedName>
    <definedName name="DATA1" localSheetId="14">#REF!</definedName>
    <definedName name="DATA1" localSheetId="17">#REF!</definedName>
    <definedName name="DATA1" localSheetId="7">#REF!</definedName>
    <definedName name="DATA1">#REF!</definedName>
    <definedName name="_xlnm.Print_Titles" localSheetId="17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AN5" i="30" l="1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140" i="30"/>
  <c r="AN141" i="30"/>
  <c r="AN142" i="30"/>
  <c r="AN143" i="30"/>
  <c r="AN144" i="30"/>
  <c r="AN145" i="30"/>
  <c r="AN146" i="30"/>
  <c r="AN147" i="30"/>
  <c r="AN148" i="30"/>
  <c r="AN149" i="30"/>
  <c r="AN150" i="30"/>
  <c r="AN151" i="30"/>
  <c r="AN152" i="30"/>
  <c r="AN153" i="30"/>
  <c r="AN154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140" i="30"/>
  <c r="AM141" i="30"/>
  <c r="AM142" i="30"/>
  <c r="AM143" i="30"/>
  <c r="AM144" i="30"/>
  <c r="AM145" i="30"/>
  <c r="AM146" i="30"/>
  <c r="AM147" i="30"/>
  <c r="AM148" i="30"/>
  <c r="AM149" i="30"/>
  <c r="AM150" i="30"/>
  <c r="AM151" i="30"/>
  <c r="AM152" i="30"/>
  <c r="AM153" i="30"/>
  <c r="AM154" i="30"/>
  <c r="AM4" i="30"/>
  <c r="AK5" i="30"/>
  <c r="AK6" i="30"/>
  <c r="AK7" i="30"/>
  <c r="AK8" i="30"/>
  <c r="AK9" i="30"/>
  <c r="AK10" i="30"/>
  <c r="AK11" i="30"/>
  <c r="AK12" i="30"/>
  <c r="AK13" i="30"/>
  <c r="AK14" i="30"/>
  <c r="AK15" i="30"/>
  <c r="AK16" i="30"/>
  <c r="AK17" i="30"/>
  <c r="AK18" i="30"/>
  <c r="AK19" i="30"/>
  <c r="AK20" i="30"/>
  <c r="AK21" i="30"/>
  <c r="AK22" i="30"/>
  <c r="AK23" i="30"/>
  <c r="AK24" i="30"/>
  <c r="AK25" i="30"/>
  <c r="AK26" i="30"/>
  <c r="AK27" i="30"/>
  <c r="AK28" i="30"/>
  <c r="AK29" i="30"/>
  <c r="AK30" i="30"/>
  <c r="AK31" i="30"/>
  <c r="AK32" i="30"/>
  <c r="AK33" i="30"/>
  <c r="AK34" i="30"/>
  <c r="AK35" i="30"/>
  <c r="AK36" i="30"/>
  <c r="AK37" i="30"/>
  <c r="AK38" i="30"/>
  <c r="AK39" i="30"/>
  <c r="AK40" i="30"/>
  <c r="AK41" i="30"/>
  <c r="AK42" i="30"/>
  <c r="AK43" i="30"/>
  <c r="AK44" i="30"/>
  <c r="AK45" i="30"/>
  <c r="AK46" i="30"/>
  <c r="AK47" i="30"/>
  <c r="AK48" i="30"/>
  <c r="AK49" i="30"/>
  <c r="AK50" i="30"/>
  <c r="AK51" i="30"/>
  <c r="AK52" i="30"/>
  <c r="AK53" i="30"/>
  <c r="AK54" i="30"/>
  <c r="AK55" i="30"/>
  <c r="AK56" i="30"/>
  <c r="AK57" i="30"/>
  <c r="AK58" i="30"/>
  <c r="AK59" i="30"/>
  <c r="AK60" i="30"/>
  <c r="AK61" i="30"/>
  <c r="AK62" i="30"/>
  <c r="AK63" i="30"/>
  <c r="AK64" i="30"/>
  <c r="AK65" i="30"/>
  <c r="AK66" i="30"/>
  <c r="AK67" i="30"/>
  <c r="AK68" i="30"/>
  <c r="AK69" i="30"/>
  <c r="AK70" i="30"/>
  <c r="AK71" i="30"/>
  <c r="AK72" i="30"/>
  <c r="AK73" i="30"/>
  <c r="AK74" i="30"/>
  <c r="AK75" i="30"/>
  <c r="AK76" i="30"/>
  <c r="AK77" i="30"/>
  <c r="AK78" i="30"/>
  <c r="AK79" i="30"/>
  <c r="AK80" i="30"/>
  <c r="AK81" i="30"/>
  <c r="AK82" i="30"/>
  <c r="AK83" i="30"/>
  <c r="AK84" i="30"/>
  <c r="AK85" i="30"/>
  <c r="AK86" i="30"/>
  <c r="AK87" i="30"/>
  <c r="AK88" i="30"/>
  <c r="AK89" i="30"/>
  <c r="AK90" i="30"/>
  <c r="AK91" i="30"/>
  <c r="AK92" i="30"/>
  <c r="AK93" i="30"/>
  <c r="AK94" i="30"/>
  <c r="AK95" i="30"/>
  <c r="AK96" i="30"/>
  <c r="AK97" i="30"/>
  <c r="AK98" i="30"/>
  <c r="AK99" i="30"/>
  <c r="AK100" i="30"/>
  <c r="AK101" i="30"/>
  <c r="AK102" i="30"/>
  <c r="AK103" i="30"/>
  <c r="AK104" i="30"/>
  <c r="AK105" i="30"/>
  <c r="AK106" i="30"/>
  <c r="AK107" i="30"/>
  <c r="AK108" i="30"/>
  <c r="AK109" i="30"/>
  <c r="AK110" i="30"/>
  <c r="AK111" i="30"/>
  <c r="AK112" i="30"/>
  <c r="AK113" i="30"/>
  <c r="AK114" i="30"/>
  <c r="AK115" i="30"/>
  <c r="AK116" i="30"/>
  <c r="AK117" i="30"/>
  <c r="AK118" i="30"/>
  <c r="AK119" i="30"/>
  <c r="AK120" i="30"/>
  <c r="AK121" i="30"/>
  <c r="AK122" i="30"/>
  <c r="AK123" i="30"/>
  <c r="AK124" i="30"/>
  <c r="AK125" i="30"/>
  <c r="AK126" i="30"/>
  <c r="AK127" i="30"/>
  <c r="AK128" i="30"/>
  <c r="AK129" i="30"/>
  <c r="AK130" i="30"/>
  <c r="AK131" i="30"/>
  <c r="AK132" i="30"/>
  <c r="AK133" i="30"/>
  <c r="AK134" i="30"/>
  <c r="AK135" i="30"/>
  <c r="AK136" i="30"/>
  <c r="AK137" i="30"/>
  <c r="AK138" i="30"/>
  <c r="AK139" i="30"/>
  <c r="AK140" i="30"/>
  <c r="AK141" i="30"/>
  <c r="AK142" i="30"/>
  <c r="AK143" i="30"/>
  <c r="AK144" i="30"/>
  <c r="AK145" i="30"/>
  <c r="AK146" i="30"/>
  <c r="AK147" i="30"/>
  <c r="AK148" i="30"/>
  <c r="AK149" i="30"/>
  <c r="AK150" i="30"/>
  <c r="AK151" i="30"/>
  <c r="AK152" i="30"/>
  <c r="AK153" i="30"/>
  <c r="AK154" i="30"/>
  <c r="AK4" i="30"/>
  <c r="AJ5" i="30"/>
  <c r="AJ6" i="30"/>
  <c r="AJ7" i="30"/>
  <c r="AJ8" i="30"/>
  <c r="AJ9" i="30"/>
  <c r="AJ10" i="30"/>
  <c r="AJ11" i="30"/>
  <c r="AJ12" i="30"/>
  <c r="AJ13" i="30"/>
  <c r="AJ14" i="30"/>
  <c r="AJ15" i="30"/>
  <c r="AJ16" i="30"/>
  <c r="AJ17" i="30"/>
  <c r="AJ18" i="30"/>
  <c r="AJ19" i="30"/>
  <c r="AJ20" i="30"/>
  <c r="AJ21" i="30"/>
  <c r="AJ22" i="30"/>
  <c r="AJ23" i="30"/>
  <c r="AJ24" i="30"/>
  <c r="AJ25" i="30"/>
  <c r="AJ26" i="30"/>
  <c r="AJ27" i="30"/>
  <c r="AJ28" i="30"/>
  <c r="AJ29" i="30"/>
  <c r="AJ30" i="30"/>
  <c r="AJ31" i="30"/>
  <c r="AJ32" i="30"/>
  <c r="AJ33" i="30"/>
  <c r="AJ34" i="30"/>
  <c r="AJ35" i="30"/>
  <c r="AJ36" i="30"/>
  <c r="AJ37" i="30"/>
  <c r="AJ38" i="30"/>
  <c r="AJ39" i="30"/>
  <c r="AJ40" i="30"/>
  <c r="AJ41" i="30"/>
  <c r="AJ42" i="30"/>
  <c r="AJ43" i="30"/>
  <c r="AJ44" i="30"/>
  <c r="AJ45" i="30"/>
  <c r="AJ46" i="30"/>
  <c r="AJ47" i="30"/>
  <c r="AJ48" i="30"/>
  <c r="AJ49" i="30"/>
  <c r="AJ50" i="30"/>
  <c r="AJ51" i="30"/>
  <c r="AJ52" i="30"/>
  <c r="AJ53" i="30"/>
  <c r="AJ54" i="30"/>
  <c r="AJ55" i="30"/>
  <c r="AJ56" i="30"/>
  <c r="AJ57" i="30"/>
  <c r="AJ58" i="30"/>
  <c r="AJ59" i="30"/>
  <c r="AJ60" i="30"/>
  <c r="AJ61" i="30"/>
  <c r="AJ62" i="30"/>
  <c r="AJ63" i="30"/>
  <c r="AJ64" i="30"/>
  <c r="AJ65" i="30"/>
  <c r="AJ66" i="30"/>
  <c r="AJ67" i="30"/>
  <c r="AJ68" i="30"/>
  <c r="AJ69" i="30"/>
  <c r="AJ70" i="30"/>
  <c r="AJ71" i="30"/>
  <c r="AJ72" i="30"/>
  <c r="AJ73" i="30"/>
  <c r="AJ74" i="30"/>
  <c r="AJ75" i="30"/>
  <c r="AJ76" i="30"/>
  <c r="AJ77" i="30"/>
  <c r="AJ78" i="30"/>
  <c r="AJ79" i="30"/>
  <c r="AJ80" i="30"/>
  <c r="AJ81" i="30"/>
  <c r="AJ82" i="30"/>
  <c r="AJ83" i="30"/>
  <c r="AJ84" i="30"/>
  <c r="AJ85" i="30"/>
  <c r="AJ86" i="30"/>
  <c r="AJ87" i="30"/>
  <c r="AJ88" i="30"/>
  <c r="AJ89" i="30"/>
  <c r="AJ90" i="30"/>
  <c r="AJ91" i="30"/>
  <c r="AJ92" i="30"/>
  <c r="AJ93" i="30"/>
  <c r="AJ94" i="30"/>
  <c r="AJ95" i="30"/>
  <c r="AJ96" i="30"/>
  <c r="AJ97" i="30"/>
  <c r="AJ98" i="30"/>
  <c r="AJ99" i="30"/>
  <c r="AJ100" i="30"/>
  <c r="AJ101" i="30"/>
  <c r="AJ102" i="30"/>
  <c r="AJ103" i="30"/>
  <c r="AJ104" i="30"/>
  <c r="AJ105" i="30"/>
  <c r="AJ106" i="30"/>
  <c r="AJ107" i="30"/>
  <c r="AJ108" i="30"/>
  <c r="AJ109" i="30"/>
  <c r="AJ110" i="30"/>
  <c r="AJ111" i="30"/>
  <c r="AJ112" i="30"/>
  <c r="AJ113" i="30"/>
  <c r="AJ114" i="30"/>
  <c r="AJ115" i="30"/>
  <c r="AJ116" i="30"/>
  <c r="AJ117" i="30"/>
  <c r="AJ118" i="30"/>
  <c r="AJ119" i="30"/>
  <c r="AJ120" i="30"/>
  <c r="AJ121" i="30"/>
  <c r="AJ122" i="30"/>
  <c r="AJ123" i="30"/>
  <c r="AJ124" i="30"/>
  <c r="AJ125" i="30"/>
  <c r="AJ126" i="30"/>
  <c r="AJ127" i="30"/>
  <c r="AJ128" i="30"/>
  <c r="AJ129" i="30"/>
  <c r="AJ130" i="30"/>
  <c r="AJ131" i="30"/>
  <c r="AJ132" i="30"/>
  <c r="AJ133" i="30"/>
  <c r="AJ134" i="30"/>
  <c r="AJ135" i="30"/>
  <c r="AJ136" i="30"/>
  <c r="AJ137" i="30"/>
  <c r="AJ138" i="30"/>
  <c r="AJ139" i="30"/>
  <c r="AJ140" i="30"/>
  <c r="AJ141" i="30"/>
  <c r="AJ142" i="30"/>
  <c r="AJ143" i="30"/>
  <c r="AJ144" i="30"/>
  <c r="AJ145" i="30"/>
  <c r="AJ146" i="30"/>
  <c r="AJ147" i="30"/>
  <c r="AJ148" i="30"/>
  <c r="AJ149" i="30"/>
  <c r="AJ150" i="30"/>
  <c r="AJ151" i="30"/>
  <c r="AJ152" i="30"/>
  <c r="AJ153" i="30"/>
  <c r="AJ154" i="30"/>
  <c r="AJ4" i="30"/>
  <c r="AK5" i="32"/>
  <c r="AK6" i="32"/>
  <c r="AK7" i="32"/>
  <c r="AK8" i="32"/>
  <c r="AK9" i="32"/>
  <c r="AK10" i="32"/>
  <c r="AK11" i="32"/>
  <c r="AK12" i="32"/>
  <c r="AK13" i="32"/>
  <c r="AK14" i="32"/>
  <c r="AK15" i="32"/>
  <c r="AK16" i="32"/>
  <c r="AK17" i="32"/>
  <c r="AK18" i="32"/>
  <c r="AK19" i="32"/>
  <c r="AK20" i="32"/>
  <c r="AK21" i="32"/>
  <c r="AK22" i="32"/>
  <c r="AK23" i="32"/>
  <c r="AK24" i="32"/>
  <c r="AK25" i="32"/>
  <c r="AK26" i="32"/>
  <c r="AK27" i="32"/>
  <c r="AK28" i="32"/>
  <c r="AK29" i="32"/>
  <c r="AK30" i="32"/>
  <c r="AK31" i="32"/>
  <c r="AK32" i="32"/>
  <c r="AK33" i="32"/>
  <c r="AK34" i="32"/>
  <c r="AK35" i="32"/>
  <c r="AK36" i="32"/>
  <c r="AK37" i="32"/>
  <c r="AK38" i="32"/>
  <c r="AK39" i="32"/>
  <c r="AK40" i="32"/>
  <c r="AK41" i="32"/>
  <c r="AK42" i="32"/>
  <c r="AK43" i="32"/>
  <c r="AK44" i="32"/>
  <c r="AK45" i="32"/>
  <c r="AK46" i="32"/>
  <c r="AK47" i="32"/>
  <c r="AK48" i="32"/>
  <c r="AK49" i="32"/>
  <c r="AK50" i="32"/>
  <c r="AK51" i="32"/>
  <c r="AK52" i="32"/>
  <c r="AK53" i="32"/>
  <c r="AK54" i="32"/>
  <c r="AK55" i="32"/>
  <c r="AK56" i="32"/>
  <c r="AK57" i="32"/>
  <c r="AK58" i="32"/>
  <c r="AK59" i="32"/>
  <c r="AK60" i="32"/>
  <c r="AK61" i="32"/>
  <c r="AK62" i="32"/>
  <c r="AK63" i="32"/>
  <c r="AK64" i="32"/>
  <c r="AK65" i="32"/>
  <c r="AK66" i="32"/>
  <c r="AK67" i="32"/>
  <c r="AK68" i="32"/>
  <c r="AK69" i="32"/>
  <c r="AK70" i="32"/>
  <c r="AK71" i="32"/>
  <c r="AK72" i="32"/>
  <c r="AK73" i="32"/>
  <c r="AK74" i="32"/>
  <c r="AK75" i="32"/>
  <c r="AK76" i="32"/>
  <c r="AK77" i="32"/>
  <c r="AK78" i="32"/>
  <c r="AK79" i="32"/>
  <c r="AK80" i="32"/>
  <c r="AK81" i="32"/>
  <c r="AK82" i="32"/>
  <c r="AK83" i="32"/>
  <c r="AK84" i="32"/>
  <c r="AK85" i="32"/>
  <c r="AK86" i="32"/>
  <c r="AK87" i="32"/>
  <c r="AK88" i="32"/>
  <c r="AK89" i="32"/>
  <c r="AK90" i="32"/>
  <c r="AK91" i="32"/>
  <c r="AK92" i="32"/>
  <c r="AK93" i="32"/>
  <c r="AK94" i="32"/>
  <c r="AK95" i="32"/>
  <c r="AK96" i="32"/>
  <c r="AK97" i="32"/>
  <c r="AK98" i="32"/>
  <c r="AK99" i="32"/>
  <c r="AK100" i="32"/>
  <c r="AK101" i="32"/>
  <c r="AK102" i="32"/>
  <c r="AK103" i="32"/>
  <c r="AK104" i="32"/>
  <c r="AK105" i="32"/>
  <c r="AK106" i="32"/>
  <c r="AK107" i="32"/>
  <c r="AK108" i="32"/>
  <c r="AK109" i="32"/>
  <c r="AK110" i="32"/>
  <c r="AK111" i="32"/>
  <c r="AK112" i="32"/>
  <c r="AK113" i="32"/>
  <c r="AK114" i="32"/>
  <c r="AK115" i="32"/>
  <c r="AK116" i="32"/>
  <c r="AK117" i="32"/>
  <c r="AK118" i="32"/>
  <c r="AK119" i="32"/>
  <c r="AK120" i="32"/>
  <c r="AK121" i="32"/>
  <c r="AK122" i="32"/>
  <c r="AK123" i="32"/>
  <c r="AK124" i="32"/>
  <c r="AK125" i="32"/>
  <c r="AK126" i="32"/>
  <c r="AK127" i="32"/>
  <c r="AK128" i="32"/>
  <c r="AK129" i="32"/>
  <c r="AK130" i="32"/>
  <c r="AK131" i="32"/>
  <c r="AK132" i="32"/>
  <c r="AK133" i="32"/>
  <c r="AK134" i="32"/>
  <c r="AK135" i="32"/>
  <c r="AK136" i="32"/>
  <c r="AK137" i="32"/>
  <c r="AK138" i="32"/>
  <c r="AK139" i="32"/>
  <c r="AK140" i="32"/>
  <c r="AK141" i="32"/>
  <c r="AK142" i="32"/>
  <c r="AK143" i="32"/>
  <c r="AK144" i="32"/>
  <c r="AK145" i="32"/>
  <c r="AK146" i="32"/>
  <c r="AK147" i="32"/>
  <c r="AK148" i="32"/>
  <c r="AK149" i="32"/>
  <c r="AK150" i="32"/>
  <c r="AK151" i="32"/>
  <c r="AK152" i="32"/>
  <c r="AK153" i="32"/>
  <c r="AK154" i="32"/>
  <c r="AK155" i="32"/>
  <c r="AK156" i="32"/>
  <c r="AK157" i="32"/>
  <c r="AK158" i="32"/>
  <c r="AK159" i="32"/>
  <c r="AK160" i="32"/>
  <c r="AK161" i="32"/>
  <c r="AK162" i="32"/>
  <c r="AK163" i="32"/>
  <c r="AK164" i="32"/>
  <c r="AK165" i="32"/>
  <c r="AK166" i="32"/>
  <c r="AK167" i="32"/>
  <c r="AK168" i="32"/>
  <c r="AK169" i="32"/>
  <c r="AK170" i="32"/>
  <c r="AK171" i="32"/>
  <c r="AK172" i="32"/>
  <c r="AK173" i="32"/>
  <c r="AK174" i="32"/>
  <c r="AK175" i="32"/>
  <c r="AK176" i="32"/>
  <c r="AK177" i="32"/>
  <c r="AK178" i="32"/>
  <c r="AK179" i="32"/>
  <c r="AK180" i="32"/>
  <c r="AK181" i="32"/>
  <c r="AK182" i="32"/>
  <c r="AK183" i="32"/>
  <c r="AK184" i="32"/>
  <c r="AK185" i="32"/>
  <c r="AK186" i="32"/>
  <c r="AK187" i="32"/>
  <c r="AK188" i="32"/>
  <c r="AK189" i="32"/>
  <c r="AK4" i="32"/>
  <c r="AJ5" i="32"/>
  <c r="AJ6" i="32"/>
  <c r="AJ7" i="32"/>
  <c r="AJ8" i="32"/>
  <c r="AJ9" i="32"/>
  <c r="AJ10" i="32"/>
  <c r="AJ11" i="32"/>
  <c r="AJ12" i="32"/>
  <c r="AJ13" i="32"/>
  <c r="AJ14" i="32"/>
  <c r="AJ15" i="32"/>
  <c r="AJ16" i="32"/>
  <c r="AJ17" i="32"/>
  <c r="AJ18" i="32"/>
  <c r="AJ19" i="32"/>
  <c r="AJ20" i="32"/>
  <c r="AJ21" i="32"/>
  <c r="AJ22" i="32"/>
  <c r="AJ23" i="32"/>
  <c r="AJ24" i="32"/>
  <c r="AJ25" i="32"/>
  <c r="AJ26" i="32"/>
  <c r="AJ27" i="32"/>
  <c r="AJ28" i="32"/>
  <c r="AJ29" i="32"/>
  <c r="AJ30" i="32"/>
  <c r="AJ31" i="32"/>
  <c r="AJ32" i="32"/>
  <c r="AJ33" i="32"/>
  <c r="AJ34" i="32"/>
  <c r="AJ35" i="32"/>
  <c r="AJ36" i="32"/>
  <c r="AJ37" i="32"/>
  <c r="AJ38" i="32"/>
  <c r="AJ39" i="32"/>
  <c r="AJ40" i="32"/>
  <c r="AJ41" i="32"/>
  <c r="AJ42" i="32"/>
  <c r="AJ43" i="32"/>
  <c r="AJ44" i="32"/>
  <c r="AJ45" i="32"/>
  <c r="AJ46" i="32"/>
  <c r="AJ47" i="32"/>
  <c r="AJ48" i="32"/>
  <c r="AJ49" i="32"/>
  <c r="AJ50" i="32"/>
  <c r="AJ51" i="32"/>
  <c r="AJ52" i="32"/>
  <c r="AJ53" i="32"/>
  <c r="AJ54" i="32"/>
  <c r="AJ55" i="32"/>
  <c r="AJ56" i="32"/>
  <c r="AJ57" i="32"/>
  <c r="AJ58" i="32"/>
  <c r="AJ59" i="32"/>
  <c r="AJ60" i="32"/>
  <c r="AJ61" i="32"/>
  <c r="AJ62" i="32"/>
  <c r="AJ63" i="32"/>
  <c r="AJ64" i="32"/>
  <c r="AJ65" i="32"/>
  <c r="AJ66" i="32"/>
  <c r="AJ67" i="32"/>
  <c r="AJ68" i="32"/>
  <c r="AJ69" i="32"/>
  <c r="AJ70" i="32"/>
  <c r="AJ71" i="32"/>
  <c r="AJ72" i="32"/>
  <c r="AJ73" i="32"/>
  <c r="AJ74" i="32"/>
  <c r="AJ75" i="32"/>
  <c r="AJ76" i="32"/>
  <c r="AJ77" i="32"/>
  <c r="AJ78" i="32"/>
  <c r="AJ79" i="32"/>
  <c r="AJ80" i="32"/>
  <c r="AJ81" i="32"/>
  <c r="AJ82" i="32"/>
  <c r="AJ83" i="32"/>
  <c r="AJ84" i="32"/>
  <c r="AJ85" i="32"/>
  <c r="AJ86" i="32"/>
  <c r="AJ87" i="32"/>
  <c r="AJ88" i="32"/>
  <c r="AJ89" i="32"/>
  <c r="AJ90" i="32"/>
  <c r="AJ91" i="32"/>
  <c r="AJ92" i="32"/>
  <c r="AJ93" i="32"/>
  <c r="AJ94" i="32"/>
  <c r="AJ95" i="32"/>
  <c r="AJ96" i="32"/>
  <c r="AJ97" i="32"/>
  <c r="AJ98" i="32"/>
  <c r="AJ99" i="32"/>
  <c r="AJ100" i="32"/>
  <c r="AJ101" i="32"/>
  <c r="AJ102" i="32"/>
  <c r="AJ103" i="32"/>
  <c r="AJ104" i="32"/>
  <c r="AJ105" i="32"/>
  <c r="AJ106" i="32"/>
  <c r="AJ107" i="32"/>
  <c r="AJ108" i="32"/>
  <c r="AJ109" i="32"/>
  <c r="AJ110" i="32"/>
  <c r="AJ111" i="32"/>
  <c r="AJ112" i="32"/>
  <c r="AJ113" i="32"/>
  <c r="AJ114" i="32"/>
  <c r="AJ115" i="32"/>
  <c r="AJ116" i="32"/>
  <c r="AJ117" i="32"/>
  <c r="AJ118" i="32"/>
  <c r="AJ119" i="32"/>
  <c r="AJ120" i="32"/>
  <c r="AJ121" i="32"/>
  <c r="AJ122" i="32"/>
  <c r="AJ123" i="32"/>
  <c r="AJ124" i="32"/>
  <c r="AJ125" i="32"/>
  <c r="AJ126" i="32"/>
  <c r="AJ127" i="32"/>
  <c r="AJ128" i="32"/>
  <c r="AJ129" i="32"/>
  <c r="AJ130" i="32"/>
  <c r="AJ131" i="32"/>
  <c r="AJ132" i="32"/>
  <c r="AJ133" i="32"/>
  <c r="AJ134" i="32"/>
  <c r="AJ135" i="32"/>
  <c r="AJ136" i="32"/>
  <c r="AJ137" i="32"/>
  <c r="AJ138" i="32"/>
  <c r="AJ139" i="32"/>
  <c r="AJ140" i="32"/>
  <c r="AJ141" i="32"/>
  <c r="AJ142" i="32"/>
  <c r="AJ143" i="32"/>
  <c r="AJ144" i="32"/>
  <c r="AJ145" i="32"/>
  <c r="AJ146" i="32"/>
  <c r="AJ147" i="32"/>
  <c r="AJ148" i="32"/>
  <c r="AJ149" i="32"/>
  <c r="AJ150" i="32"/>
  <c r="AJ151" i="32"/>
  <c r="AJ152" i="32"/>
  <c r="AJ153" i="32"/>
  <c r="AJ154" i="32"/>
  <c r="AJ155" i="32"/>
  <c r="AJ156" i="32"/>
  <c r="AJ157" i="32"/>
  <c r="AJ158" i="32"/>
  <c r="AJ159" i="32"/>
  <c r="AJ160" i="32"/>
  <c r="AJ161" i="32"/>
  <c r="AJ162" i="32"/>
  <c r="AJ163" i="32"/>
  <c r="AJ164" i="32"/>
  <c r="AJ165" i="32"/>
  <c r="AJ166" i="32"/>
  <c r="AJ167" i="32"/>
  <c r="AJ168" i="32"/>
  <c r="AJ169" i="32"/>
  <c r="AJ170" i="32"/>
  <c r="AJ171" i="32"/>
  <c r="AJ172" i="32"/>
  <c r="AJ173" i="32"/>
  <c r="AJ174" i="32"/>
  <c r="AJ175" i="32"/>
  <c r="AJ176" i="32"/>
  <c r="AJ177" i="32"/>
  <c r="AJ178" i="32"/>
  <c r="AJ179" i="32"/>
  <c r="AJ180" i="32"/>
  <c r="AJ181" i="32"/>
  <c r="AJ182" i="32"/>
  <c r="AJ183" i="32"/>
  <c r="AJ184" i="32"/>
  <c r="AJ185" i="32"/>
  <c r="AJ186" i="32"/>
  <c r="AJ187" i="32"/>
  <c r="AJ188" i="32"/>
  <c r="AJ189" i="32"/>
  <c r="AJ4" i="32"/>
  <c r="AI4" i="32"/>
  <c r="AH4" i="32"/>
  <c r="AG4" i="32"/>
  <c r="AK5" i="34"/>
  <c r="AK6" i="34"/>
  <c r="AK7" i="34"/>
  <c r="AK8" i="34"/>
  <c r="AK9" i="34"/>
  <c r="AK10" i="34"/>
  <c r="AK11" i="34"/>
  <c r="AK12" i="34"/>
  <c r="AK13" i="34"/>
  <c r="AK14" i="34"/>
  <c r="AK15" i="34"/>
  <c r="AK16" i="34"/>
  <c r="AK17" i="34"/>
  <c r="AK18" i="34"/>
  <c r="AK19" i="34"/>
  <c r="AK20" i="34"/>
  <c r="AK21" i="34"/>
  <c r="AK22" i="34"/>
  <c r="AK23" i="34"/>
  <c r="AK24" i="34"/>
  <c r="AK25" i="34"/>
  <c r="AK26" i="34"/>
  <c r="AK27" i="34"/>
  <c r="AK28" i="34"/>
  <c r="AK29" i="34"/>
  <c r="AK30" i="34"/>
  <c r="AK31" i="34"/>
  <c r="AK32" i="34"/>
  <c r="AK33" i="34"/>
  <c r="AK34" i="34"/>
  <c r="AK35" i="34"/>
  <c r="AK36" i="34"/>
  <c r="AK37" i="34"/>
  <c r="AK38" i="34"/>
  <c r="AK39" i="34"/>
  <c r="AK40" i="34"/>
  <c r="AK41" i="34"/>
  <c r="AK42" i="34"/>
  <c r="AK43" i="34"/>
  <c r="AK44" i="34"/>
  <c r="AK45" i="34"/>
  <c r="AK46" i="34"/>
  <c r="AK47" i="34"/>
  <c r="AK48" i="34"/>
  <c r="AK49" i="34"/>
  <c r="AK50" i="34"/>
  <c r="AK51" i="34"/>
  <c r="AK52" i="34"/>
  <c r="AK53" i="34"/>
  <c r="AK54" i="34"/>
  <c r="AK55" i="34"/>
  <c r="AK56" i="34"/>
  <c r="AK57" i="34"/>
  <c r="AK58" i="34"/>
  <c r="AK59" i="34"/>
  <c r="AK60" i="34"/>
  <c r="AK61" i="34"/>
  <c r="AK62" i="34"/>
  <c r="AK63" i="34"/>
  <c r="AK64" i="34"/>
  <c r="AK65" i="34"/>
  <c r="AK66" i="34"/>
  <c r="AK67" i="34"/>
  <c r="AK68" i="34"/>
  <c r="AK69" i="34"/>
  <c r="AK70" i="34"/>
  <c r="AK71" i="34"/>
  <c r="AK72" i="34"/>
  <c r="AK73" i="34"/>
  <c r="AK74" i="34"/>
  <c r="AK75" i="34"/>
  <c r="AK76" i="34"/>
  <c r="AK77" i="34"/>
  <c r="AK78" i="34"/>
  <c r="AK79" i="34"/>
  <c r="AK80" i="34"/>
  <c r="AK81" i="34"/>
  <c r="AK82" i="34"/>
  <c r="AK83" i="34"/>
  <c r="AK84" i="34"/>
  <c r="AK85" i="34"/>
  <c r="AK86" i="34"/>
  <c r="AJ5" i="34"/>
  <c r="AJ6" i="34"/>
  <c r="AJ7" i="34"/>
  <c r="AJ8" i="34"/>
  <c r="AJ9" i="34"/>
  <c r="AJ10" i="34"/>
  <c r="AJ11" i="34"/>
  <c r="AJ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K4" i="34"/>
  <c r="AJ4" i="34"/>
  <c r="AH4" i="34"/>
  <c r="AG4" i="34"/>
  <c r="AH5" i="39"/>
  <c r="AH6" i="39"/>
  <c r="AH7" i="39"/>
  <c r="AH8" i="39"/>
  <c r="AH9" i="39"/>
  <c r="AH10" i="39"/>
  <c r="AH11" i="39"/>
  <c r="AH12" i="39"/>
  <c r="AH13" i="39"/>
  <c r="AH14" i="39"/>
  <c r="AH15" i="39"/>
  <c r="AH16" i="39"/>
  <c r="AH17" i="39"/>
  <c r="AH18" i="39"/>
  <c r="AH19" i="39"/>
  <c r="AH20" i="39"/>
  <c r="AH21" i="39"/>
  <c r="AH22" i="39"/>
  <c r="AH23" i="39"/>
  <c r="AH24" i="39"/>
  <c r="AH25" i="39"/>
  <c r="AH26" i="39"/>
  <c r="AH27" i="39"/>
  <c r="AH28" i="39"/>
  <c r="AH29" i="39"/>
  <c r="AH30" i="39"/>
  <c r="AH31" i="39"/>
  <c r="AH32" i="39"/>
  <c r="AH33" i="39"/>
  <c r="AH34" i="39"/>
  <c r="AH35" i="39"/>
  <c r="AH36" i="39"/>
  <c r="AH37" i="39"/>
  <c r="AH38" i="39"/>
  <c r="AH39" i="39"/>
  <c r="AH40" i="39"/>
  <c r="AH41" i="39"/>
  <c r="AH42" i="39"/>
  <c r="AH43" i="39"/>
  <c r="AH44" i="39"/>
  <c r="AH45" i="39"/>
  <c r="AH46" i="39"/>
  <c r="AH47" i="39"/>
  <c r="AH48" i="39"/>
  <c r="AH49" i="39"/>
  <c r="AH50" i="39"/>
  <c r="AH51" i="39"/>
  <c r="AH52" i="39"/>
  <c r="AH53" i="39"/>
  <c r="AH54" i="39"/>
  <c r="AH55" i="39"/>
  <c r="AH56" i="39"/>
  <c r="AH57" i="39"/>
  <c r="AH58" i="39"/>
  <c r="AH59" i="39"/>
  <c r="AH60" i="39"/>
  <c r="AH61" i="39"/>
  <c r="AH62" i="39"/>
  <c r="AH63" i="39"/>
  <c r="AH64" i="39"/>
  <c r="AH65" i="39"/>
  <c r="AH66" i="39"/>
  <c r="AH67" i="39"/>
  <c r="AH68" i="39"/>
  <c r="AH69" i="39"/>
  <c r="AH70" i="39"/>
  <c r="AH71" i="39"/>
  <c r="AH72" i="39"/>
  <c r="AH73" i="39"/>
  <c r="AH74" i="39"/>
  <c r="AH75" i="39"/>
  <c r="AH76" i="39"/>
  <c r="AH77" i="39"/>
  <c r="AH78" i="39"/>
  <c r="AH79" i="39"/>
  <c r="AH80" i="39"/>
  <c r="AH81" i="39"/>
  <c r="AH82" i="39"/>
  <c r="AH83" i="39"/>
  <c r="AH84" i="39"/>
  <c r="AH85" i="39"/>
  <c r="AH86" i="39"/>
  <c r="AH87" i="39"/>
  <c r="AH88" i="39"/>
  <c r="AH89" i="39"/>
  <c r="AH90" i="39"/>
  <c r="AH91" i="39"/>
  <c r="AH92" i="39"/>
  <c r="AH93" i="39"/>
  <c r="AH94" i="39"/>
  <c r="AH95" i="39"/>
  <c r="AH96" i="39"/>
  <c r="AH97" i="39"/>
  <c r="AH98" i="39"/>
  <c r="AH99" i="39"/>
  <c r="AH100" i="39"/>
  <c r="AH101" i="39"/>
  <c r="AH102" i="39"/>
  <c r="AH103" i="39"/>
  <c r="AH104" i="39"/>
  <c r="AH105" i="39"/>
  <c r="AH106" i="39"/>
  <c r="AH107" i="39"/>
  <c r="AH108" i="39"/>
  <c r="AH109" i="39"/>
  <c r="AH110" i="39"/>
  <c r="AH111" i="39"/>
  <c r="AH112" i="39"/>
  <c r="AH113" i="39"/>
  <c r="AH114" i="39"/>
  <c r="AH115" i="39"/>
  <c r="AH116" i="39"/>
  <c r="AH117" i="39"/>
  <c r="AH118" i="39"/>
  <c r="AH119" i="39"/>
  <c r="AH120" i="39"/>
  <c r="AH121" i="39"/>
  <c r="AH122" i="39"/>
  <c r="AH123" i="39"/>
  <c r="AH124" i="39"/>
  <c r="AH125" i="39"/>
  <c r="AH126" i="39"/>
  <c r="AH127" i="39"/>
  <c r="AH128" i="39"/>
  <c r="AH129" i="39"/>
  <c r="AH130" i="39"/>
  <c r="AG5" i="39"/>
  <c r="AG6" i="39"/>
  <c r="AG7" i="39"/>
  <c r="AG8" i="39"/>
  <c r="AG9" i="39"/>
  <c r="AG10" i="39"/>
  <c r="AG11" i="39"/>
  <c r="AG12" i="39"/>
  <c r="AG13" i="39"/>
  <c r="AG14" i="39"/>
  <c r="AG15" i="39"/>
  <c r="AG16" i="39"/>
  <c r="AG17" i="39"/>
  <c r="AG18" i="39"/>
  <c r="AG19" i="39"/>
  <c r="AG20" i="39"/>
  <c r="AG21" i="39"/>
  <c r="AG22" i="39"/>
  <c r="AG23" i="39"/>
  <c r="AG24" i="39"/>
  <c r="AG25" i="39"/>
  <c r="AG26" i="39"/>
  <c r="AG27" i="39"/>
  <c r="AG28" i="39"/>
  <c r="AG29" i="39"/>
  <c r="AG30" i="39"/>
  <c r="AG31" i="39"/>
  <c r="AG32" i="39"/>
  <c r="AG33" i="39"/>
  <c r="AG34" i="39"/>
  <c r="AG35" i="39"/>
  <c r="AG36" i="39"/>
  <c r="AG37" i="39"/>
  <c r="AG38" i="39"/>
  <c r="AG39" i="39"/>
  <c r="AG40" i="39"/>
  <c r="AG41" i="39"/>
  <c r="AG42" i="39"/>
  <c r="AG43" i="39"/>
  <c r="AG44" i="39"/>
  <c r="AG45" i="39"/>
  <c r="AG46" i="39"/>
  <c r="AG47" i="39"/>
  <c r="AG48" i="39"/>
  <c r="AG49" i="39"/>
  <c r="AG50" i="39"/>
  <c r="AG51" i="39"/>
  <c r="AG52" i="39"/>
  <c r="AG53" i="39"/>
  <c r="AG54" i="39"/>
  <c r="AG55" i="39"/>
  <c r="AG56" i="39"/>
  <c r="AG57" i="39"/>
  <c r="AG58" i="39"/>
  <c r="AG59" i="39"/>
  <c r="AG60" i="39"/>
  <c r="AG61" i="39"/>
  <c r="AG62" i="39"/>
  <c r="AG63" i="39"/>
  <c r="AG64" i="39"/>
  <c r="AG65" i="39"/>
  <c r="AG66" i="39"/>
  <c r="AG67" i="39"/>
  <c r="AG68" i="39"/>
  <c r="AG69" i="39"/>
  <c r="AG70" i="39"/>
  <c r="AG71" i="39"/>
  <c r="AG72" i="39"/>
  <c r="AG73" i="39"/>
  <c r="AG74" i="39"/>
  <c r="AG75" i="39"/>
  <c r="AG76" i="39"/>
  <c r="AG77" i="39"/>
  <c r="AG78" i="39"/>
  <c r="AG79" i="39"/>
  <c r="AG80" i="39"/>
  <c r="AG81" i="39"/>
  <c r="AG82" i="39"/>
  <c r="AG83" i="39"/>
  <c r="AG84" i="39"/>
  <c r="AG85" i="39"/>
  <c r="AG86" i="39"/>
  <c r="AG87" i="39"/>
  <c r="AG88" i="39"/>
  <c r="AG89" i="39"/>
  <c r="AG90" i="39"/>
  <c r="AG91" i="39"/>
  <c r="AG92" i="39"/>
  <c r="AG93" i="39"/>
  <c r="AG94" i="39"/>
  <c r="AG95" i="39"/>
  <c r="AG96" i="39"/>
  <c r="AG97" i="39"/>
  <c r="AG98" i="39"/>
  <c r="AG99" i="39"/>
  <c r="AG100" i="39"/>
  <c r="AG101" i="39"/>
  <c r="AG102" i="39"/>
  <c r="AG103" i="39"/>
  <c r="AG104" i="39"/>
  <c r="AG105" i="39"/>
  <c r="AG106" i="39"/>
  <c r="AG107" i="39"/>
  <c r="AG108" i="39"/>
  <c r="AG109" i="39"/>
  <c r="AG110" i="39"/>
  <c r="AG111" i="39"/>
  <c r="AG112" i="39"/>
  <c r="AG113" i="39"/>
  <c r="AG114" i="39"/>
  <c r="AG115" i="39"/>
  <c r="AG116" i="39"/>
  <c r="AG117" i="39"/>
  <c r="AG118" i="39"/>
  <c r="AG119" i="39"/>
  <c r="AG120" i="39"/>
  <c r="AG121" i="39"/>
  <c r="AG122" i="39"/>
  <c r="AG123" i="39"/>
  <c r="AG124" i="39"/>
  <c r="AG125" i="39"/>
  <c r="AG126" i="39"/>
  <c r="AG127" i="39"/>
  <c r="AG128" i="39"/>
  <c r="AG129" i="39"/>
  <c r="AG130" i="39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J24" i="39"/>
  <c r="AJ25" i="39"/>
  <c r="AJ26" i="39"/>
  <c r="AJ27" i="39"/>
  <c r="AJ28" i="39"/>
  <c r="AJ29" i="39"/>
  <c r="AJ30" i="39"/>
  <c r="AJ31" i="39"/>
  <c r="AJ32" i="39"/>
  <c r="AJ33" i="39"/>
  <c r="AJ34" i="39"/>
  <c r="AJ35" i="39"/>
  <c r="AJ36" i="39"/>
  <c r="AJ37" i="39"/>
  <c r="AJ38" i="39"/>
  <c r="AJ39" i="39"/>
  <c r="AJ40" i="39"/>
  <c r="AJ41" i="39"/>
  <c r="AJ42" i="39"/>
  <c r="AJ43" i="39"/>
  <c r="AJ44" i="39"/>
  <c r="AJ45" i="39"/>
  <c r="AJ46" i="39"/>
  <c r="AJ47" i="39"/>
  <c r="AJ48" i="39"/>
  <c r="AJ49" i="39"/>
  <c r="AJ50" i="39"/>
  <c r="AJ51" i="39"/>
  <c r="AJ52" i="39"/>
  <c r="AJ53" i="39"/>
  <c r="AJ54" i="39"/>
  <c r="AJ55" i="39"/>
  <c r="AJ56" i="39"/>
  <c r="AJ57" i="39"/>
  <c r="AJ58" i="39"/>
  <c r="AJ59" i="39"/>
  <c r="AJ60" i="39"/>
  <c r="AJ61" i="39"/>
  <c r="AJ62" i="39"/>
  <c r="AJ63" i="39"/>
  <c r="AJ64" i="39"/>
  <c r="AJ65" i="39"/>
  <c r="AJ66" i="39"/>
  <c r="AJ67" i="39"/>
  <c r="AJ68" i="39"/>
  <c r="AJ69" i="39"/>
  <c r="AJ70" i="39"/>
  <c r="AJ71" i="39"/>
  <c r="AJ72" i="39"/>
  <c r="AJ73" i="39"/>
  <c r="AJ74" i="39"/>
  <c r="AJ75" i="39"/>
  <c r="AJ76" i="39"/>
  <c r="AJ77" i="39"/>
  <c r="AJ78" i="39"/>
  <c r="AJ79" i="39"/>
  <c r="AJ80" i="39"/>
  <c r="AJ81" i="39"/>
  <c r="AJ82" i="39"/>
  <c r="AJ83" i="39"/>
  <c r="AJ84" i="39"/>
  <c r="AJ85" i="39"/>
  <c r="AJ86" i="39"/>
  <c r="AJ87" i="39"/>
  <c r="AJ88" i="39"/>
  <c r="AJ89" i="39"/>
  <c r="AJ90" i="39"/>
  <c r="AJ91" i="39"/>
  <c r="AJ92" i="39"/>
  <c r="AJ93" i="39"/>
  <c r="AJ94" i="39"/>
  <c r="AJ95" i="39"/>
  <c r="AJ96" i="39"/>
  <c r="AJ97" i="39"/>
  <c r="AJ98" i="39"/>
  <c r="AJ99" i="39"/>
  <c r="AJ100" i="39"/>
  <c r="AJ101" i="39"/>
  <c r="AJ102" i="39"/>
  <c r="AJ103" i="39"/>
  <c r="AJ104" i="39"/>
  <c r="AJ105" i="39"/>
  <c r="AJ106" i="39"/>
  <c r="AJ107" i="39"/>
  <c r="AJ108" i="39"/>
  <c r="AJ109" i="39"/>
  <c r="AJ110" i="39"/>
  <c r="AJ111" i="39"/>
  <c r="AJ112" i="39"/>
  <c r="AJ113" i="39"/>
  <c r="AJ114" i="39"/>
  <c r="AJ115" i="39"/>
  <c r="AJ116" i="39"/>
  <c r="AJ117" i="39"/>
  <c r="AJ118" i="39"/>
  <c r="AJ119" i="39"/>
  <c r="AJ120" i="39"/>
  <c r="AJ121" i="39"/>
  <c r="AJ122" i="39"/>
  <c r="AJ123" i="39"/>
  <c r="AJ124" i="39"/>
  <c r="AJ125" i="39"/>
  <c r="AJ126" i="39"/>
  <c r="AJ127" i="39"/>
  <c r="AJ128" i="39"/>
  <c r="AJ129" i="39"/>
  <c r="AJ130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4" i="39"/>
  <c r="AJ4" i="39"/>
  <c r="AH4" i="39"/>
  <c r="AG4" i="39"/>
  <c r="AO6" i="16"/>
  <c r="AO7" i="16"/>
  <c r="AO8" i="16"/>
  <c r="AO9" i="16"/>
  <c r="AO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218" i="16"/>
  <c r="AO219" i="16"/>
  <c r="AO220" i="16"/>
  <c r="AO221" i="16"/>
  <c r="AO222" i="16"/>
  <c r="AO5" i="16"/>
  <c r="AN6" i="16"/>
  <c r="AN7" i="16"/>
  <c r="AN8" i="16"/>
  <c r="AN9" i="16"/>
  <c r="AN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218" i="16"/>
  <c r="AN219" i="16"/>
  <c r="AN220" i="16"/>
  <c r="AN221" i="16"/>
  <c r="AN222" i="16"/>
  <c r="AN5" i="16"/>
  <c r="AM5" i="16"/>
  <c r="AL5" i="16"/>
  <c r="AK5" i="16"/>
  <c r="AH5" i="15"/>
  <c r="AH6" i="15"/>
  <c r="AH7" i="15"/>
  <c r="AH8" i="15"/>
  <c r="AH9" i="15"/>
  <c r="AH10" i="15"/>
  <c r="AH11" i="15"/>
  <c r="AH12" i="15"/>
  <c r="AH13" i="15"/>
  <c r="AH14" i="15"/>
  <c r="AH15" i="15"/>
  <c r="AH16" i="15"/>
  <c r="AH17" i="15"/>
  <c r="AH18" i="15"/>
  <c r="AH19" i="15"/>
  <c r="AH20" i="15"/>
  <c r="AH21" i="15"/>
  <c r="AH22" i="15"/>
  <c r="AH23" i="15"/>
  <c r="AH24" i="15"/>
  <c r="AH25" i="15"/>
  <c r="AH26" i="15"/>
  <c r="AH27" i="15"/>
  <c r="AH28" i="15"/>
  <c r="AH29" i="15"/>
  <c r="AH30" i="15"/>
  <c r="AH31" i="15"/>
  <c r="AH32" i="15"/>
  <c r="AH33" i="15"/>
  <c r="AH34" i="15"/>
  <c r="AH35" i="15"/>
  <c r="AH36" i="15"/>
  <c r="AH37" i="15"/>
  <c r="AH38" i="15"/>
  <c r="AH39" i="15"/>
  <c r="AH40" i="15"/>
  <c r="AH41" i="15"/>
  <c r="AH42" i="15"/>
  <c r="AH43" i="15"/>
  <c r="AH44" i="15"/>
  <c r="AH45" i="15"/>
  <c r="AH46" i="15"/>
  <c r="AH47" i="15"/>
  <c r="AH48" i="15"/>
  <c r="AH49" i="15"/>
  <c r="AH50" i="15"/>
  <c r="AH51" i="15"/>
  <c r="AH52" i="15"/>
  <c r="AH53" i="15"/>
  <c r="AH54" i="15"/>
  <c r="AH55" i="15"/>
  <c r="AH56" i="15"/>
  <c r="AH57" i="15"/>
  <c r="AH58" i="15"/>
  <c r="AH59" i="15"/>
  <c r="AH60" i="15"/>
  <c r="AH61" i="15"/>
  <c r="AH62" i="15"/>
  <c r="AH63" i="15"/>
  <c r="AH64" i="15"/>
  <c r="AH65" i="15"/>
  <c r="AH66" i="15"/>
  <c r="AH67" i="15"/>
  <c r="AH68" i="15"/>
  <c r="AH69" i="15"/>
  <c r="AH70" i="15"/>
  <c r="AH71" i="15"/>
  <c r="AH72" i="15"/>
  <c r="AH73" i="15"/>
  <c r="AH74" i="15"/>
  <c r="AH75" i="15"/>
  <c r="AH76" i="15"/>
  <c r="AH77" i="15"/>
  <c r="AH78" i="15"/>
  <c r="AH79" i="15"/>
  <c r="AH80" i="15"/>
  <c r="AH81" i="15"/>
  <c r="AH82" i="15"/>
  <c r="AH83" i="15"/>
  <c r="AH84" i="15"/>
  <c r="AH85" i="15"/>
  <c r="AH86" i="15"/>
  <c r="AG5" i="15"/>
  <c r="AG6" i="15"/>
  <c r="AG7" i="15"/>
  <c r="AG8" i="15"/>
  <c r="AG9" i="15"/>
  <c r="AG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25" i="15"/>
  <c r="AG26" i="15"/>
  <c r="AG27" i="15"/>
  <c r="AG28" i="15"/>
  <c r="AG29" i="15"/>
  <c r="AG30" i="15"/>
  <c r="AG31" i="15"/>
  <c r="AG32" i="15"/>
  <c r="AG33" i="15"/>
  <c r="AG34" i="15"/>
  <c r="AG35" i="15"/>
  <c r="AG36" i="15"/>
  <c r="AG37" i="15"/>
  <c r="AG38" i="15"/>
  <c r="AG39" i="15"/>
  <c r="AG40" i="15"/>
  <c r="AG41" i="15"/>
  <c r="AG42" i="15"/>
  <c r="AG43" i="15"/>
  <c r="AG44" i="15"/>
  <c r="AG45" i="15"/>
  <c r="AG46" i="15"/>
  <c r="AG47" i="15"/>
  <c r="AG48" i="15"/>
  <c r="AG49" i="15"/>
  <c r="AG50" i="15"/>
  <c r="AG51" i="15"/>
  <c r="AG52" i="15"/>
  <c r="AG53" i="15"/>
  <c r="AG54" i="15"/>
  <c r="AG55" i="15"/>
  <c r="AG56" i="15"/>
  <c r="AG57" i="15"/>
  <c r="AG58" i="15"/>
  <c r="AG59" i="15"/>
  <c r="AG60" i="15"/>
  <c r="AG61" i="15"/>
  <c r="AG62" i="15"/>
  <c r="AG63" i="15"/>
  <c r="AG64" i="15"/>
  <c r="AG65" i="15"/>
  <c r="AG66" i="15"/>
  <c r="AG67" i="15"/>
  <c r="AG68" i="15"/>
  <c r="AG69" i="15"/>
  <c r="AG70" i="15"/>
  <c r="AG71" i="15"/>
  <c r="AG72" i="15"/>
  <c r="AG73" i="15"/>
  <c r="AG74" i="15"/>
  <c r="AG75" i="15"/>
  <c r="AG76" i="15"/>
  <c r="AG77" i="15"/>
  <c r="AG78" i="15"/>
  <c r="AG79" i="15"/>
  <c r="AG80" i="15"/>
  <c r="AG81" i="15"/>
  <c r="AG82" i="15"/>
  <c r="AG83" i="15"/>
  <c r="AG84" i="15"/>
  <c r="AG85" i="15"/>
  <c r="AG86" i="15"/>
  <c r="AE5" i="15"/>
  <c r="AE6" i="15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AE59" i="15"/>
  <c r="AE60" i="15"/>
  <c r="AE61" i="15"/>
  <c r="AE62" i="15"/>
  <c r="AE63" i="15"/>
  <c r="AE64" i="15"/>
  <c r="AE65" i="15"/>
  <c r="AE66" i="15"/>
  <c r="AE67" i="15"/>
  <c r="AE68" i="15"/>
  <c r="AE69" i="15"/>
  <c r="AE70" i="15"/>
  <c r="AE71" i="15"/>
  <c r="AE72" i="15"/>
  <c r="AE73" i="15"/>
  <c r="AE74" i="15"/>
  <c r="AE75" i="15"/>
  <c r="AE76" i="15"/>
  <c r="AE77" i="15"/>
  <c r="AE78" i="15"/>
  <c r="AE79" i="15"/>
  <c r="AE80" i="15"/>
  <c r="AE81" i="15"/>
  <c r="AE82" i="15"/>
  <c r="AE83" i="15"/>
  <c r="AE84" i="15"/>
  <c r="AE85" i="15"/>
  <c r="AE86" i="15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AD3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D47" i="15"/>
  <c r="AD48" i="15"/>
  <c r="AD49" i="15"/>
  <c r="AD50" i="15"/>
  <c r="AD51" i="15"/>
  <c r="AD52" i="15"/>
  <c r="AD53" i="15"/>
  <c r="AD54" i="15"/>
  <c r="AD55" i="15"/>
  <c r="AD56" i="15"/>
  <c r="AD57" i="15"/>
  <c r="AD58" i="15"/>
  <c r="AD59" i="15"/>
  <c r="AD60" i="15"/>
  <c r="AD61" i="15"/>
  <c r="AD62" i="15"/>
  <c r="AD63" i="15"/>
  <c r="AD64" i="15"/>
  <c r="AD65" i="15"/>
  <c r="AD66" i="15"/>
  <c r="AD67" i="15"/>
  <c r="AD68" i="15"/>
  <c r="AD69" i="15"/>
  <c r="AD70" i="15"/>
  <c r="AD71" i="15"/>
  <c r="AD72" i="15"/>
  <c r="AD73" i="15"/>
  <c r="AD74" i="15"/>
  <c r="AD75" i="15"/>
  <c r="AD76" i="15"/>
  <c r="AD77" i="15"/>
  <c r="AD78" i="15"/>
  <c r="AD79" i="15"/>
  <c r="AD80" i="15"/>
  <c r="AD81" i="15"/>
  <c r="AD82" i="15"/>
  <c r="AD83" i="15"/>
  <c r="AD84" i="15"/>
  <c r="AD85" i="15"/>
  <c r="AD86" i="15"/>
  <c r="AH4" i="15"/>
  <c r="AG4" i="15"/>
  <c r="AE4" i="15"/>
  <c r="AD4" i="15"/>
  <c r="AI4" i="19"/>
  <c r="AI5" i="19" l="1"/>
  <c r="AI6" i="19"/>
  <c r="AI7" i="19"/>
  <c r="AI8" i="19"/>
  <c r="AI9" i="19"/>
  <c r="AI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71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19"/>
  <c r="AH29" i="19"/>
  <c r="AH30" i="19"/>
  <c r="AH31" i="19"/>
  <c r="AH32" i="19"/>
  <c r="AH33" i="19"/>
  <c r="AH34" i="19"/>
  <c r="AH35" i="19"/>
  <c r="AH36" i="19"/>
  <c r="AH37" i="19"/>
  <c r="AH38" i="19"/>
  <c r="AH39" i="19"/>
  <c r="AH40" i="19"/>
  <c r="AH41" i="19"/>
  <c r="AH42" i="19"/>
  <c r="AH43" i="19"/>
  <c r="AH44" i="19"/>
  <c r="AH45" i="19"/>
  <c r="AH46" i="19"/>
  <c r="AH47" i="19"/>
  <c r="AH48" i="19"/>
  <c r="AH49" i="19"/>
  <c r="AH50" i="19"/>
  <c r="AH51" i="19"/>
  <c r="AH52" i="19"/>
  <c r="AH53" i="19"/>
  <c r="AH54" i="19"/>
  <c r="AH55" i="19"/>
  <c r="AH56" i="19"/>
  <c r="AH57" i="19"/>
  <c r="AH58" i="19"/>
  <c r="AH59" i="19"/>
  <c r="AH60" i="19"/>
  <c r="AH61" i="19"/>
  <c r="AH62" i="19"/>
  <c r="AH63" i="19"/>
  <c r="AH64" i="19"/>
  <c r="AH65" i="19"/>
  <c r="AH66" i="19"/>
  <c r="AH67" i="19"/>
  <c r="AH68" i="19"/>
  <c r="AH69" i="19"/>
  <c r="AH70" i="19"/>
  <c r="AH71" i="19"/>
  <c r="AH4" i="19"/>
  <c r="AF4" i="19"/>
  <c r="AE4" i="19"/>
  <c r="AG5" i="34" l="1"/>
  <c r="AG6" i="34"/>
  <c r="AG7" i="34"/>
  <c r="AG8" i="34"/>
  <c r="AG9" i="34"/>
  <c r="AG10" i="34"/>
  <c r="AG11" i="34"/>
  <c r="AG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H5" i="34"/>
  <c r="AH6" i="34"/>
  <c r="AH7" i="34"/>
  <c r="AH8" i="34"/>
  <c r="AH9" i="34"/>
  <c r="AH10" i="34"/>
  <c r="AH11" i="34"/>
  <c r="AH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O4" i="16"/>
  <c r="AN4" i="16"/>
  <c r="AL4" i="16"/>
  <c r="AK4" i="16"/>
  <c r="AG4" i="19" l="1"/>
  <c r="H24" i="11" l="1"/>
  <c r="J698" i="61"/>
  <c r="J124" i="61"/>
  <c r="AH5" i="32" l="1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H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G5" i="32"/>
  <c r="AG6" i="32"/>
  <c r="AG7" i="32"/>
  <c r="AG8" i="32"/>
  <c r="AG9" i="32"/>
  <c r="AG10" i="32"/>
  <c r="AG11" i="32"/>
  <c r="AG12" i="32"/>
  <c r="AG13" i="32"/>
  <c r="AG14" i="32"/>
  <c r="AG15" i="32"/>
  <c r="AG16" i="32"/>
  <c r="AG17" i="32"/>
  <c r="AG18" i="32"/>
  <c r="AG19" i="32"/>
  <c r="AG20" i="32"/>
  <c r="AG21" i="32"/>
  <c r="AG22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G44" i="32"/>
  <c r="AG45" i="32"/>
  <c r="AG46" i="32"/>
  <c r="AG47" i="32"/>
  <c r="AG48" i="32"/>
  <c r="AG49" i="32"/>
  <c r="AG50" i="32"/>
  <c r="AG51" i="32"/>
  <c r="AG52" i="32"/>
  <c r="AG53" i="32"/>
  <c r="AG54" i="32"/>
  <c r="AG55" i="32"/>
  <c r="AG56" i="32"/>
  <c r="AG57" i="32"/>
  <c r="AG58" i="32"/>
  <c r="AG59" i="32"/>
  <c r="AG60" i="32"/>
  <c r="AG61" i="32"/>
  <c r="AG62" i="32"/>
  <c r="AG63" i="32"/>
  <c r="AG64" i="32"/>
  <c r="AG65" i="32"/>
  <c r="AG66" i="32"/>
  <c r="AG67" i="32"/>
  <c r="AG68" i="32"/>
  <c r="AG69" i="32"/>
  <c r="AG70" i="32"/>
  <c r="AG71" i="32"/>
  <c r="AG72" i="32"/>
  <c r="AG73" i="32"/>
  <c r="AG74" i="32"/>
  <c r="AG75" i="32"/>
  <c r="AG76" i="32"/>
  <c r="AG77" i="32"/>
  <c r="AG78" i="32"/>
  <c r="AG79" i="32"/>
  <c r="AG80" i="32"/>
  <c r="AG81" i="32"/>
  <c r="AG82" i="32"/>
  <c r="AG83" i="32"/>
  <c r="AG84" i="32"/>
  <c r="AG85" i="32"/>
  <c r="AG86" i="32"/>
  <c r="AG87" i="32"/>
  <c r="AG88" i="32"/>
  <c r="AG89" i="32"/>
  <c r="AG90" i="32"/>
  <c r="AG91" i="32"/>
  <c r="AG92" i="32"/>
  <c r="AG93" i="32"/>
  <c r="AG94" i="32"/>
  <c r="AG95" i="32"/>
  <c r="AG96" i="32"/>
  <c r="AG97" i="32"/>
  <c r="AG98" i="32"/>
  <c r="AG99" i="32"/>
  <c r="AG100" i="32"/>
  <c r="AG101" i="32"/>
  <c r="AG102" i="32"/>
  <c r="AG103" i="32"/>
  <c r="AG104" i="32"/>
  <c r="AG105" i="32"/>
  <c r="AG106" i="32"/>
  <c r="AG107" i="32"/>
  <c r="AG108" i="32"/>
  <c r="AG109" i="32"/>
  <c r="AG110" i="32"/>
  <c r="AG111" i="32"/>
  <c r="AG112" i="32"/>
  <c r="AG113" i="32"/>
  <c r="AG114" i="32"/>
  <c r="AG115" i="32"/>
  <c r="AG116" i="32"/>
  <c r="AG117" i="32"/>
  <c r="AG118" i="32"/>
  <c r="AG119" i="32"/>
  <c r="AG120" i="32"/>
  <c r="AG121" i="32"/>
  <c r="AG122" i="32"/>
  <c r="AG123" i="32"/>
  <c r="AG124" i="32"/>
  <c r="AG125" i="32"/>
  <c r="AG126" i="32"/>
  <c r="AG127" i="32"/>
  <c r="AG128" i="32"/>
  <c r="AG129" i="32"/>
  <c r="AG130" i="32"/>
  <c r="AG131" i="32"/>
  <c r="AG132" i="32"/>
  <c r="AG133" i="32"/>
  <c r="AG134" i="32"/>
  <c r="AG135" i="32"/>
  <c r="AG136" i="32"/>
  <c r="AG137" i="32"/>
  <c r="AG138" i="32"/>
  <c r="AG139" i="32"/>
  <c r="AG140" i="32"/>
  <c r="AG141" i="32"/>
  <c r="AG142" i="32"/>
  <c r="AG143" i="32"/>
  <c r="AG144" i="32"/>
  <c r="AG145" i="32"/>
  <c r="AG146" i="32"/>
  <c r="AG147" i="32"/>
  <c r="AG148" i="32"/>
  <c r="AG149" i="32"/>
  <c r="AG150" i="32"/>
  <c r="AG151" i="32"/>
  <c r="AG152" i="32"/>
  <c r="AG153" i="32"/>
  <c r="AG154" i="32"/>
  <c r="AG155" i="32"/>
  <c r="AG156" i="32"/>
  <c r="AG157" i="32"/>
  <c r="AG158" i="32"/>
  <c r="AG159" i="32"/>
  <c r="AG160" i="32"/>
  <c r="AG161" i="32"/>
  <c r="AG162" i="32"/>
  <c r="AG163" i="32"/>
  <c r="AG164" i="32"/>
  <c r="AG165" i="32"/>
  <c r="AG166" i="32"/>
  <c r="AG167" i="32"/>
  <c r="AG168" i="32"/>
  <c r="AG169" i="32"/>
  <c r="AG170" i="32"/>
  <c r="AG171" i="32"/>
  <c r="AG172" i="32"/>
  <c r="AG173" i="32"/>
  <c r="AG174" i="32"/>
  <c r="AG175" i="32"/>
  <c r="AG176" i="32"/>
  <c r="AG177" i="32"/>
  <c r="AG178" i="32"/>
  <c r="AG179" i="32"/>
  <c r="AG180" i="32"/>
  <c r="AG181" i="32"/>
  <c r="AG182" i="32"/>
  <c r="AG183" i="32"/>
  <c r="AG184" i="32"/>
  <c r="AG185" i="32"/>
  <c r="AG186" i="32"/>
  <c r="AG187" i="32"/>
  <c r="AG188" i="32"/>
  <c r="AG189" i="32"/>
  <c r="AL6" i="16"/>
  <c r="AL7" i="16"/>
  <c r="AL8" i="16"/>
  <c r="AL9" i="16"/>
  <c r="AL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L38" i="16"/>
  <c r="AL39" i="16"/>
  <c r="AL40" i="16"/>
  <c r="AL41" i="16"/>
  <c r="AL42" i="16"/>
  <c r="AL43" i="16"/>
  <c r="AL44" i="16"/>
  <c r="AL45" i="16"/>
  <c r="AL46" i="16"/>
  <c r="AL47" i="16"/>
  <c r="AL48" i="16"/>
  <c r="AL49" i="16"/>
  <c r="AL50" i="16"/>
  <c r="AL51" i="16"/>
  <c r="AL52" i="16"/>
  <c r="AL53" i="16"/>
  <c r="AL54" i="16"/>
  <c r="AL55" i="16"/>
  <c r="AL56" i="16"/>
  <c r="AL57" i="16"/>
  <c r="AL58" i="16"/>
  <c r="AL59" i="16"/>
  <c r="AL60" i="16"/>
  <c r="AL61" i="16"/>
  <c r="AL62" i="16"/>
  <c r="AL63" i="16"/>
  <c r="AL64" i="16"/>
  <c r="AL65" i="16"/>
  <c r="AL66" i="16"/>
  <c r="AL67" i="16"/>
  <c r="AL68" i="16"/>
  <c r="AL69" i="16"/>
  <c r="AL70" i="16"/>
  <c r="AL71" i="16"/>
  <c r="AL72" i="16"/>
  <c r="AL73" i="16"/>
  <c r="AL74" i="16"/>
  <c r="AL75" i="16"/>
  <c r="AL76" i="16"/>
  <c r="AL77" i="16"/>
  <c r="AL78" i="16"/>
  <c r="AL79" i="16"/>
  <c r="AL80" i="16"/>
  <c r="AL81" i="16"/>
  <c r="AL82" i="16"/>
  <c r="AL83" i="16"/>
  <c r="AL84" i="16"/>
  <c r="AL85" i="16"/>
  <c r="AL86" i="16"/>
  <c r="AL87" i="16"/>
  <c r="AL88" i="16"/>
  <c r="AL89" i="16"/>
  <c r="AL90" i="16"/>
  <c r="AL91" i="16"/>
  <c r="AL92" i="16"/>
  <c r="AL93" i="16"/>
  <c r="AL94" i="16"/>
  <c r="AL95" i="16"/>
  <c r="AL96" i="16"/>
  <c r="AL97" i="16"/>
  <c r="AL98" i="16"/>
  <c r="AL99" i="16"/>
  <c r="AL100" i="16"/>
  <c r="AL101" i="16"/>
  <c r="AL102" i="16"/>
  <c r="AL103" i="16"/>
  <c r="AL104" i="16"/>
  <c r="AL105" i="16"/>
  <c r="AL106" i="16"/>
  <c r="AL107" i="16"/>
  <c r="AL108" i="16"/>
  <c r="AL109" i="16"/>
  <c r="AL110" i="16"/>
  <c r="AL111" i="16"/>
  <c r="AL112" i="16"/>
  <c r="AL113" i="16"/>
  <c r="AL114" i="16"/>
  <c r="AL115" i="16"/>
  <c r="AL116" i="16"/>
  <c r="AL117" i="16"/>
  <c r="AL118" i="16"/>
  <c r="AL119" i="16"/>
  <c r="AL120" i="16"/>
  <c r="AL121" i="16"/>
  <c r="AL122" i="16"/>
  <c r="AL123" i="16"/>
  <c r="AL124" i="16"/>
  <c r="AL125" i="16"/>
  <c r="AL126" i="16"/>
  <c r="AL127" i="16"/>
  <c r="AL128" i="16"/>
  <c r="AL129" i="16"/>
  <c r="AL130" i="16"/>
  <c r="AL131" i="16"/>
  <c r="AL132" i="16"/>
  <c r="AL133" i="16"/>
  <c r="AL134" i="16"/>
  <c r="AL135" i="16"/>
  <c r="AL136" i="16"/>
  <c r="AL137" i="16"/>
  <c r="AL138" i="16"/>
  <c r="AL139" i="16"/>
  <c r="AL140" i="16"/>
  <c r="AL141" i="16"/>
  <c r="AL142" i="16"/>
  <c r="AL143" i="16"/>
  <c r="AL144" i="16"/>
  <c r="AL145" i="16"/>
  <c r="AL146" i="16"/>
  <c r="AL147" i="16"/>
  <c r="AL148" i="16"/>
  <c r="AL149" i="16"/>
  <c r="AL150" i="16"/>
  <c r="AL151" i="16"/>
  <c r="AL152" i="16"/>
  <c r="AL153" i="16"/>
  <c r="AL154" i="16"/>
  <c r="AL155" i="16"/>
  <c r="AL156" i="16"/>
  <c r="AL157" i="16"/>
  <c r="AL158" i="16"/>
  <c r="AL159" i="16"/>
  <c r="AL160" i="16"/>
  <c r="AL161" i="16"/>
  <c r="AL162" i="16"/>
  <c r="AL163" i="16"/>
  <c r="AL164" i="16"/>
  <c r="AL165" i="16"/>
  <c r="AL166" i="16"/>
  <c r="AL167" i="16"/>
  <c r="AL168" i="16"/>
  <c r="AL169" i="16"/>
  <c r="AL170" i="16"/>
  <c r="AL171" i="16"/>
  <c r="AL172" i="16"/>
  <c r="AL173" i="16"/>
  <c r="AL174" i="16"/>
  <c r="AL175" i="16"/>
  <c r="AL176" i="16"/>
  <c r="AL177" i="16"/>
  <c r="AL178" i="16"/>
  <c r="AL179" i="16"/>
  <c r="AL180" i="16"/>
  <c r="AL181" i="16"/>
  <c r="AL182" i="16"/>
  <c r="AL183" i="16"/>
  <c r="AL184" i="16"/>
  <c r="AL185" i="16"/>
  <c r="AL186" i="16"/>
  <c r="AL187" i="16"/>
  <c r="AL188" i="16"/>
  <c r="AL189" i="16"/>
  <c r="AL190" i="16"/>
  <c r="AL191" i="16"/>
  <c r="AL192" i="16"/>
  <c r="AL193" i="16"/>
  <c r="AL194" i="16"/>
  <c r="AL195" i="16"/>
  <c r="AL196" i="16"/>
  <c r="AL197" i="16"/>
  <c r="AL198" i="16"/>
  <c r="AL199" i="16"/>
  <c r="AL200" i="16"/>
  <c r="AL201" i="16"/>
  <c r="AL202" i="16"/>
  <c r="AL203" i="16"/>
  <c r="AL204" i="16"/>
  <c r="AL205" i="16"/>
  <c r="AL206" i="16"/>
  <c r="AL207" i="16"/>
  <c r="AL208" i="16"/>
  <c r="AL209" i="16"/>
  <c r="AL210" i="16"/>
  <c r="AL211" i="16"/>
  <c r="AL212" i="16"/>
  <c r="AL213" i="16"/>
  <c r="AL214" i="16"/>
  <c r="AL215" i="16"/>
  <c r="AL216" i="16"/>
  <c r="AL217" i="16"/>
  <c r="AL218" i="16"/>
  <c r="AL219" i="16"/>
  <c r="AL220" i="16"/>
  <c r="AL221" i="16"/>
  <c r="AL222" i="16"/>
  <c r="AF5" i="19"/>
  <c r="AF6" i="19"/>
  <c r="AF7" i="19"/>
  <c r="AF8" i="19"/>
  <c r="AF9" i="19"/>
  <c r="AF10" i="19"/>
  <c r="AF11" i="19"/>
  <c r="AF12" i="19"/>
  <c r="AF13" i="19"/>
  <c r="AF14" i="19"/>
  <c r="AF15" i="19"/>
  <c r="AF16" i="19"/>
  <c r="AF17" i="19"/>
  <c r="AF18" i="19"/>
  <c r="AF19" i="19"/>
  <c r="AF20" i="19"/>
  <c r="AF21" i="19"/>
  <c r="AF22" i="19"/>
  <c r="AF23" i="19"/>
  <c r="AF24" i="19"/>
  <c r="AF25" i="19"/>
  <c r="AF26" i="19"/>
  <c r="AF27" i="19"/>
  <c r="AF28" i="19"/>
  <c r="AF29" i="19"/>
  <c r="AF30" i="19"/>
  <c r="AF31" i="19"/>
  <c r="AF32" i="19"/>
  <c r="AF33" i="19"/>
  <c r="AF34" i="19"/>
  <c r="AF35" i="19"/>
  <c r="AF36" i="19"/>
  <c r="AF37" i="19"/>
  <c r="AF38" i="19"/>
  <c r="AF39" i="19"/>
  <c r="AF40" i="19"/>
  <c r="AF41" i="19"/>
  <c r="AF42" i="19"/>
  <c r="AF43" i="19"/>
  <c r="AF44" i="19"/>
  <c r="AF45" i="19"/>
  <c r="AF46" i="19"/>
  <c r="AF47" i="19"/>
  <c r="AF48" i="19"/>
  <c r="AF49" i="19"/>
  <c r="AF50" i="19"/>
  <c r="AF51" i="19"/>
  <c r="AF52" i="19"/>
  <c r="AF53" i="19"/>
  <c r="AF54" i="19"/>
  <c r="AF55" i="19"/>
  <c r="AF56" i="19"/>
  <c r="AF57" i="19"/>
  <c r="AF58" i="19"/>
  <c r="AF59" i="19"/>
  <c r="AF60" i="19"/>
  <c r="AF61" i="19"/>
  <c r="AF62" i="19"/>
  <c r="AF63" i="19"/>
  <c r="AF64" i="19"/>
  <c r="AF65" i="19"/>
  <c r="AF66" i="19"/>
  <c r="AF67" i="19"/>
  <c r="AF68" i="19"/>
  <c r="AF69" i="19"/>
  <c r="AF70" i="19"/>
  <c r="AF71" i="19"/>
  <c r="AE5" i="19"/>
  <c r="AE6" i="19"/>
  <c r="AE7" i="19"/>
  <c r="AE8" i="19"/>
  <c r="AE9" i="19"/>
  <c r="AE10" i="19"/>
  <c r="AE11" i="19"/>
  <c r="AE12" i="19"/>
  <c r="AE13" i="19"/>
  <c r="AE14" i="19"/>
  <c r="AE15" i="19"/>
  <c r="AE16" i="19"/>
  <c r="AE17" i="19"/>
  <c r="AE18" i="19"/>
  <c r="AE19" i="19"/>
  <c r="AE20" i="19"/>
  <c r="AE21" i="19"/>
  <c r="AE22" i="19"/>
  <c r="AE23" i="19"/>
  <c r="AE24" i="19"/>
  <c r="AE25" i="19"/>
  <c r="AE26" i="19"/>
  <c r="AE27" i="19"/>
  <c r="AE28" i="19"/>
  <c r="AE29" i="19"/>
  <c r="AG29" i="19" s="1"/>
  <c r="AE30" i="19"/>
  <c r="AE31" i="19"/>
  <c r="AE32" i="19"/>
  <c r="AE33" i="19"/>
  <c r="AE34" i="19"/>
  <c r="AE35" i="19"/>
  <c r="AE36" i="19"/>
  <c r="AE37" i="19"/>
  <c r="AE38" i="19"/>
  <c r="AE39" i="19"/>
  <c r="AE40" i="19"/>
  <c r="AE41" i="19"/>
  <c r="AE42" i="19"/>
  <c r="AE43" i="19"/>
  <c r="AE44" i="19"/>
  <c r="AE45" i="19"/>
  <c r="AE46" i="19"/>
  <c r="AE47" i="19"/>
  <c r="AE48" i="19"/>
  <c r="AE49" i="19"/>
  <c r="AE50" i="19"/>
  <c r="AE51" i="19"/>
  <c r="AE52" i="19"/>
  <c r="AE53" i="19"/>
  <c r="AE54" i="19"/>
  <c r="AE55" i="19"/>
  <c r="AE56" i="19"/>
  <c r="AE57" i="19"/>
  <c r="AE58" i="19"/>
  <c r="AE59" i="19"/>
  <c r="AE60" i="19"/>
  <c r="AE61" i="19"/>
  <c r="AE62" i="19"/>
  <c r="AE63" i="19"/>
  <c r="AE64" i="19"/>
  <c r="AE65" i="19"/>
  <c r="AE66" i="19"/>
  <c r="AE67" i="19"/>
  <c r="AE68" i="19"/>
  <c r="AE69" i="19"/>
  <c r="AE70" i="19"/>
  <c r="AE71" i="19"/>
  <c r="J110" i="61" l="1"/>
  <c r="J699" i="61"/>
  <c r="J23" i="61"/>
  <c r="J428" i="61" l="1"/>
  <c r="H47" i="61" l="1"/>
  <c r="AL85" i="34" l="1"/>
  <c r="AL86" i="34"/>
  <c r="AI85" i="34"/>
  <c r="AI86" i="34"/>
  <c r="AI5" i="39"/>
  <c r="AI6" i="39"/>
  <c r="AI9" i="39"/>
  <c r="AI10" i="39"/>
  <c r="AI13" i="39"/>
  <c r="AI14" i="39"/>
  <c r="AI17" i="39"/>
  <c r="AI18" i="39"/>
  <c r="AI21" i="39"/>
  <c r="AI22" i="39"/>
  <c r="AI25" i="39"/>
  <c r="AI26" i="39"/>
  <c r="AI29" i="39"/>
  <c r="AI30" i="39"/>
  <c r="AI33" i="39"/>
  <c r="AI34" i="39"/>
  <c r="AI37" i="39"/>
  <c r="AI38" i="39"/>
  <c r="AI41" i="39"/>
  <c r="AI42" i="39"/>
  <c r="AI45" i="39"/>
  <c r="AI46" i="39"/>
  <c r="AI49" i="39"/>
  <c r="AI50" i="39"/>
  <c r="AI53" i="39"/>
  <c r="AI54" i="39"/>
  <c r="AI57" i="39"/>
  <c r="AI58" i="39"/>
  <c r="AI61" i="39"/>
  <c r="AI62" i="39"/>
  <c r="AI65" i="39"/>
  <c r="AI66" i="39"/>
  <c r="AI69" i="39"/>
  <c r="AI70" i="39"/>
  <c r="AI73" i="39"/>
  <c r="AI74" i="39"/>
  <c r="AI77" i="39"/>
  <c r="AI78" i="39"/>
  <c r="AI81" i="39"/>
  <c r="AI82" i="39"/>
  <c r="AI85" i="39"/>
  <c r="AI86" i="39"/>
  <c r="AI89" i="39"/>
  <c r="AI90" i="39"/>
  <c r="AI93" i="39"/>
  <c r="AI94" i="39"/>
  <c r="AI97" i="39"/>
  <c r="AI98" i="39"/>
  <c r="AI101" i="39"/>
  <c r="AI102" i="39"/>
  <c r="AI105" i="39"/>
  <c r="AI106" i="39"/>
  <c r="AI109" i="39"/>
  <c r="AI110" i="39"/>
  <c r="AI113" i="39"/>
  <c r="AI114" i="39"/>
  <c r="AI117" i="39"/>
  <c r="AI118" i="39"/>
  <c r="AI121" i="39"/>
  <c r="AI122" i="39"/>
  <c r="AI125" i="39"/>
  <c r="AI126" i="39"/>
  <c r="AI129" i="39"/>
  <c r="AI130" i="39"/>
  <c r="AI4" i="39" l="1"/>
  <c r="AI128" i="39"/>
  <c r="AI124" i="39"/>
  <c r="AI120" i="39"/>
  <c r="AI116" i="39"/>
  <c r="AI112" i="39"/>
  <c r="AI108" i="39"/>
  <c r="AI104" i="39"/>
  <c r="AI100" i="39"/>
  <c r="AI96" i="39"/>
  <c r="AI92" i="39"/>
  <c r="AI88" i="39"/>
  <c r="AI84" i="39"/>
  <c r="AI80" i="39"/>
  <c r="AI76" i="39"/>
  <c r="AI72" i="39"/>
  <c r="AI68" i="39"/>
  <c r="AI64" i="39"/>
  <c r="AI60" i="39"/>
  <c r="AI56" i="39"/>
  <c r="AI52" i="39"/>
  <c r="AI48" i="39"/>
  <c r="AI44" i="39"/>
  <c r="AI40" i="39"/>
  <c r="AI36" i="39"/>
  <c r="AI32" i="39"/>
  <c r="AI28" i="39"/>
  <c r="AI24" i="39"/>
  <c r="AI20" i="39"/>
  <c r="AI16" i="39"/>
  <c r="AI12" i="39"/>
  <c r="AI8" i="39"/>
  <c r="AI127" i="39"/>
  <c r="AI123" i="39"/>
  <c r="AI119" i="39"/>
  <c r="AI115" i="39"/>
  <c r="AI111" i="39"/>
  <c r="AI107" i="39"/>
  <c r="AI103" i="39"/>
  <c r="AI99" i="39"/>
  <c r="AI95" i="39"/>
  <c r="AI91" i="39"/>
  <c r="AI87" i="39"/>
  <c r="AI83" i="39"/>
  <c r="AI79" i="39"/>
  <c r="AI75" i="39"/>
  <c r="AI71" i="39"/>
  <c r="AI67" i="39"/>
  <c r="AI63" i="39"/>
  <c r="AI59" i="39"/>
  <c r="AI55" i="39"/>
  <c r="AI51" i="39"/>
  <c r="AI47" i="39"/>
  <c r="AI43" i="39"/>
  <c r="AI39" i="39"/>
  <c r="AI35" i="39"/>
  <c r="AI31" i="39"/>
  <c r="AI27" i="39"/>
  <c r="AI23" i="39"/>
  <c r="AI19" i="39"/>
  <c r="AI15" i="39"/>
  <c r="AI11" i="39"/>
  <c r="AI7" i="39"/>
  <c r="AF4" i="15"/>
  <c r="P20" i="61"/>
  <c r="J16" i="61"/>
  <c r="AF5" i="15"/>
  <c r="AF6" i="15"/>
  <c r="AF7" i="15"/>
  <c r="AF8" i="15"/>
  <c r="AF9" i="15"/>
  <c r="AF10" i="15"/>
  <c r="AF11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25" i="15"/>
  <c r="AF26" i="15"/>
  <c r="AF27" i="15"/>
  <c r="AF28" i="15"/>
  <c r="AF29" i="15"/>
  <c r="AF30" i="15"/>
  <c r="AF31" i="15"/>
  <c r="AF32" i="15"/>
  <c r="AF33" i="15"/>
  <c r="AF34" i="15"/>
  <c r="AF35" i="15"/>
  <c r="AF36" i="15"/>
  <c r="AF37" i="15"/>
  <c r="AF38" i="15"/>
  <c r="AF39" i="15"/>
  <c r="AF40" i="15"/>
  <c r="AF41" i="15"/>
  <c r="AF42" i="15"/>
  <c r="AF43" i="15"/>
  <c r="AF44" i="15"/>
  <c r="AF45" i="15"/>
  <c r="AF46" i="15"/>
  <c r="AF47" i="15"/>
  <c r="AF48" i="15"/>
  <c r="AF49" i="15"/>
  <c r="AF50" i="15"/>
  <c r="AF51" i="15"/>
  <c r="AF52" i="15"/>
  <c r="AF53" i="15"/>
  <c r="AF54" i="15"/>
  <c r="AF55" i="15"/>
  <c r="AF56" i="15"/>
  <c r="AF57" i="15"/>
  <c r="AF58" i="15"/>
  <c r="AF59" i="15"/>
  <c r="AF60" i="15"/>
  <c r="AF61" i="15"/>
  <c r="AF62" i="15"/>
  <c r="AF63" i="15"/>
  <c r="AF64" i="15"/>
  <c r="AF65" i="15"/>
  <c r="AF66" i="15"/>
  <c r="AF67" i="15"/>
  <c r="AF68" i="15"/>
  <c r="AF69" i="15"/>
  <c r="AF70" i="15"/>
  <c r="AF71" i="15"/>
  <c r="AF72" i="15"/>
  <c r="AF73" i="15"/>
  <c r="AF74" i="15"/>
  <c r="AF75" i="15"/>
  <c r="AF76" i="15"/>
  <c r="AF77" i="15"/>
  <c r="AF78" i="15"/>
  <c r="AF79" i="15"/>
  <c r="AF80" i="15"/>
  <c r="AF81" i="15"/>
  <c r="AF82" i="15"/>
  <c r="AF83" i="15"/>
  <c r="AF84" i="15"/>
  <c r="AF85" i="15"/>
  <c r="AF86" i="15"/>
  <c r="M16" i="61"/>
  <c r="L16" i="61"/>
  <c r="AG5" i="19"/>
  <c r="AG6" i="19"/>
  <c r="AG7" i="19"/>
  <c r="AG9" i="19"/>
  <c r="AG10" i="19"/>
  <c r="AG13" i="19"/>
  <c r="AG14" i="19"/>
  <c r="AG15" i="19"/>
  <c r="AG17" i="19"/>
  <c r="AG18" i="19"/>
  <c r="AG21" i="19"/>
  <c r="AG22" i="19"/>
  <c r="AG23" i="19"/>
  <c r="AG25" i="19"/>
  <c r="AG26" i="19"/>
  <c r="AG30" i="19"/>
  <c r="AG31" i="19"/>
  <c r="AG33" i="19"/>
  <c r="AG34" i="19"/>
  <c r="AG37" i="19"/>
  <c r="AG38" i="19"/>
  <c r="AG39" i="19"/>
  <c r="AG41" i="19"/>
  <c r="AG42" i="19"/>
  <c r="AG45" i="19"/>
  <c r="AG46" i="19"/>
  <c r="AG47" i="19"/>
  <c r="AG49" i="19"/>
  <c r="AG50" i="19"/>
  <c r="AG53" i="19"/>
  <c r="AG54" i="19"/>
  <c r="AG55" i="19"/>
  <c r="AG57" i="19"/>
  <c r="AG58" i="19"/>
  <c r="AG61" i="19"/>
  <c r="AG62" i="19"/>
  <c r="AG63" i="19"/>
  <c r="AG65" i="19"/>
  <c r="AG66" i="19"/>
  <c r="AG69" i="19"/>
  <c r="AG70" i="19"/>
  <c r="AG71" i="19"/>
  <c r="AG67" i="19" l="1"/>
  <c r="AG59" i="19"/>
  <c r="AG51" i="19"/>
  <c r="AG43" i="19"/>
  <c r="AG35" i="19"/>
  <c r="AG27" i="19"/>
  <c r="AG19" i="19"/>
  <c r="AG11" i="19"/>
  <c r="AG64" i="19"/>
  <c r="AG52" i="19"/>
  <c r="AG40" i="19"/>
  <c r="AG28" i="19"/>
  <c r="AG16" i="19"/>
  <c r="AG60" i="19"/>
  <c r="AG48" i="19"/>
  <c r="AG36" i="19"/>
  <c r="AG24" i="19"/>
  <c r="AG8" i="19"/>
  <c r="AG68" i="19"/>
  <c r="AG56" i="19"/>
  <c r="AG44" i="19"/>
  <c r="AG32" i="19"/>
  <c r="AG20" i="19"/>
  <c r="K16" i="61" s="1"/>
  <c r="AG12" i="19"/>
  <c r="AJ4" i="19"/>
  <c r="AE3" i="19"/>
  <c r="AK6" i="16"/>
  <c r="AK7" i="16"/>
  <c r="AK8" i="16"/>
  <c r="AK9" i="16"/>
  <c r="AK10" i="16"/>
  <c r="AK11" i="16"/>
  <c r="AK12" i="16"/>
  <c r="AK13" i="16"/>
  <c r="AK14" i="16"/>
  <c r="AK15" i="16"/>
  <c r="AK16" i="16"/>
  <c r="AK17" i="16"/>
  <c r="AK18" i="16"/>
  <c r="AK19" i="16"/>
  <c r="AK20" i="16"/>
  <c r="AK21" i="16"/>
  <c r="AK22" i="16"/>
  <c r="AK23" i="16"/>
  <c r="AK24" i="16"/>
  <c r="AK25" i="16"/>
  <c r="AK26" i="16"/>
  <c r="AK27" i="16"/>
  <c r="AK28" i="16"/>
  <c r="AK29" i="16"/>
  <c r="AK30" i="16"/>
  <c r="AK31" i="16"/>
  <c r="AK32" i="16"/>
  <c r="AK33" i="16"/>
  <c r="AK34" i="16"/>
  <c r="AK35" i="16"/>
  <c r="AK36" i="16"/>
  <c r="AK37" i="16"/>
  <c r="AK38" i="16"/>
  <c r="AK39" i="16"/>
  <c r="AK40" i="16"/>
  <c r="AK41" i="16"/>
  <c r="AK42" i="16"/>
  <c r="AK43" i="16"/>
  <c r="AK44" i="16"/>
  <c r="AK45" i="16"/>
  <c r="AK46" i="16"/>
  <c r="AK47" i="16"/>
  <c r="AK48" i="16"/>
  <c r="AK49" i="16"/>
  <c r="AK50" i="16"/>
  <c r="AK51" i="16"/>
  <c r="AK52" i="16"/>
  <c r="AK53" i="16"/>
  <c r="AK54" i="16"/>
  <c r="AK55" i="16"/>
  <c r="AK56" i="16"/>
  <c r="AK57" i="16"/>
  <c r="AK58" i="16"/>
  <c r="AK59" i="16"/>
  <c r="AK60" i="16"/>
  <c r="AK61" i="16"/>
  <c r="AK62" i="16"/>
  <c r="AK63" i="16"/>
  <c r="AK64" i="16"/>
  <c r="AK65" i="16"/>
  <c r="AK66" i="16"/>
  <c r="AK67" i="16"/>
  <c r="AK68" i="16"/>
  <c r="AK69" i="16"/>
  <c r="AK70" i="16"/>
  <c r="AK71" i="16"/>
  <c r="AK72" i="16"/>
  <c r="AK73" i="16"/>
  <c r="AK74" i="16"/>
  <c r="AK75" i="16"/>
  <c r="AK76" i="16"/>
  <c r="AK77" i="16"/>
  <c r="AK78" i="16"/>
  <c r="AK79" i="16"/>
  <c r="AK80" i="16"/>
  <c r="AK81" i="16"/>
  <c r="AK82" i="16"/>
  <c r="AK83" i="16"/>
  <c r="AK84" i="16"/>
  <c r="AK85" i="16"/>
  <c r="AK86" i="16"/>
  <c r="AK87" i="16"/>
  <c r="AK88" i="16"/>
  <c r="AK89" i="16"/>
  <c r="AK90" i="16"/>
  <c r="AK91" i="16"/>
  <c r="AK92" i="16"/>
  <c r="AK93" i="16"/>
  <c r="AK94" i="16"/>
  <c r="AK95" i="16"/>
  <c r="AK96" i="16"/>
  <c r="AK97" i="16"/>
  <c r="AK98" i="16"/>
  <c r="AK99" i="16"/>
  <c r="AK100" i="16"/>
  <c r="AK101" i="16"/>
  <c r="AK102" i="16"/>
  <c r="AK103" i="16"/>
  <c r="AK104" i="16"/>
  <c r="AK105" i="16"/>
  <c r="AK106" i="16"/>
  <c r="AK107" i="16"/>
  <c r="AK108" i="16"/>
  <c r="AK109" i="16"/>
  <c r="AK110" i="16"/>
  <c r="AK111" i="16"/>
  <c r="AK112" i="16"/>
  <c r="AK113" i="16"/>
  <c r="AK114" i="16"/>
  <c r="AK115" i="16"/>
  <c r="AK116" i="16"/>
  <c r="AK117" i="16"/>
  <c r="AK118" i="16"/>
  <c r="AK119" i="16"/>
  <c r="AK120" i="16"/>
  <c r="AK121" i="16"/>
  <c r="AK122" i="16"/>
  <c r="AK123" i="16"/>
  <c r="AK124" i="16"/>
  <c r="AK125" i="16"/>
  <c r="AK126" i="16"/>
  <c r="AK127" i="16"/>
  <c r="AK128" i="16"/>
  <c r="AK129" i="16"/>
  <c r="AK130" i="16"/>
  <c r="AK131" i="16"/>
  <c r="AK132" i="16"/>
  <c r="AK133" i="16"/>
  <c r="AK134" i="16"/>
  <c r="AK135" i="16"/>
  <c r="AK136" i="16"/>
  <c r="AK137" i="16"/>
  <c r="AK138" i="16"/>
  <c r="AK139" i="16"/>
  <c r="AK140" i="16"/>
  <c r="AK141" i="16"/>
  <c r="AK142" i="16"/>
  <c r="AK143" i="16"/>
  <c r="AK144" i="16"/>
  <c r="AK145" i="16"/>
  <c r="AK146" i="16"/>
  <c r="AK147" i="16"/>
  <c r="AK148" i="16"/>
  <c r="AK149" i="16"/>
  <c r="AK150" i="16"/>
  <c r="AK151" i="16"/>
  <c r="AK152" i="16"/>
  <c r="AK153" i="16"/>
  <c r="AK154" i="16"/>
  <c r="AK155" i="16"/>
  <c r="AK156" i="16"/>
  <c r="AK157" i="16"/>
  <c r="AK158" i="16"/>
  <c r="AK159" i="16"/>
  <c r="AK160" i="16"/>
  <c r="AK161" i="16"/>
  <c r="AK162" i="16"/>
  <c r="AK163" i="16"/>
  <c r="AK164" i="16"/>
  <c r="AK165" i="16"/>
  <c r="AK166" i="16"/>
  <c r="AK167" i="16"/>
  <c r="AK168" i="16"/>
  <c r="AK169" i="16"/>
  <c r="AK170" i="16"/>
  <c r="AK171" i="16"/>
  <c r="AK172" i="16"/>
  <c r="AK173" i="16"/>
  <c r="AK174" i="16"/>
  <c r="AK175" i="16"/>
  <c r="AK176" i="16"/>
  <c r="AK177" i="16"/>
  <c r="AK178" i="16"/>
  <c r="AK179" i="16"/>
  <c r="AK180" i="16"/>
  <c r="AK181" i="16"/>
  <c r="AK182" i="16"/>
  <c r="AK183" i="16"/>
  <c r="AK184" i="16"/>
  <c r="AK185" i="16"/>
  <c r="AK186" i="16"/>
  <c r="AK187" i="16"/>
  <c r="AK188" i="16"/>
  <c r="AK189" i="16"/>
  <c r="AK190" i="16"/>
  <c r="AK191" i="16"/>
  <c r="AK192" i="16"/>
  <c r="AK193" i="16"/>
  <c r="AK194" i="16"/>
  <c r="AK195" i="16"/>
  <c r="AK196" i="16"/>
  <c r="AK197" i="16"/>
  <c r="AK198" i="16"/>
  <c r="AK199" i="16"/>
  <c r="AK200" i="16"/>
  <c r="AK201" i="16"/>
  <c r="AK202" i="16"/>
  <c r="AK203" i="16"/>
  <c r="AK204" i="16"/>
  <c r="AK205" i="16"/>
  <c r="AK206" i="16"/>
  <c r="AK207" i="16"/>
  <c r="AK208" i="16"/>
  <c r="AK209" i="16"/>
  <c r="AK210" i="16"/>
  <c r="AK211" i="16"/>
  <c r="AK212" i="16"/>
  <c r="AK213" i="16"/>
  <c r="AK214" i="16"/>
  <c r="AK215" i="16"/>
  <c r="AK216" i="16"/>
  <c r="AK217" i="16"/>
  <c r="AK218" i="16"/>
  <c r="AK219" i="16"/>
  <c r="AK220" i="16"/>
  <c r="AK221" i="16"/>
  <c r="AK222" i="16"/>
  <c r="AI6" i="32"/>
  <c r="AI7" i="32"/>
  <c r="AI10" i="32"/>
  <c r="AI11" i="32"/>
  <c r="AI14" i="32"/>
  <c r="AI15" i="32"/>
  <c r="AI18" i="32"/>
  <c r="AI19" i="32"/>
  <c r="AI22" i="32"/>
  <c r="AI23" i="32"/>
  <c r="AI26" i="32"/>
  <c r="AI27" i="32"/>
  <c r="AI30" i="32"/>
  <c r="AI31" i="32"/>
  <c r="AI34" i="32"/>
  <c r="AI35" i="32"/>
  <c r="AI38" i="32"/>
  <c r="AI39" i="32"/>
  <c r="AI42" i="32"/>
  <c r="AI43" i="32"/>
  <c r="AI46" i="32"/>
  <c r="AI47" i="32"/>
  <c r="AI50" i="32"/>
  <c r="AI51" i="32"/>
  <c r="AI54" i="32"/>
  <c r="AI55" i="32"/>
  <c r="AI58" i="32"/>
  <c r="AI59" i="32"/>
  <c r="AI62" i="32"/>
  <c r="AI63" i="32"/>
  <c r="AI66" i="32"/>
  <c r="AI67" i="32"/>
  <c r="AI70" i="32"/>
  <c r="AI71" i="32"/>
  <c r="AI74" i="32"/>
  <c r="AI75" i="32"/>
  <c r="AI78" i="32"/>
  <c r="AI79" i="32"/>
  <c r="AI82" i="32"/>
  <c r="AI83" i="32"/>
  <c r="AI86" i="32"/>
  <c r="AI87" i="32"/>
  <c r="AI90" i="32"/>
  <c r="AI91" i="32"/>
  <c r="AI94" i="32"/>
  <c r="AI95" i="32"/>
  <c r="AI98" i="32"/>
  <c r="AI99" i="32"/>
  <c r="AI102" i="32"/>
  <c r="AI103" i="32"/>
  <c r="AI106" i="32"/>
  <c r="AI107" i="32"/>
  <c r="AI110" i="32"/>
  <c r="AI111" i="32"/>
  <c r="AI114" i="32"/>
  <c r="AI115" i="32"/>
  <c r="AI118" i="32"/>
  <c r="AI119" i="32"/>
  <c r="AI122" i="32"/>
  <c r="AI123" i="32"/>
  <c r="AI126" i="32"/>
  <c r="AI127" i="32"/>
  <c r="AI130" i="32"/>
  <c r="AI131" i="32"/>
  <c r="AI134" i="32"/>
  <c r="AI135" i="32"/>
  <c r="AI138" i="32"/>
  <c r="AI139" i="32"/>
  <c r="AI142" i="32"/>
  <c r="AI143" i="32"/>
  <c r="AI146" i="32"/>
  <c r="AI147" i="32"/>
  <c r="AI150" i="32"/>
  <c r="AI151" i="32"/>
  <c r="AI154" i="32"/>
  <c r="AI155" i="32"/>
  <c r="AI158" i="32"/>
  <c r="AI159" i="32"/>
  <c r="AI162" i="32"/>
  <c r="AI163" i="32"/>
  <c r="AI166" i="32"/>
  <c r="AI167" i="32"/>
  <c r="AI170" i="32"/>
  <c r="AI171" i="32"/>
  <c r="AI174" i="32"/>
  <c r="AI175" i="32"/>
  <c r="AI178" i="32"/>
  <c r="AI179" i="32"/>
  <c r="AI182" i="32"/>
  <c r="AI183" i="32"/>
  <c r="AI186" i="32"/>
  <c r="AI187" i="32"/>
  <c r="AI189" i="32" l="1"/>
  <c r="AI185" i="32"/>
  <c r="AI181" i="32"/>
  <c r="AI177" i="32"/>
  <c r="AI173" i="32"/>
  <c r="AI169" i="32"/>
  <c r="AI165" i="32"/>
  <c r="AI161" i="32"/>
  <c r="AI157" i="32"/>
  <c r="AI153" i="32"/>
  <c r="AI149" i="32"/>
  <c r="AI145" i="32"/>
  <c r="AI141" i="32"/>
  <c r="AI137" i="32"/>
  <c r="AI133" i="32"/>
  <c r="AI129" i="32"/>
  <c r="AI125" i="32"/>
  <c r="AI121" i="32"/>
  <c r="AI117" i="32"/>
  <c r="AI113" i="32"/>
  <c r="AI109" i="32"/>
  <c r="AI105" i="32"/>
  <c r="AI101" i="32"/>
  <c r="AI97" i="32"/>
  <c r="AI93" i="32"/>
  <c r="AI89" i="32"/>
  <c r="AI85" i="32"/>
  <c r="AI81" i="32"/>
  <c r="AI77" i="32"/>
  <c r="AI73" i="32"/>
  <c r="AI69" i="32"/>
  <c r="AI65" i="32"/>
  <c r="AI61" i="32"/>
  <c r="AI57" i="32"/>
  <c r="AI53" i="32"/>
  <c r="AI49" i="32"/>
  <c r="AI45" i="32"/>
  <c r="AI41" i="32"/>
  <c r="AI37" i="32"/>
  <c r="AI33" i="32"/>
  <c r="AI29" i="32"/>
  <c r="AI25" i="32"/>
  <c r="AI21" i="32"/>
  <c r="AI17" i="32"/>
  <c r="AI13" i="32"/>
  <c r="AI9" i="32"/>
  <c r="AI5" i="32"/>
  <c r="AI188" i="32"/>
  <c r="AI184" i="32"/>
  <c r="AI180" i="32"/>
  <c r="AI176" i="32"/>
  <c r="AI172" i="32"/>
  <c r="AI168" i="32"/>
  <c r="AI164" i="32"/>
  <c r="AI160" i="32"/>
  <c r="AI156" i="32"/>
  <c r="AI152" i="32"/>
  <c r="AI148" i="32"/>
  <c r="AI144" i="32"/>
  <c r="AI140" i="32"/>
  <c r="AI136" i="32"/>
  <c r="AI132" i="32"/>
  <c r="AI128" i="32"/>
  <c r="AI124" i="32"/>
  <c r="AI120" i="32"/>
  <c r="AI116" i="32"/>
  <c r="AI112" i="32"/>
  <c r="AI108" i="32"/>
  <c r="AI104" i="32"/>
  <c r="AI100" i="32"/>
  <c r="AI96" i="32"/>
  <c r="AI92" i="32"/>
  <c r="AI88" i="32"/>
  <c r="AI84" i="32"/>
  <c r="AI80" i="32"/>
  <c r="AI76" i="32"/>
  <c r="AI72" i="32"/>
  <c r="AI68" i="32"/>
  <c r="AI64" i="32"/>
  <c r="AI60" i="32"/>
  <c r="AI56" i="32"/>
  <c r="AI52" i="32"/>
  <c r="AI48" i="32"/>
  <c r="AI44" i="32"/>
  <c r="AI40" i="32"/>
  <c r="AI36" i="32"/>
  <c r="AI32" i="32"/>
  <c r="AI28" i="32"/>
  <c r="AI24" i="32"/>
  <c r="AI20" i="32"/>
  <c r="AI16" i="32"/>
  <c r="AI12" i="32"/>
  <c r="AI8" i="32"/>
  <c r="AM4" i="16"/>
  <c r="O179" i="61" l="1"/>
  <c r="AI3" i="19" l="1"/>
  <c r="AF3" i="19"/>
  <c r="AH3" i="19"/>
  <c r="J62" i="61"/>
  <c r="AJ59" i="19" l="1"/>
  <c r="K65" i="61"/>
  <c r="J77" i="6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6" i="83" l="1"/>
  <c r="D7" i="83"/>
  <c r="D8" i="83"/>
  <c r="D9" i="83"/>
  <c r="D10" i="83"/>
  <c r="D11" i="83"/>
  <c r="D5" i="83"/>
  <c r="AI10" i="34" l="1"/>
  <c r="AI18" i="34"/>
  <c r="AI26" i="34"/>
  <c r="AI34" i="34"/>
  <c r="AI42" i="34"/>
  <c r="AI50" i="34"/>
  <c r="AI58" i="34"/>
  <c r="AI66" i="34"/>
  <c r="AI74" i="34"/>
  <c r="AI82" i="34"/>
  <c r="AI4" i="34"/>
  <c r="AI79" i="34" l="1"/>
  <c r="AI71" i="34"/>
  <c r="AI63" i="34"/>
  <c r="AI55" i="34"/>
  <c r="AI47" i="34"/>
  <c r="AI39" i="34"/>
  <c r="AI31" i="34"/>
  <c r="AI23" i="34"/>
  <c r="AI15" i="34"/>
  <c r="AI7" i="34"/>
  <c r="AI84" i="34"/>
  <c r="AI76" i="34"/>
  <c r="AI68" i="34"/>
  <c r="AI60" i="34"/>
  <c r="AI52" i="34"/>
  <c r="AI44" i="34"/>
  <c r="AI36" i="34"/>
  <c r="AI28" i="34"/>
  <c r="AI20" i="34"/>
  <c r="AI12" i="34"/>
  <c r="AI83" i="34"/>
  <c r="AI75" i="34"/>
  <c r="AI67" i="34"/>
  <c r="AI59" i="34"/>
  <c r="AI51" i="34"/>
  <c r="AI43" i="34"/>
  <c r="AI35" i="34"/>
  <c r="AI27" i="34"/>
  <c r="AI19" i="34"/>
  <c r="AI11" i="34"/>
  <c r="AI70" i="34"/>
  <c r="AI54" i="34"/>
  <c r="AI38" i="34"/>
  <c r="AI22" i="34"/>
  <c r="AI14" i="34"/>
  <c r="AI77" i="34"/>
  <c r="AI69" i="34"/>
  <c r="AI61" i="34"/>
  <c r="AI53" i="34"/>
  <c r="AI45" i="34"/>
  <c r="AI37" i="34"/>
  <c r="AI29" i="34"/>
  <c r="AI21" i="34"/>
  <c r="AI13" i="34"/>
  <c r="AI5" i="34"/>
  <c r="AI78" i="34"/>
  <c r="AI62" i="34"/>
  <c r="AI46" i="34"/>
  <c r="AI30" i="34"/>
  <c r="AI6" i="34"/>
  <c r="AI81" i="34"/>
  <c r="AI73" i="34"/>
  <c r="AI65" i="34"/>
  <c r="AI57" i="34"/>
  <c r="AI49" i="34"/>
  <c r="AI41" i="34"/>
  <c r="AI33" i="34"/>
  <c r="AI25" i="34"/>
  <c r="AI17" i="34"/>
  <c r="AI9" i="34"/>
  <c r="AI80" i="34"/>
  <c r="AI72" i="34"/>
  <c r="AI64" i="34"/>
  <c r="AI56" i="34"/>
  <c r="AI48" i="34"/>
  <c r="AI40" i="34"/>
  <c r="AI32" i="34"/>
  <c r="AI24" i="34"/>
  <c r="AI16" i="34"/>
  <c r="AI8" i="34"/>
  <c r="AH3" i="32"/>
  <c r="J852" i="61"/>
  <c r="AF3" i="15" l="1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J851" i="61" l="1"/>
  <c r="AD3" i="15" l="1"/>
  <c r="AM3" i="30"/>
  <c r="O433" i="61"/>
  <c r="H419" i="61"/>
  <c r="H416" i="61"/>
  <c r="H236" i="61"/>
  <c r="H426" i="61"/>
  <c r="J243" i="61"/>
  <c r="P236" i="61"/>
  <c r="P419" i="61"/>
  <c r="J418" i="61"/>
  <c r="J419" i="61" s="1"/>
  <c r="AL6" i="30" l="1"/>
  <c r="AL8" i="30"/>
  <c r="AL9" i="30"/>
  <c r="AL12" i="30"/>
  <c r="AL14" i="30"/>
  <c r="AL16" i="30"/>
  <c r="AL20" i="30"/>
  <c r="AL22" i="30"/>
  <c r="AL24" i="30"/>
  <c r="AL25" i="30"/>
  <c r="AL28" i="30"/>
  <c r="AL30" i="30"/>
  <c r="AL32" i="30"/>
  <c r="AL36" i="30"/>
  <c r="AL38" i="30"/>
  <c r="AL40" i="30"/>
  <c r="AL41" i="30"/>
  <c r="AL44" i="30"/>
  <c r="AL46" i="30"/>
  <c r="AL48" i="30"/>
  <c r="AL52" i="30"/>
  <c r="AL54" i="30"/>
  <c r="AL56" i="30"/>
  <c r="AL57" i="30"/>
  <c r="AL60" i="30"/>
  <c r="AL62" i="30"/>
  <c r="AL64" i="30"/>
  <c r="AL68" i="30"/>
  <c r="AL70" i="30"/>
  <c r="AL72" i="30"/>
  <c r="AL73" i="30"/>
  <c r="AL76" i="30"/>
  <c r="AL78" i="30"/>
  <c r="AL80" i="30"/>
  <c r="AL84" i="30"/>
  <c r="AL86" i="30"/>
  <c r="AL88" i="30"/>
  <c r="AL89" i="30"/>
  <c r="AL92" i="30"/>
  <c r="AL94" i="30"/>
  <c r="AL96" i="30"/>
  <c r="AL100" i="30"/>
  <c r="AL102" i="30"/>
  <c r="AL104" i="30"/>
  <c r="AL105" i="30"/>
  <c r="AL108" i="30"/>
  <c r="AL110" i="30"/>
  <c r="AL112" i="30"/>
  <c r="AL116" i="30"/>
  <c r="AL118" i="30"/>
  <c r="AL120" i="30"/>
  <c r="AL121" i="30"/>
  <c r="AL124" i="30"/>
  <c r="AL126" i="30"/>
  <c r="AL128" i="30"/>
  <c r="AL132" i="30"/>
  <c r="AL134" i="30"/>
  <c r="AL136" i="30"/>
  <c r="AL137" i="30"/>
  <c r="AL140" i="30"/>
  <c r="AL142" i="30"/>
  <c r="AL144" i="30"/>
  <c r="AL148" i="30"/>
  <c r="AL150" i="30"/>
  <c r="AL152" i="30"/>
  <c r="AL153" i="30"/>
  <c r="M418" i="61"/>
  <c r="M419" i="61" s="1"/>
  <c r="L418" i="61"/>
  <c r="AM11" i="16"/>
  <c r="AM19" i="16"/>
  <c r="AM27" i="16"/>
  <c r="AM35" i="16"/>
  <c r="AM43" i="16"/>
  <c r="AM51" i="16"/>
  <c r="AM59" i="16"/>
  <c r="AM67" i="16"/>
  <c r="AM75" i="16"/>
  <c r="AM83" i="16"/>
  <c r="AM87" i="16"/>
  <c r="AM91" i="16"/>
  <c r="AM99" i="16"/>
  <c r="AM107" i="16"/>
  <c r="AM115" i="16"/>
  <c r="AM123" i="16"/>
  <c r="AM131" i="16"/>
  <c r="AM139" i="16"/>
  <c r="AM147" i="16"/>
  <c r="AM155" i="16"/>
  <c r="AM163" i="16"/>
  <c r="AM171" i="16"/>
  <c r="AM179" i="16"/>
  <c r="AM187" i="16"/>
  <c r="AM195" i="16"/>
  <c r="AM203" i="16"/>
  <c r="AM211" i="16"/>
  <c r="AM219" i="16"/>
  <c r="AM103" i="16" l="1"/>
  <c r="AM218" i="16"/>
  <c r="AM210" i="16"/>
  <c r="AM194" i="16"/>
  <c r="AM178" i="16"/>
  <c r="AM154" i="16"/>
  <c r="AM138" i="16"/>
  <c r="AM122" i="16"/>
  <c r="AM106" i="16"/>
  <c r="AM90" i="16"/>
  <c r="AM74" i="16"/>
  <c r="AM58" i="16"/>
  <c r="AM42" i="16"/>
  <c r="AM26" i="16"/>
  <c r="AM10" i="16"/>
  <c r="AM202" i="16"/>
  <c r="AM186" i="16"/>
  <c r="AM170" i="16"/>
  <c r="AM162" i="16"/>
  <c r="AM146" i="16"/>
  <c r="AM130" i="16"/>
  <c r="AM114" i="16"/>
  <c r="AM98" i="16"/>
  <c r="AM82" i="16"/>
  <c r="AM66" i="16"/>
  <c r="K418" i="61" s="1"/>
  <c r="K419" i="61" s="1"/>
  <c r="AM50" i="16"/>
  <c r="AM34" i="16"/>
  <c r="AM18" i="16"/>
  <c r="AM167" i="16"/>
  <c r="AM151" i="16"/>
  <c r="AM23" i="16"/>
  <c r="AL145" i="30"/>
  <c r="AL129" i="30"/>
  <c r="AL113" i="30"/>
  <c r="AL97" i="30"/>
  <c r="AL81" i="30"/>
  <c r="AL65" i="30"/>
  <c r="AL49" i="30"/>
  <c r="AL33" i="30"/>
  <c r="AL17" i="30"/>
  <c r="AL149" i="30"/>
  <c r="AL141" i="30"/>
  <c r="AL133" i="30"/>
  <c r="AL125" i="30"/>
  <c r="AL117" i="30"/>
  <c r="AL109" i="30"/>
  <c r="AL101" i="30"/>
  <c r="AL93" i="30"/>
  <c r="AL85" i="30"/>
  <c r="AL77" i="30"/>
  <c r="AL69" i="30"/>
  <c r="AL61" i="30"/>
  <c r="AL53" i="30"/>
  <c r="AL45" i="30"/>
  <c r="AL37" i="30"/>
  <c r="AL29" i="30"/>
  <c r="AL21" i="30"/>
  <c r="AL13" i="30"/>
  <c r="AL5" i="30"/>
  <c r="AL139" i="30"/>
  <c r="AL115" i="30"/>
  <c r="AL83" i="30"/>
  <c r="AL59" i="30"/>
  <c r="AL35" i="30"/>
  <c r="AL11" i="30"/>
  <c r="AL154" i="30"/>
  <c r="AL146" i="30"/>
  <c r="AL138" i="30"/>
  <c r="AL130" i="30"/>
  <c r="AL122" i="30"/>
  <c r="AL114" i="30"/>
  <c r="AL106" i="30"/>
  <c r="AL98" i="30"/>
  <c r="AL90" i="30"/>
  <c r="AL82" i="30"/>
  <c r="AL74" i="30"/>
  <c r="AL66" i="30"/>
  <c r="AL58" i="30"/>
  <c r="AL50" i="30"/>
  <c r="AL42" i="30"/>
  <c r="AL34" i="30"/>
  <c r="AL26" i="30"/>
  <c r="AL18" i="30"/>
  <c r="AL10" i="30"/>
  <c r="AL147" i="30"/>
  <c r="AL131" i="30"/>
  <c r="AL107" i="30"/>
  <c r="AL91" i="30"/>
  <c r="AL67" i="30"/>
  <c r="AL43" i="30"/>
  <c r="AL27" i="30"/>
  <c r="AL151" i="30"/>
  <c r="AL143" i="30"/>
  <c r="AL135" i="30"/>
  <c r="AL127" i="30"/>
  <c r="AL119" i="30"/>
  <c r="AL111" i="30"/>
  <c r="AL103" i="30"/>
  <c r="AL95" i="30"/>
  <c r="AL87" i="30"/>
  <c r="AL79" i="30"/>
  <c r="AL71" i="30"/>
  <c r="AL63" i="30"/>
  <c r="AL55" i="30"/>
  <c r="AL47" i="30"/>
  <c r="AL39" i="30"/>
  <c r="AL31" i="30"/>
  <c r="AL23" i="30"/>
  <c r="AL15" i="30"/>
  <c r="AL7" i="30"/>
  <c r="AL4" i="30"/>
  <c r="AL123" i="30"/>
  <c r="AL99" i="30"/>
  <c r="AL75" i="30"/>
  <c r="AL51" i="30"/>
  <c r="AL19" i="30"/>
  <c r="AM214" i="16"/>
  <c r="AM134" i="16"/>
  <c r="AM70" i="16"/>
  <c r="AM198" i="16"/>
  <c r="AM118" i="16"/>
  <c r="AM182" i="16"/>
  <c r="AM54" i="16"/>
  <c r="AM6" i="16"/>
  <c r="AM215" i="16"/>
  <c r="AM39" i="16"/>
  <c r="AM166" i="16"/>
  <c r="AM150" i="16"/>
  <c r="AM102" i="16"/>
  <c r="AM86" i="16"/>
  <c r="AM38" i="16"/>
  <c r="AM22" i="16"/>
  <c r="AM209" i="16"/>
  <c r="AM185" i="16"/>
  <c r="AM169" i="16"/>
  <c r="AM153" i="16"/>
  <c r="AM137" i="16"/>
  <c r="AM129" i="16"/>
  <c r="AM121" i="16"/>
  <c r="AM113" i="16"/>
  <c r="AM97" i="16"/>
  <c r="AM89" i="16"/>
  <c r="AM73" i="16"/>
  <c r="AM57" i="16"/>
  <c r="AM41" i="16"/>
  <c r="AM25" i="16"/>
  <c r="AM9" i="16"/>
  <c r="AM216" i="16"/>
  <c r="AM208" i="16"/>
  <c r="AM200" i="16"/>
  <c r="AM192" i="16"/>
  <c r="AM184" i="16"/>
  <c r="AM176" i="16"/>
  <c r="AM168" i="16"/>
  <c r="AM160" i="16"/>
  <c r="AM152" i="16"/>
  <c r="AM144" i="16"/>
  <c r="AM136" i="16"/>
  <c r="AM128" i="16"/>
  <c r="AM120" i="16"/>
  <c r="AM112" i="16"/>
  <c r="AM104" i="16"/>
  <c r="AM96" i="16"/>
  <c r="AM88" i="16"/>
  <c r="AM80" i="16"/>
  <c r="AM72" i="16"/>
  <c r="AM64" i="16"/>
  <c r="AM56" i="16"/>
  <c r="AM48" i="16"/>
  <c r="AM40" i="16"/>
  <c r="AM32" i="16"/>
  <c r="AM24" i="16"/>
  <c r="AM16" i="16"/>
  <c r="AM8" i="16"/>
  <c r="AM217" i="16"/>
  <c r="AM201" i="16"/>
  <c r="AM193" i="16"/>
  <c r="AM177" i="16"/>
  <c r="AM161" i="16"/>
  <c r="AM145" i="16"/>
  <c r="AM105" i="16"/>
  <c r="AM81" i="16"/>
  <c r="AM65" i="16"/>
  <c r="AM49" i="16"/>
  <c r="AM33" i="16"/>
  <c r="AM17" i="16"/>
  <c r="AM199" i="16"/>
  <c r="AM183" i="16"/>
  <c r="AM135" i="16"/>
  <c r="AM119" i="16"/>
  <c r="AM71" i="16"/>
  <c r="AM55" i="16"/>
  <c r="AM7" i="16"/>
  <c r="AG3" i="39"/>
  <c r="R418" i="61"/>
  <c r="L419" i="61"/>
  <c r="Q418" i="61"/>
  <c r="AM222" i="16"/>
  <c r="AM206" i="16"/>
  <c r="AM158" i="16"/>
  <c r="AM142" i="16"/>
  <c r="AM126" i="16"/>
  <c r="AM110" i="16"/>
  <c r="AM62" i="16"/>
  <c r="AM46" i="16"/>
  <c r="AM30" i="16"/>
  <c r="AM14" i="16"/>
  <c r="AM221" i="16"/>
  <c r="AM213" i="16"/>
  <c r="AM205" i="16"/>
  <c r="AM197" i="16"/>
  <c r="AM189" i="16"/>
  <c r="AM181" i="16"/>
  <c r="AM173" i="16"/>
  <c r="AM165" i="16"/>
  <c r="AM157" i="16"/>
  <c r="AM149" i="16"/>
  <c r="AM141" i="16"/>
  <c r="AM133" i="16"/>
  <c r="AM125" i="16"/>
  <c r="AM117" i="16"/>
  <c r="AM109" i="16"/>
  <c r="AM101" i="16"/>
  <c r="AM93" i="16"/>
  <c r="AM85" i="16"/>
  <c r="AM77" i="16"/>
  <c r="AM69" i="16"/>
  <c r="AM61" i="16"/>
  <c r="AM53" i="16"/>
  <c r="AM45" i="16"/>
  <c r="AM37" i="16"/>
  <c r="AM29" i="16"/>
  <c r="AM21" i="16"/>
  <c r="AM13" i="16"/>
  <c r="AM190" i="16"/>
  <c r="AM174" i="16"/>
  <c r="AM94" i="16"/>
  <c r="AM78" i="16"/>
  <c r="AM220" i="16"/>
  <c r="AM212" i="16"/>
  <c r="AM204" i="16"/>
  <c r="AM196" i="16"/>
  <c r="AM188" i="16"/>
  <c r="AM180" i="16"/>
  <c r="AM172" i="16"/>
  <c r="AM164" i="16"/>
  <c r="AM156" i="16"/>
  <c r="AM148" i="16"/>
  <c r="AM140" i="16"/>
  <c r="AM132" i="16"/>
  <c r="AM124" i="16"/>
  <c r="AM116" i="16"/>
  <c r="AM108" i="16"/>
  <c r="AM100" i="16"/>
  <c r="AM92" i="16"/>
  <c r="AM84" i="16"/>
  <c r="AM76" i="16"/>
  <c r="AM68" i="16"/>
  <c r="AM60" i="16"/>
  <c r="AM52" i="16"/>
  <c r="AM44" i="16"/>
  <c r="AM36" i="16"/>
  <c r="AM28" i="16"/>
  <c r="AM20" i="16"/>
  <c r="AM12" i="16"/>
  <c r="AM207" i="16"/>
  <c r="AM191" i="16"/>
  <c r="AM175" i="16"/>
  <c r="AM159" i="16"/>
  <c r="AM143" i="16"/>
  <c r="AM127" i="16"/>
  <c r="AM111" i="16"/>
  <c r="AM95" i="16"/>
  <c r="AM79" i="16"/>
  <c r="AM63" i="16"/>
  <c r="AM47" i="16"/>
  <c r="AM31" i="16"/>
  <c r="AM15" i="16"/>
  <c r="AJ3" i="30"/>
  <c r="AG3" i="34"/>
  <c r="AE3" i="15"/>
  <c r="J679" i="61"/>
  <c r="J680" i="61"/>
  <c r="J681" i="61"/>
  <c r="J682" i="61"/>
  <c r="J678" i="61"/>
  <c r="J671" i="61"/>
  <c r="J672" i="61"/>
  <c r="J673" i="61"/>
  <c r="J674" i="61"/>
  <c r="J675" i="61"/>
  <c r="J670" i="61"/>
  <c r="J662" i="61"/>
  <c r="J663" i="61"/>
  <c r="J664" i="61"/>
  <c r="J665" i="61"/>
  <c r="J666" i="61"/>
  <c r="J667" i="61"/>
  <c r="J661" i="61"/>
  <c r="J657" i="61"/>
  <c r="J658" i="61"/>
  <c r="J656" i="61"/>
  <c r="J650" i="61"/>
  <c r="J651" i="61"/>
  <c r="J652" i="61"/>
  <c r="J653" i="61"/>
  <c r="J649" i="61"/>
  <c r="J642" i="61"/>
  <c r="J643" i="61"/>
  <c r="J644" i="61"/>
  <c r="J645" i="61"/>
  <c r="J646" i="61"/>
  <c r="J641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38" i="61"/>
  <c r="J624" i="61"/>
  <c r="J613" i="61"/>
  <c r="J614" i="61"/>
  <c r="J615" i="61"/>
  <c r="J616" i="61"/>
  <c r="J617" i="61"/>
  <c r="J618" i="61"/>
  <c r="J619" i="61"/>
  <c r="J620" i="61"/>
  <c r="J621" i="61"/>
  <c r="J612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609" i="61"/>
  <c r="J593" i="61"/>
  <c r="J610" i="61" l="1"/>
  <c r="N27" i="11"/>
  <c r="G36" i="11"/>
  <c r="H36" i="11" s="1"/>
  <c r="F36" i="11"/>
  <c r="F20" i="11"/>
  <c r="B18" i="11"/>
  <c r="J15" i="11"/>
  <c r="D14" i="11"/>
  <c r="L12" i="11"/>
  <c r="AK3" i="16" l="1"/>
  <c r="AK3" i="34"/>
  <c r="K61" i="61"/>
  <c r="K71" i="61"/>
  <c r="K72" i="61"/>
  <c r="K76" i="61"/>
  <c r="K79" i="61" l="1"/>
  <c r="K69" i="61"/>
  <c r="K73" i="61"/>
  <c r="K62" i="61"/>
  <c r="K78" i="61"/>
  <c r="K68" i="61"/>
  <c r="K80" i="61"/>
  <c r="K70" i="61"/>
  <c r="K77" i="61"/>
  <c r="F12" i="83"/>
  <c r="G12" i="83" s="1"/>
  <c r="C12" i="83"/>
  <c r="G11" i="83"/>
  <c r="D20" i="83" s="1"/>
  <c r="E11" i="83"/>
  <c r="C20" i="83" s="1"/>
  <c r="G10" i="83"/>
  <c r="D19" i="83" s="1"/>
  <c r="E10" i="83"/>
  <c r="C19" i="83" s="1"/>
  <c r="G9" i="83"/>
  <c r="D18" i="83" s="1"/>
  <c r="E9" i="83"/>
  <c r="C18" i="83" s="1"/>
  <c r="G8" i="83"/>
  <c r="D17" i="83" s="1"/>
  <c r="E8" i="83"/>
  <c r="C17" i="83" s="1"/>
  <c r="G7" i="83"/>
  <c r="D16" i="83" s="1"/>
  <c r="E7" i="83"/>
  <c r="C16" i="83" s="1"/>
  <c r="G6" i="83"/>
  <c r="D15" i="83" s="1"/>
  <c r="G5" i="83"/>
  <c r="D14" i="83" s="1"/>
  <c r="E5" i="83"/>
  <c r="C14" i="83" s="1"/>
  <c r="D21" i="83" l="1"/>
  <c r="D12" i="83"/>
  <c r="E12" i="83" s="1"/>
  <c r="E6" i="83"/>
  <c r="C15" i="83" s="1"/>
  <c r="C21" i="83" l="1"/>
  <c r="J1063" i="61" l="1"/>
  <c r="J1064" i="61"/>
  <c r="J1065" i="61"/>
  <c r="J1056" i="61"/>
  <c r="J1057" i="61"/>
  <c r="J1058" i="61"/>
  <c r="J1059" i="61"/>
  <c r="J1043" i="61"/>
  <c r="J1044" i="61"/>
  <c r="J1045" i="61"/>
  <c r="J1046" i="61"/>
  <c r="J1047" i="61"/>
  <c r="J1048" i="61"/>
  <c r="J1049" i="61"/>
  <c r="J1050" i="61"/>
  <c r="J1051" i="61"/>
  <c r="J1052" i="61"/>
  <c r="J1032" i="61"/>
  <c r="J1033" i="61"/>
  <c r="J1034" i="61"/>
  <c r="J1035" i="61"/>
  <c r="J1036" i="61"/>
  <c r="J1037" i="61"/>
  <c r="J1038" i="61"/>
  <c r="J1039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1028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1008" i="61"/>
  <c r="J979" i="61"/>
  <c r="J980" i="61"/>
  <c r="J981" i="61"/>
  <c r="J982" i="61"/>
  <c r="J983" i="61"/>
  <c r="J984" i="61"/>
  <c r="J985" i="61"/>
  <c r="J986" i="61"/>
  <c r="J987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75" i="61"/>
  <c r="J951" i="61"/>
  <c r="J952" i="61"/>
  <c r="J953" i="61"/>
  <c r="J954" i="61"/>
  <c r="J955" i="61"/>
  <c r="J956" i="61"/>
  <c r="J957" i="61"/>
  <c r="J958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47" i="61"/>
  <c r="J921" i="61"/>
  <c r="J922" i="61"/>
  <c r="J923" i="61"/>
  <c r="J924" i="61"/>
  <c r="J925" i="61"/>
  <c r="J926" i="61"/>
  <c r="J927" i="61"/>
  <c r="J928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917" i="61"/>
  <c r="J882" i="61"/>
  <c r="J883" i="61"/>
  <c r="J884" i="61"/>
  <c r="J885" i="61"/>
  <c r="J886" i="61"/>
  <c r="J887" i="61"/>
  <c r="J888" i="61"/>
  <c r="J873" i="61"/>
  <c r="J874" i="61"/>
  <c r="J875" i="61"/>
  <c r="J876" i="61"/>
  <c r="J877" i="61"/>
  <c r="J878" i="61"/>
  <c r="J865" i="61"/>
  <c r="J866" i="61"/>
  <c r="J867" i="61"/>
  <c r="J868" i="61"/>
  <c r="J869" i="61"/>
  <c r="J858" i="61"/>
  <c r="J859" i="61"/>
  <c r="J860" i="61"/>
  <c r="J861" i="61"/>
  <c r="J853" i="61"/>
  <c r="J854" i="61"/>
  <c r="J846" i="61"/>
  <c r="J847" i="61"/>
  <c r="J848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42" i="61"/>
  <c r="J811" i="61"/>
  <c r="J812" i="61"/>
  <c r="J813" i="61"/>
  <c r="J814" i="61"/>
  <c r="J815" i="61"/>
  <c r="J816" i="61"/>
  <c r="J817" i="61"/>
  <c r="J818" i="61"/>
  <c r="J819" i="61"/>
  <c r="J820" i="61"/>
  <c r="J799" i="61"/>
  <c r="J800" i="61"/>
  <c r="J801" i="61"/>
  <c r="J802" i="61"/>
  <c r="J803" i="61"/>
  <c r="J804" i="61"/>
  <c r="J805" i="61"/>
  <c r="J806" i="61"/>
  <c r="J807" i="61"/>
  <c r="J791" i="61"/>
  <c r="J792" i="61"/>
  <c r="J793" i="61"/>
  <c r="J794" i="61"/>
  <c r="J795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87" i="61"/>
  <c r="J765" i="61"/>
  <c r="J766" i="61"/>
  <c r="J767" i="61"/>
  <c r="J754" i="61"/>
  <c r="J755" i="61"/>
  <c r="J756" i="61"/>
  <c r="J757" i="61"/>
  <c r="J758" i="61"/>
  <c r="J759" i="61"/>
  <c r="J760" i="61"/>
  <c r="J761" i="61"/>
  <c r="J745" i="61"/>
  <c r="J746" i="61"/>
  <c r="J747" i="61"/>
  <c r="J748" i="61"/>
  <c r="J749" i="61"/>
  <c r="J750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41" i="61"/>
  <c r="J722" i="61"/>
  <c r="J723" i="61"/>
  <c r="J724" i="61"/>
  <c r="J725" i="61"/>
  <c r="J714" i="61"/>
  <c r="J715" i="61"/>
  <c r="J716" i="61"/>
  <c r="J717" i="61"/>
  <c r="J718" i="61"/>
  <c r="J688" i="61"/>
  <c r="J689" i="61"/>
  <c r="J690" i="61"/>
  <c r="J691" i="61"/>
  <c r="J692" i="61"/>
  <c r="J693" i="61"/>
  <c r="J694" i="61"/>
  <c r="J695" i="61"/>
  <c r="J696" i="61"/>
  <c r="J697" i="61"/>
  <c r="J700" i="61"/>
  <c r="J701" i="61"/>
  <c r="J702" i="61"/>
  <c r="J703" i="61"/>
  <c r="J704" i="61"/>
  <c r="J705" i="61"/>
  <c r="J706" i="61"/>
  <c r="J707" i="61"/>
  <c r="J708" i="61"/>
  <c r="J709" i="61"/>
  <c r="J710" i="61"/>
  <c r="J585" i="61"/>
  <c r="J586" i="61"/>
  <c r="J587" i="61"/>
  <c r="J588" i="61"/>
  <c r="J575" i="61"/>
  <c r="J576" i="61"/>
  <c r="J577" i="61"/>
  <c r="J578" i="61"/>
  <c r="J579" i="61"/>
  <c r="J580" i="61"/>
  <c r="J581" i="61"/>
  <c r="J567" i="61"/>
  <c r="J568" i="61"/>
  <c r="J569" i="61"/>
  <c r="J570" i="61"/>
  <c r="J571" i="61"/>
  <c r="J560" i="61"/>
  <c r="J561" i="61"/>
  <c r="J562" i="61"/>
  <c r="J563" i="61"/>
  <c r="J553" i="61"/>
  <c r="J554" i="61"/>
  <c r="J555" i="61"/>
  <c r="J556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49" i="61"/>
  <c r="J523" i="61"/>
  <c r="J524" i="61"/>
  <c r="J525" i="61"/>
  <c r="J526" i="61"/>
  <c r="J527" i="61"/>
  <c r="J528" i="61"/>
  <c r="J529" i="61"/>
  <c r="J530" i="61"/>
  <c r="J515" i="61"/>
  <c r="J516" i="61"/>
  <c r="J517" i="61"/>
  <c r="J518" i="61"/>
  <c r="J519" i="61"/>
  <c r="J508" i="61"/>
  <c r="J509" i="61"/>
  <c r="J510" i="61"/>
  <c r="J511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481" i="61"/>
  <c r="J482" i="61"/>
  <c r="J483" i="61"/>
  <c r="J484" i="61"/>
  <c r="J485" i="61"/>
  <c r="J486" i="61"/>
  <c r="J487" i="61"/>
  <c r="J488" i="61"/>
  <c r="J489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58" i="61"/>
  <c r="J459" i="61"/>
  <c r="J460" i="61"/>
  <c r="J461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54" i="61"/>
  <c r="J429" i="61"/>
  <c r="J430" i="61"/>
  <c r="J431" i="61"/>
  <c r="J413" i="61" l="1"/>
  <c r="J414" i="61"/>
  <c r="J415" i="61"/>
  <c r="J402" i="61"/>
  <c r="J403" i="61"/>
  <c r="J404" i="61"/>
  <c r="J405" i="61"/>
  <c r="J406" i="61"/>
  <c r="J407" i="61"/>
  <c r="J408" i="61"/>
  <c r="J409" i="61"/>
  <c r="J396" i="61"/>
  <c r="J397" i="61"/>
  <c r="J398" i="61"/>
  <c r="J389" i="61"/>
  <c r="J390" i="61"/>
  <c r="J391" i="61"/>
  <c r="J392" i="61"/>
  <c r="J377" i="61"/>
  <c r="J378" i="61"/>
  <c r="J379" i="61"/>
  <c r="J380" i="61"/>
  <c r="J381" i="61"/>
  <c r="J382" i="61"/>
  <c r="J383" i="61"/>
  <c r="J384" i="61"/>
  <c r="J385" i="61"/>
  <c r="J374" i="61"/>
  <c r="J375" i="61"/>
  <c r="J376" i="61"/>
  <c r="J363" i="61"/>
  <c r="J364" i="61"/>
  <c r="J365" i="61"/>
  <c r="J366" i="61"/>
  <c r="J367" i="61"/>
  <c r="J368" i="61"/>
  <c r="J369" i="61"/>
  <c r="J370" i="61"/>
  <c r="J341" i="61"/>
  <c r="J342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59" i="61"/>
  <c r="J324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37" i="61"/>
  <c r="J312" i="61"/>
  <c r="J313" i="61"/>
  <c r="J314" i="61"/>
  <c r="J315" i="61"/>
  <c r="J316" i="61"/>
  <c r="J317" i="61"/>
  <c r="J318" i="61"/>
  <c r="J319" i="61"/>
  <c r="J320" i="61"/>
  <c r="J298" i="61"/>
  <c r="J299" i="61"/>
  <c r="J300" i="61"/>
  <c r="J301" i="61"/>
  <c r="J302" i="61"/>
  <c r="J303" i="61"/>
  <c r="J304" i="61"/>
  <c r="J305" i="61"/>
  <c r="J306" i="61"/>
  <c r="J307" i="61"/>
  <c r="J308" i="61"/>
  <c r="J292" i="61"/>
  <c r="J293" i="61"/>
  <c r="J294" i="61"/>
  <c r="J284" i="61"/>
  <c r="J285" i="61"/>
  <c r="J286" i="61"/>
  <c r="J287" i="61"/>
  <c r="J288" i="61"/>
  <c r="J268" i="61"/>
  <c r="J269" i="61"/>
  <c r="J270" i="61"/>
  <c r="J271" i="61"/>
  <c r="J272" i="61"/>
  <c r="J273" i="61"/>
  <c r="J274" i="61"/>
  <c r="J275" i="61"/>
  <c r="J276" i="61"/>
  <c r="J277" i="61"/>
  <c r="J278" i="61"/>
  <c r="J279" i="61"/>
  <c r="J280" i="61"/>
  <c r="J257" i="61"/>
  <c r="J258" i="61"/>
  <c r="J259" i="61"/>
  <c r="J260" i="61"/>
  <c r="J261" i="61"/>
  <c r="J262" i="61"/>
  <c r="J263" i="61"/>
  <c r="J264" i="61"/>
  <c r="J239" i="61"/>
  <c r="J240" i="61"/>
  <c r="J241" i="61"/>
  <c r="J242" i="61"/>
  <c r="J244" i="61"/>
  <c r="J245" i="61"/>
  <c r="J246" i="61"/>
  <c r="J247" i="61"/>
  <c r="J248" i="61"/>
  <c r="J249" i="61"/>
  <c r="J250" i="61"/>
  <c r="J251" i="61"/>
  <c r="J252" i="61"/>
  <c r="J253" i="61"/>
  <c r="J226" i="61"/>
  <c r="J227" i="61"/>
  <c r="J228" i="61"/>
  <c r="J229" i="61"/>
  <c r="J230" i="61"/>
  <c r="J231" i="61"/>
  <c r="J232" i="61"/>
  <c r="J233" i="61"/>
  <c r="J234" i="61"/>
  <c r="J235" i="61"/>
  <c r="J213" i="61"/>
  <c r="J214" i="61"/>
  <c r="J215" i="61"/>
  <c r="J216" i="61"/>
  <c r="J217" i="61"/>
  <c r="J218" i="61"/>
  <c r="J219" i="61"/>
  <c r="J220" i="61"/>
  <c r="J221" i="61"/>
  <c r="J222" i="61"/>
  <c r="J188" i="61"/>
  <c r="J189" i="61"/>
  <c r="J190" i="61"/>
  <c r="J191" i="61"/>
  <c r="J192" i="61"/>
  <c r="J193" i="61"/>
  <c r="J194" i="61"/>
  <c r="J195" i="61"/>
  <c r="J196" i="61"/>
  <c r="J197" i="61"/>
  <c r="J198" i="61"/>
  <c r="J199" i="61"/>
  <c r="J200" i="61"/>
  <c r="J201" i="61"/>
  <c r="J202" i="61"/>
  <c r="J203" i="61"/>
  <c r="J204" i="61"/>
  <c r="J205" i="61"/>
  <c r="J206" i="61"/>
  <c r="J207" i="61"/>
  <c r="J208" i="61"/>
  <c r="J209" i="61"/>
  <c r="J183" i="61"/>
  <c r="J184" i="61"/>
  <c r="J185" i="61"/>
  <c r="J186" i="61"/>
  <c r="J187" i="61"/>
  <c r="J172" i="6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K13" i="61"/>
  <c r="K14" i="61"/>
  <c r="K23" i="61"/>
  <c r="K24" i="61"/>
  <c r="K31" i="61"/>
  <c r="K32" i="61"/>
  <c r="K41" i="61"/>
  <c r="K42" i="61"/>
  <c r="K51" i="61"/>
  <c r="K63" i="61"/>
  <c r="K64" i="61"/>
  <c r="K12" i="61"/>
  <c r="K30" i="61"/>
  <c r="K40" i="61"/>
  <c r="K50" i="61"/>
  <c r="K7" i="61"/>
  <c r="K8" i="61"/>
  <c r="K9" i="61"/>
  <c r="K10" i="61"/>
  <c r="K11" i="61"/>
  <c r="K15" i="61"/>
  <c r="K17" i="61"/>
  <c r="K18" i="6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AJ29" i="19" l="1"/>
  <c r="AJ5" i="19"/>
  <c r="AJ63" i="19"/>
  <c r="AJ54" i="19"/>
  <c r="AJ22" i="19"/>
  <c r="AJ6" i="19"/>
  <c r="AJ66" i="19"/>
  <c r="AJ57" i="19"/>
  <c r="AJ49" i="19"/>
  <c r="AJ41" i="19"/>
  <c r="AJ33" i="19"/>
  <c r="AJ25" i="19"/>
  <c r="AJ17" i="19"/>
  <c r="AJ9" i="19"/>
  <c r="AJ32" i="19"/>
  <c r="AJ24" i="19"/>
  <c r="AJ8" i="19"/>
  <c r="AJ69" i="19"/>
  <c r="AJ61" i="19"/>
  <c r="AJ36" i="19"/>
  <c r="AJ20" i="19"/>
  <c r="AJ12" i="19"/>
  <c r="AJ64" i="19"/>
  <c r="AJ47" i="19"/>
  <c r="AJ7" i="19"/>
  <c r="AJ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J56" i="19"/>
  <c r="AJ55" i="19"/>
  <c r="AJ48" i="19"/>
  <c r="AJ16" i="19"/>
  <c r="AJ23" i="19"/>
  <c r="AJ15" i="19"/>
  <c r="L31" i="61"/>
  <c r="L41" i="61"/>
  <c r="L30" i="61"/>
  <c r="AJ68" i="19"/>
  <c r="AJ60" i="19"/>
  <c r="AJ51" i="19"/>
  <c r="AJ43" i="19"/>
  <c r="AJ19" i="19"/>
  <c r="AJ11" i="19"/>
  <c r="AJ39" i="19"/>
  <c r="L27" i="61"/>
  <c r="AJ40" i="19"/>
  <c r="AJ67" i="19"/>
  <c r="AJ58" i="19"/>
  <c r="AJ50" i="19"/>
  <c r="AJ42" i="19"/>
  <c r="AJ34" i="19"/>
  <c r="AJ26" i="19"/>
  <c r="AJ18" i="19"/>
  <c r="AJ10" i="19"/>
  <c r="AJ65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7" i="61"/>
  <c r="AJ71" i="19"/>
  <c r="AJ46" i="19"/>
  <c r="AJ38" i="19"/>
  <c r="AJ30" i="19"/>
  <c r="AJ14" i="19"/>
  <c r="L14" i="61"/>
  <c r="AJ70" i="19"/>
  <c r="AJ62" i="19"/>
  <c r="AJ53" i="19"/>
  <c r="AJ45" i="19"/>
  <c r="AJ37" i="19"/>
  <c r="AJ21" i="19"/>
  <c r="AJ13" i="19"/>
  <c r="L13" i="61"/>
  <c r="M18" i="61"/>
  <c r="L64" i="61"/>
  <c r="L8" i="61"/>
  <c r="L15" i="61"/>
  <c r="AJ52" i="19"/>
  <c r="AJ44" i="19"/>
  <c r="AJ28" i="19"/>
  <c r="L51" i="61"/>
  <c r="L63" i="61"/>
  <c r="AJ27" i="19"/>
  <c r="AJ35" i="19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17" i="61"/>
  <c r="M921" i="61"/>
  <c r="M922" i="61"/>
  <c r="M923" i="61"/>
  <c r="M924" i="61"/>
  <c r="M925" i="61"/>
  <c r="M926" i="61"/>
  <c r="M927" i="61"/>
  <c r="M928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47" i="61"/>
  <c r="M951" i="61"/>
  <c r="M952" i="61"/>
  <c r="M953" i="61"/>
  <c r="M954" i="61"/>
  <c r="M955" i="61"/>
  <c r="M956" i="61"/>
  <c r="M957" i="61"/>
  <c r="M958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5" i="61"/>
  <c r="M979" i="61"/>
  <c r="M980" i="61"/>
  <c r="M981" i="61"/>
  <c r="M982" i="61"/>
  <c r="M983" i="61"/>
  <c r="M984" i="61"/>
  <c r="M985" i="61"/>
  <c r="M986" i="61"/>
  <c r="M987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08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28" i="61"/>
  <c r="M1032" i="61"/>
  <c r="M1033" i="61"/>
  <c r="M1034" i="61"/>
  <c r="M1035" i="61"/>
  <c r="M1036" i="61"/>
  <c r="M1037" i="61"/>
  <c r="M1038" i="61"/>
  <c r="M1039" i="61"/>
  <c r="M1043" i="61"/>
  <c r="M1044" i="61"/>
  <c r="M1045" i="61"/>
  <c r="M1046" i="61"/>
  <c r="M1047" i="61"/>
  <c r="M1048" i="61"/>
  <c r="M1049" i="61"/>
  <c r="M1050" i="61"/>
  <c r="M1051" i="61"/>
  <c r="M1052" i="61"/>
  <c r="M1056" i="61"/>
  <c r="M1057" i="61"/>
  <c r="M1058" i="61"/>
  <c r="M1059" i="61"/>
  <c r="M1063" i="61"/>
  <c r="M1064" i="61"/>
  <c r="M1065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17" i="61"/>
  <c r="L921" i="61"/>
  <c r="L922" i="61"/>
  <c r="L923" i="61"/>
  <c r="L924" i="61"/>
  <c r="L925" i="61"/>
  <c r="L926" i="61"/>
  <c r="L927" i="61"/>
  <c r="L928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47" i="61"/>
  <c r="L951" i="61"/>
  <c r="L952" i="61"/>
  <c r="L953" i="61"/>
  <c r="L954" i="61"/>
  <c r="L955" i="61"/>
  <c r="L956" i="61"/>
  <c r="L957" i="61"/>
  <c r="L958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5" i="61"/>
  <c r="L979" i="61"/>
  <c r="L980" i="61"/>
  <c r="L981" i="61"/>
  <c r="L982" i="61"/>
  <c r="L983" i="61"/>
  <c r="L984" i="61"/>
  <c r="L985" i="61"/>
  <c r="L986" i="61"/>
  <c r="L987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L1008" i="61"/>
  <c r="AO108" i="30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28" i="61"/>
  <c r="L1032" i="61"/>
  <c r="L1033" i="61"/>
  <c r="L1034" i="61"/>
  <c r="L1035" i="61"/>
  <c r="L1036" i="61"/>
  <c r="L1037" i="61"/>
  <c r="L1038" i="61"/>
  <c r="L1039" i="61"/>
  <c r="L1043" i="61"/>
  <c r="L1044" i="61"/>
  <c r="L1045" i="61"/>
  <c r="L1046" i="61"/>
  <c r="L1047" i="61"/>
  <c r="L1048" i="61"/>
  <c r="L1049" i="61"/>
  <c r="L1050" i="61"/>
  <c r="L1051" i="61"/>
  <c r="L1052" i="61"/>
  <c r="L1056" i="61"/>
  <c r="L1057" i="61"/>
  <c r="L1058" i="61"/>
  <c r="L1059" i="61"/>
  <c r="L1063" i="61"/>
  <c r="L1064" i="61"/>
  <c r="L1065" i="61"/>
  <c r="K913" i="61"/>
  <c r="K970" i="61"/>
  <c r="K1006" i="61"/>
  <c r="K1024" i="61"/>
  <c r="K1044" i="61"/>
  <c r="K1064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0" i="61"/>
  <c r="M714" i="61"/>
  <c r="M715" i="61"/>
  <c r="M716" i="61"/>
  <c r="M717" i="61"/>
  <c r="M718" i="61"/>
  <c r="M722" i="61"/>
  <c r="M723" i="61"/>
  <c r="M724" i="61"/>
  <c r="M725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1" i="61"/>
  <c r="M745" i="61"/>
  <c r="M746" i="61"/>
  <c r="M747" i="61"/>
  <c r="M748" i="61"/>
  <c r="M749" i="61"/>
  <c r="M750" i="61"/>
  <c r="M754" i="61"/>
  <c r="M755" i="61"/>
  <c r="M756" i="61"/>
  <c r="M757" i="61"/>
  <c r="M758" i="61"/>
  <c r="M759" i="61"/>
  <c r="M760" i="61"/>
  <c r="M761" i="61"/>
  <c r="M765" i="61"/>
  <c r="M766" i="61"/>
  <c r="M767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87" i="61"/>
  <c r="M791" i="61"/>
  <c r="M792" i="61"/>
  <c r="M793" i="61"/>
  <c r="M794" i="61"/>
  <c r="M795" i="61"/>
  <c r="M799" i="61"/>
  <c r="M800" i="61"/>
  <c r="M801" i="61"/>
  <c r="M802" i="61"/>
  <c r="M803" i="61"/>
  <c r="M804" i="61"/>
  <c r="M805" i="61"/>
  <c r="M806" i="61"/>
  <c r="M807" i="61"/>
  <c r="M811" i="61"/>
  <c r="M812" i="61"/>
  <c r="M813" i="61"/>
  <c r="M814" i="61"/>
  <c r="M815" i="61"/>
  <c r="M816" i="61"/>
  <c r="M817" i="61"/>
  <c r="M818" i="61"/>
  <c r="M819" i="61"/>
  <c r="M820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2" i="61"/>
  <c r="M846" i="61"/>
  <c r="M847" i="61"/>
  <c r="M848" i="61"/>
  <c r="M852" i="61"/>
  <c r="M853" i="61"/>
  <c r="M854" i="61"/>
  <c r="M858" i="61"/>
  <c r="M859" i="61"/>
  <c r="M860" i="61"/>
  <c r="M861" i="61"/>
  <c r="M865" i="61"/>
  <c r="M866" i="61"/>
  <c r="M867" i="61"/>
  <c r="M868" i="61"/>
  <c r="M869" i="61"/>
  <c r="M873" i="61"/>
  <c r="M874" i="61"/>
  <c r="M875" i="61"/>
  <c r="M876" i="61"/>
  <c r="M877" i="61"/>
  <c r="M878" i="61"/>
  <c r="M882" i="61"/>
  <c r="M883" i="61"/>
  <c r="M884" i="61"/>
  <c r="M885" i="61"/>
  <c r="M886" i="61"/>
  <c r="M887" i="61"/>
  <c r="M888" i="61"/>
  <c r="AL7" i="32"/>
  <c r="AL8" i="32"/>
  <c r="AL9" i="32"/>
  <c r="AL10" i="32"/>
  <c r="AL15" i="32"/>
  <c r="AL16" i="32"/>
  <c r="AL17" i="32"/>
  <c r="AL18" i="32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0" i="61"/>
  <c r="L714" i="61"/>
  <c r="L715" i="61"/>
  <c r="L716" i="61"/>
  <c r="L717" i="61"/>
  <c r="L718" i="61"/>
  <c r="L722" i="61"/>
  <c r="L723" i="61"/>
  <c r="L724" i="61"/>
  <c r="L725" i="61"/>
  <c r="AL57" i="32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L741" i="61"/>
  <c r="AL71" i="32"/>
  <c r="L745" i="61"/>
  <c r="L746" i="61"/>
  <c r="L747" i="61"/>
  <c r="L748" i="61"/>
  <c r="L749" i="61"/>
  <c r="L750" i="61"/>
  <c r="L754" i="61"/>
  <c r="L755" i="61"/>
  <c r="L756" i="61"/>
  <c r="L757" i="61"/>
  <c r="L758" i="61"/>
  <c r="L759" i="61"/>
  <c r="L760" i="61"/>
  <c r="L761" i="61"/>
  <c r="AL87" i="32"/>
  <c r="L765" i="61"/>
  <c r="L766" i="61"/>
  <c r="L767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87" i="61"/>
  <c r="L791" i="61"/>
  <c r="L792" i="61"/>
  <c r="L793" i="61"/>
  <c r="L794" i="61"/>
  <c r="L795" i="61"/>
  <c r="L799" i="61"/>
  <c r="L800" i="61"/>
  <c r="L801" i="61"/>
  <c r="L802" i="61"/>
  <c r="L803" i="61"/>
  <c r="L804" i="61"/>
  <c r="L805" i="61"/>
  <c r="L806" i="61"/>
  <c r="L807" i="61"/>
  <c r="L811" i="61"/>
  <c r="L812" i="61"/>
  <c r="L813" i="61"/>
  <c r="L814" i="61"/>
  <c r="L815" i="61"/>
  <c r="L816" i="61"/>
  <c r="L817" i="61"/>
  <c r="L818" i="61"/>
  <c r="L819" i="61"/>
  <c r="L820" i="61"/>
  <c r="AL136" i="32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2" i="61"/>
  <c r="L846" i="61"/>
  <c r="L847" i="61"/>
  <c r="L848" i="61"/>
  <c r="AL160" i="32"/>
  <c r="L852" i="61"/>
  <c r="L853" i="61"/>
  <c r="L854" i="61"/>
  <c r="L858" i="61"/>
  <c r="L859" i="61"/>
  <c r="L860" i="61"/>
  <c r="L861" i="61"/>
  <c r="AL169" i="32"/>
  <c r="L865" i="61"/>
  <c r="L866" i="61"/>
  <c r="L867" i="61"/>
  <c r="L868" i="61"/>
  <c r="L869" i="61"/>
  <c r="AL175" i="32"/>
  <c r="L873" i="61"/>
  <c r="L874" i="61"/>
  <c r="L875" i="61"/>
  <c r="L876" i="61"/>
  <c r="L877" i="61"/>
  <c r="L878" i="61"/>
  <c r="L882" i="61"/>
  <c r="L883" i="61"/>
  <c r="L884" i="61"/>
  <c r="L885" i="61"/>
  <c r="L886" i="61"/>
  <c r="L887" i="61"/>
  <c r="L888" i="61"/>
  <c r="K702" i="61"/>
  <c r="K740" i="61"/>
  <c r="K878" i="61"/>
  <c r="K888" i="61"/>
  <c r="K835" i="61"/>
  <c r="K688" i="61"/>
  <c r="K689" i="61"/>
  <c r="K694" i="61"/>
  <c r="K695" i="61"/>
  <c r="K696" i="61"/>
  <c r="K697" i="61"/>
  <c r="K703" i="61"/>
  <c r="K704" i="61"/>
  <c r="K705" i="61"/>
  <c r="K710" i="61"/>
  <c r="K714" i="61"/>
  <c r="K715" i="61"/>
  <c r="K722" i="61"/>
  <c r="K723" i="61"/>
  <c r="K724" i="61"/>
  <c r="K725" i="61"/>
  <c r="K732" i="61"/>
  <c r="K733" i="61"/>
  <c r="K734" i="61"/>
  <c r="K735" i="61"/>
  <c r="K741" i="61"/>
  <c r="K745" i="61"/>
  <c r="K750" i="61"/>
  <c r="K754" i="61"/>
  <c r="K755" i="61"/>
  <c r="K760" i="61"/>
  <c r="K761" i="61"/>
  <c r="K765" i="61"/>
  <c r="K772" i="61"/>
  <c r="K773" i="61"/>
  <c r="K774" i="61"/>
  <c r="K775" i="61"/>
  <c r="K780" i="61"/>
  <c r="K781" i="61"/>
  <c r="K782" i="61"/>
  <c r="K783" i="61"/>
  <c r="K791" i="61"/>
  <c r="K792" i="61"/>
  <c r="K793" i="61"/>
  <c r="K800" i="61"/>
  <c r="K801" i="61"/>
  <c r="K802" i="61"/>
  <c r="K803" i="61"/>
  <c r="K811" i="61"/>
  <c r="K812" i="61"/>
  <c r="K813" i="61"/>
  <c r="K818" i="61"/>
  <c r="K819" i="61"/>
  <c r="K820" i="61"/>
  <c r="K828" i="61"/>
  <c r="K829" i="61"/>
  <c r="K830" i="61"/>
  <c r="K831" i="61"/>
  <c r="K836" i="61"/>
  <c r="K837" i="61"/>
  <c r="K838" i="61"/>
  <c r="K839" i="61"/>
  <c r="K846" i="61"/>
  <c r="K847" i="61"/>
  <c r="K848" i="61"/>
  <c r="K858" i="61"/>
  <c r="K859" i="61"/>
  <c r="K860" i="61"/>
  <c r="K861" i="61"/>
  <c r="K868" i="61"/>
  <c r="K869" i="61"/>
  <c r="K873" i="61"/>
  <c r="K882" i="61"/>
  <c r="K88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09" i="61"/>
  <c r="M613" i="61"/>
  <c r="M614" i="61"/>
  <c r="M615" i="61"/>
  <c r="M616" i="61"/>
  <c r="M617" i="61"/>
  <c r="M618" i="61"/>
  <c r="M619" i="61"/>
  <c r="M620" i="61"/>
  <c r="M621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38" i="61"/>
  <c r="M642" i="61"/>
  <c r="M643" i="61"/>
  <c r="M644" i="61"/>
  <c r="M645" i="61"/>
  <c r="M646" i="61"/>
  <c r="M650" i="61"/>
  <c r="M651" i="61"/>
  <c r="M652" i="61"/>
  <c r="M653" i="61"/>
  <c r="M657" i="61"/>
  <c r="M658" i="61"/>
  <c r="M662" i="61"/>
  <c r="M663" i="61"/>
  <c r="M664" i="61"/>
  <c r="M665" i="61"/>
  <c r="M666" i="61"/>
  <c r="M667" i="61"/>
  <c r="M671" i="61"/>
  <c r="M672" i="61"/>
  <c r="M673" i="61"/>
  <c r="M674" i="61"/>
  <c r="M675" i="61"/>
  <c r="M679" i="61"/>
  <c r="M680" i="61"/>
  <c r="M681" i="61"/>
  <c r="M682" i="61"/>
  <c r="AL5" i="34"/>
  <c r="AL7" i="34"/>
  <c r="AL11" i="34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09" i="61"/>
  <c r="AL29" i="34"/>
  <c r="L613" i="61"/>
  <c r="L614" i="61"/>
  <c r="L615" i="61"/>
  <c r="L616" i="61"/>
  <c r="L617" i="61"/>
  <c r="L618" i="61"/>
  <c r="L619" i="61"/>
  <c r="L620" i="61"/>
  <c r="L621" i="61"/>
  <c r="AL39" i="34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L638" i="61"/>
  <c r="AL54" i="34"/>
  <c r="L642" i="61"/>
  <c r="L643" i="61"/>
  <c r="L644" i="61"/>
  <c r="L645" i="61"/>
  <c r="L646" i="61"/>
  <c r="AL60" i="34"/>
  <c r="L650" i="61"/>
  <c r="L651" i="61"/>
  <c r="L652" i="61"/>
  <c r="L653" i="61"/>
  <c r="L657" i="61"/>
  <c r="L658" i="61"/>
  <c r="AL68" i="34"/>
  <c r="L662" i="61"/>
  <c r="L663" i="61"/>
  <c r="L664" i="61"/>
  <c r="L665" i="61"/>
  <c r="L666" i="61"/>
  <c r="L667" i="61"/>
  <c r="AL75" i="34"/>
  <c r="L671" i="61"/>
  <c r="L672" i="61"/>
  <c r="L673" i="61"/>
  <c r="L674" i="61"/>
  <c r="L675" i="61"/>
  <c r="L679" i="61"/>
  <c r="L680" i="61"/>
  <c r="L682" i="61"/>
  <c r="K629" i="61"/>
  <c r="K594" i="61"/>
  <c r="K595" i="61"/>
  <c r="K600" i="61"/>
  <c r="K601" i="61"/>
  <c r="K602" i="61"/>
  <c r="K603" i="61"/>
  <c r="K608" i="61"/>
  <c r="K609" i="61"/>
  <c r="K613" i="61"/>
  <c r="K618" i="61"/>
  <c r="K619" i="61"/>
  <c r="K620" i="61"/>
  <c r="K621" i="61"/>
  <c r="K628" i="61"/>
  <c r="K630" i="61"/>
  <c r="K631" i="61"/>
  <c r="K632" i="61"/>
  <c r="K636" i="61"/>
  <c r="K637" i="61"/>
  <c r="K638" i="61"/>
  <c r="K642" i="61"/>
  <c r="K646" i="61"/>
  <c r="K650" i="61"/>
  <c r="K651" i="61"/>
  <c r="K652" i="61"/>
  <c r="K658" i="61"/>
  <c r="K662" i="61"/>
  <c r="K663" i="61"/>
  <c r="K664" i="61"/>
  <c r="K671" i="61"/>
  <c r="K672" i="61"/>
  <c r="K673" i="61"/>
  <c r="K674" i="61"/>
  <c r="K680" i="61"/>
  <c r="K681" i="61"/>
  <c r="K682" i="61"/>
  <c r="AL49" i="39"/>
  <c r="AL113" i="39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4" i="61"/>
  <c r="M458" i="61"/>
  <c r="M459" i="61"/>
  <c r="M460" i="61"/>
  <c r="M461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8" i="61"/>
  <c r="M509" i="61"/>
  <c r="M510" i="61"/>
  <c r="M511" i="61"/>
  <c r="M515" i="61"/>
  <c r="M516" i="61"/>
  <c r="M517" i="61"/>
  <c r="M518" i="61"/>
  <c r="M519" i="61"/>
  <c r="M523" i="61"/>
  <c r="M524" i="61"/>
  <c r="M525" i="61"/>
  <c r="M526" i="61"/>
  <c r="M527" i="61"/>
  <c r="M528" i="61"/>
  <c r="M529" i="61"/>
  <c r="M530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49" i="61"/>
  <c r="M553" i="61"/>
  <c r="M554" i="61"/>
  <c r="M555" i="61"/>
  <c r="M556" i="61"/>
  <c r="M560" i="61"/>
  <c r="M561" i="61"/>
  <c r="M562" i="61"/>
  <c r="M563" i="61"/>
  <c r="M567" i="61"/>
  <c r="M568" i="61"/>
  <c r="M569" i="61"/>
  <c r="M570" i="61"/>
  <c r="M571" i="61"/>
  <c r="M575" i="61"/>
  <c r="M576" i="61"/>
  <c r="M577" i="61"/>
  <c r="M578" i="61"/>
  <c r="M579" i="61"/>
  <c r="M580" i="61"/>
  <c r="M581" i="61"/>
  <c r="M585" i="61"/>
  <c r="M586" i="61"/>
  <c r="M587" i="61"/>
  <c r="M588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4" i="61"/>
  <c r="L458" i="61"/>
  <c r="L459" i="61"/>
  <c r="L460" i="61"/>
  <c r="L461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L42" i="39"/>
  <c r="L481" i="61"/>
  <c r="L482" i="61"/>
  <c r="L483" i="61"/>
  <c r="L484" i="61"/>
  <c r="L485" i="61"/>
  <c r="L486" i="61"/>
  <c r="L487" i="61"/>
  <c r="L488" i="61"/>
  <c r="L489" i="61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AL65" i="39"/>
  <c r="L508" i="61"/>
  <c r="L509" i="61"/>
  <c r="L510" i="61"/>
  <c r="L511" i="61"/>
  <c r="L515" i="61"/>
  <c r="L516" i="61"/>
  <c r="L517" i="61"/>
  <c r="L518" i="61"/>
  <c r="L519" i="61"/>
  <c r="L523" i="61"/>
  <c r="L524" i="61"/>
  <c r="L525" i="61"/>
  <c r="L526" i="61"/>
  <c r="L527" i="61"/>
  <c r="L528" i="61"/>
  <c r="L529" i="61"/>
  <c r="L530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49" i="61"/>
  <c r="L553" i="61"/>
  <c r="L554" i="61"/>
  <c r="L555" i="61"/>
  <c r="L556" i="61"/>
  <c r="L560" i="61"/>
  <c r="R560" i="61" s="1"/>
  <c r="L561" i="61"/>
  <c r="L562" i="61"/>
  <c r="L563" i="61"/>
  <c r="L567" i="61"/>
  <c r="L568" i="61"/>
  <c r="L569" i="61"/>
  <c r="L570" i="61"/>
  <c r="L571" i="61"/>
  <c r="L575" i="61"/>
  <c r="L576" i="61"/>
  <c r="L577" i="61"/>
  <c r="L578" i="61"/>
  <c r="L579" i="61"/>
  <c r="L580" i="61"/>
  <c r="L581" i="61"/>
  <c r="L585" i="61"/>
  <c r="L586" i="61"/>
  <c r="L587" i="61"/>
  <c r="L588" i="61"/>
  <c r="K448" i="61"/>
  <c r="K495" i="61"/>
  <c r="K496" i="61"/>
  <c r="K553" i="61"/>
  <c r="K575" i="61"/>
  <c r="K440" i="61"/>
  <c r="K468" i="61"/>
  <c r="K504" i="61"/>
  <c r="K516" i="61"/>
  <c r="K544" i="61"/>
  <c r="K586" i="61"/>
  <c r="K438" i="61"/>
  <c r="K439" i="61"/>
  <c r="K443" i="61"/>
  <c r="K444" i="61"/>
  <c r="K446" i="61"/>
  <c r="K447" i="61"/>
  <c r="K451" i="61"/>
  <c r="K452" i="61"/>
  <c r="K454" i="61"/>
  <c r="K461" i="61"/>
  <c r="K466" i="61"/>
  <c r="K471" i="61"/>
  <c r="K472" i="61"/>
  <c r="K474" i="61"/>
  <c r="K475" i="61"/>
  <c r="K481" i="61"/>
  <c r="K482" i="61"/>
  <c r="K484" i="61"/>
  <c r="K485" i="61"/>
  <c r="K489" i="61"/>
  <c r="K494" i="61"/>
  <c r="K499" i="61"/>
  <c r="K500" i="61"/>
  <c r="K502" i="61"/>
  <c r="K503" i="61"/>
  <c r="K509" i="61"/>
  <c r="K510" i="61"/>
  <c r="K515" i="61"/>
  <c r="K519" i="61"/>
  <c r="K524" i="61"/>
  <c r="K525" i="61"/>
  <c r="K526" i="61"/>
  <c r="K529" i="61"/>
  <c r="K530" i="61"/>
  <c r="K534" i="61"/>
  <c r="K535" i="61"/>
  <c r="K539" i="61"/>
  <c r="K540" i="61"/>
  <c r="K542" i="61"/>
  <c r="K547" i="61"/>
  <c r="K548" i="61"/>
  <c r="K560" i="61"/>
  <c r="K562" i="61"/>
  <c r="K563" i="61"/>
  <c r="K569" i="61"/>
  <c r="K570" i="61"/>
  <c r="K576" i="61"/>
  <c r="K579" i="61"/>
  <c r="K580" i="61"/>
  <c r="K585" i="61"/>
  <c r="AJ3" i="39"/>
  <c r="M183" i="61"/>
  <c r="M184" i="61"/>
  <c r="M185" i="61"/>
  <c r="M186" i="61"/>
  <c r="M187" i="61"/>
  <c r="M188" i="61"/>
  <c r="M189" i="61"/>
  <c r="M190" i="61"/>
  <c r="M191" i="61"/>
  <c r="M192" i="61"/>
  <c r="M193" i="61"/>
  <c r="M194" i="61"/>
  <c r="M195" i="61"/>
  <c r="M196" i="61"/>
  <c r="M197" i="61"/>
  <c r="M198" i="61"/>
  <c r="M199" i="61"/>
  <c r="M200" i="61"/>
  <c r="M201" i="61"/>
  <c r="M202" i="61"/>
  <c r="M203" i="61"/>
  <c r="M204" i="61"/>
  <c r="M205" i="61"/>
  <c r="M206" i="61"/>
  <c r="M207" i="61"/>
  <c r="M208" i="61"/>
  <c r="M209" i="61"/>
  <c r="M213" i="61"/>
  <c r="M214" i="61"/>
  <c r="M215" i="61"/>
  <c r="M216" i="61"/>
  <c r="M217" i="61"/>
  <c r="M218" i="61"/>
  <c r="M219" i="61"/>
  <c r="M220" i="61"/>
  <c r="M221" i="61"/>
  <c r="M222" i="61"/>
  <c r="M226" i="61"/>
  <c r="M227" i="61"/>
  <c r="M228" i="61"/>
  <c r="M229" i="61"/>
  <c r="M230" i="61"/>
  <c r="M231" i="61"/>
  <c r="M232" i="61"/>
  <c r="M233" i="61"/>
  <c r="M234" i="61"/>
  <c r="M235" i="61"/>
  <c r="M239" i="61"/>
  <c r="M240" i="61"/>
  <c r="M241" i="61"/>
  <c r="M242" i="61"/>
  <c r="M243" i="61"/>
  <c r="M244" i="61"/>
  <c r="M245" i="61"/>
  <c r="M246" i="61"/>
  <c r="M247" i="61"/>
  <c r="M248" i="61"/>
  <c r="M249" i="61"/>
  <c r="M250" i="61"/>
  <c r="M251" i="61"/>
  <c r="M252" i="61"/>
  <c r="M253" i="61"/>
  <c r="M257" i="61"/>
  <c r="M258" i="61"/>
  <c r="M259" i="61"/>
  <c r="M260" i="61"/>
  <c r="M261" i="61"/>
  <c r="M262" i="61"/>
  <c r="M263" i="61"/>
  <c r="M264" i="61"/>
  <c r="M268" i="61"/>
  <c r="M269" i="61"/>
  <c r="M270" i="61"/>
  <c r="M271" i="61"/>
  <c r="M272" i="61"/>
  <c r="M273" i="61"/>
  <c r="M274" i="61"/>
  <c r="M275" i="61"/>
  <c r="M276" i="61"/>
  <c r="M277" i="61"/>
  <c r="M278" i="61"/>
  <c r="M279" i="61"/>
  <c r="M280" i="61"/>
  <c r="M284" i="61"/>
  <c r="M285" i="61"/>
  <c r="M286" i="61"/>
  <c r="M287" i="61"/>
  <c r="M288" i="61"/>
  <c r="M292" i="61"/>
  <c r="M293" i="61"/>
  <c r="M294" i="61"/>
  <c r="M298" i="61"/>
  <c r="M299" i="61"/>
  <c r="M300" i="61"/>
  <c r="M301" i="61"/>
  <c r="M302" i="61"/>
  <c r="M303" i="61"/>
  <c r="M304" i="61"/>
  <c r="M305" i="61"/>
  <c r="M306" i="61"/>
  <c r="M307" i="61"/>
  <c r="M308" i="61"/>
  <c r="M312" i="61"/>
  <c r="M313" i="61"/>
  <c r="M314" i="61"/>
  <c r="M315" i="61"/>
  <c r="M316" i="61"/>
  <c r="M317" i="61"/>
  <c r="M318" i="61"/>
  <c r="M319" i="61"/>
  <c r="M320" i="61"/>
  <c r="M324" i="61"/>
  <c r="M325" i="61"/>
  <c r="M326" i="61"/>
  <c r="M327" i="61"/>
  <c r="M328" i="61"/>
  <c r="M329" i="61"/>
  <c r="M330" i="61"/>
  <c r="M331" i="61"/>
  <c r="M332" i="61"/>
  <c r="M333" i="61"/>
  <c r="M334" i="61"/>
  <c r="M335" i="61"/>
  <c r="M336" i="61"/>
  <c r="M337" i="61"/>
  <c r="M341" i="61"/>
  <c r="M342" i="61"/>
  <c r="M343" i="61"/>
  <c r="M344" i="61"/>
  <c r="M345" i="61"/>
  <c r="M346" i="61"/>
  <c r="M347" i="61"/>
  <c r="M348" i="61"/>
  <c r="M349" i="61"/>
  <c r="M350" i="61"/>
  <c r="M351" i="61"/>
  <c r="M352" i="61"/>
  <c r="M353" i="61"/>
  <c r="M354" i="61"/>
  <c r="M355" i="61"/>
  <c r="M356" i="61"/>
  <c r="M357" i="61"/>
  <c r="M358" i="61"/>
  <c r="M359" i="61"/>
  <c r="M363" i="61"/>
  <c r="M364" i="61"/>
  <c r="M365" i="61"/>
  <c r="M366" i="61"/>
  <c r="M367" i="61"/>
  <c r="M368" i="61"/>
  <c r="M369" i="61"/>
  <c r="M370" i="61"/>
  <c r="M374" i="61"/>
  <c r="M375" i="61"/>
  <c r="M376" i="61"/>
  <c r="M377" i="61"/>
  <c r="M378" i="61"/>
  <c r="M379" i="61"/>
  <c r="M380" i="61"/>
  <c r="M381" i="61"/>
  <c r="M382" i="61"/>
  <c r="M383" i="61"/>
  <c r="M384" i="61"/>
  <c r="M385" i="61"/>
  <c r="M389" i="61"/>
  <c r="M390" i="61"/>
  <c r="M391" i="61"/>
  <c r="M392" i="61"/>
  <c r="M396" i="61"/>
  <c r="M397" i="61"/>
  <c r="M398" i="61"/>
  <c r="M402" i="61"/>
  <c r="M403" i="61"/>
  <c r="M404" i="61"/>
  <c r="M405" i="61"/>
  <c r="M406" i="61"/>
  <c r="M407" i="61"/>
  <c r="M408" i="61"/>
  <c r="M409" i="61"/>
  <c r="M413" i="61"/>
  <c r="M414" i="61"/>
  <c r="M415" i="61"/>
  <c r="M429" i="61"/>
  <c r="M430" i="61"/>
  <c r="M431" i="61"/>
  <c r="L183" i="61"/>
  <c r="L184" i="61"/>
  <c r="L185" i="61"/>
  <c r="L186" i="61"/>
  <c r="L187" i="61"/>
  <c r="L188" i="61"/>
  <c r="L189" i="61"/>
  <c r="L190" i="61"/>
  <c r="L191" i="61"/>
  <c r="L192" i="61"/>
  <c r="L193" i="61"/>
  <c r="L194" i="61"/>
  <c r="L195" i="61"/>
  <c r="L196" i="61"/>
  <c r="L197" i="61"/>
  <c r="L198" i="61"/>
  <c r="L199" i="61"/>
  <c r="L200" i="61"/>
  <c r="L201" i="61"/>
  <c r="L202" i="61"/>
  <c r="L203" i="61"/>
  <c r="L204" i="61"/>
  <c r="L205" i="61"/>
  <c r="L206" i="61"/>
  <c r="L207" i="61"/>
  <c r="L208" i="61"/>
  <c r="L209" i="61"/>
  <c r="L213" i="61"/>
  <c r="L214" i="61"/>
  <c r="L215" i="61"/>
  <c r="L216" i="61"/>
  <c r="L217" i="61"/>
  <c r="L218" i="61"/>
  <c r="L219" i="61"/>
  <c r="L220" i="61"/>
  <c r="L221" i="61"/>
  <c r="L222" i="61"/>
  <c r="L226" i="61"/>
  <c r="L227" i="61"/>
  <c r="L228" i="61"/>
  <c r="L229" i="61"/>
  <c r="L230" i="61"/>
  <c r="L231" i="61"/>
  <c r="L232" i="61"/>
  <c r="L233" i="61"/>
  <c r="L234" i="61"/>
  <c r="L235" i="61"/>
  <c r="L239" i="61"/>
  <c r="L240" i="61"/>
  <c r="L241" i="61"/>
  <c r="L242" i="61"/>
  <c r="L243" i="61"/>
  <c r="L244" i="61"/>
  <c r="L245" i="61"/>
  <c r="L246" i="61"/>
  <c r="L247" i="61"/>
  <c r="L248" i="61"/>
  <c r="L249" i="61"/>
  <c r="L250" i="61"/>
  <c r="L251" i="61"/>
  <c r="L252" i="61"/>
  <c r="L253" i="61"/>
  <c r="L257" i="61"/>
  <c r="L258" i="61"/>
  <c r="L259" i="61"/>
  <c r="L260" i="61"/>
  <c r="L261" i="61"/>
  <c r="L262" i="61"/>
  <c r="L263" i="61"/>
  <c r="L264" i="61"/>
  <c r="L268" i="61"/>
  <c r="L269" i="61"/>
  <c r="L270" i="61"/>
  <c r="L271" i="61"/>
  <c r="L272" i="61"/>
  <c r="L273" i="61"/>
  <c r="L274" i="61"/>
  <c r="L275" i="61"/>
  <c r="L276" i="61"/>
  <c r="L277" i="61"/>
  <c r="L278" i="61"/>
  <c r="L279" i="61"/>
  <c r="L280" i="61"/>
  <c r="L284" i="61"/>
  <c r="L285" i="61"/>
  <c r="L286" i="61"/>
  <c r="L287" i="61"/>
  <c r="L288" i="61"/>
  <c r="L292" i="61"/>
  <c r="L293" i="61"/>
  <c r="L294" i="61"/>
  <c r="L298" i="61"/>
  <c r="L299" i="61"/>
  <c r="L300" i="61"/>
  <c r="L301" i="61"/>
  <c r="L302" i="61"/>
  <c r="L303" i="61"/>
  <c r="L304" i="61"/>
  <c r="L305" i="61"/>
  <c r="L306" i="61"/>
  <c r="L307" i="61"/>
  <c r="L308" i="61"/>
  <c r="L312" i="61"/>
  <c r="L313" i="61"/>
  <c r="L314" i="61"/>
  <c r="L315" i="61"/>
  <c r="L316" i="61"/>
  <c r="L317" i="61"/>
  <c r="L318" i="61"/>
  <c r="L319" i="61"/>
  <c r="L320" i="61"/>
  <c r="L324" i="61"/>
  <c r="L325" i="61"/>
  <c r="L326" i="61"/>
  <c r="L327" i="61"/>
  <c r="L328" i="61"/>
  <c r="L329" i="61"/>
  <c r="L330" i="61"/>
  <c r="L331" i="61"/>
  <c r="L332" i="61"/>
  <c r="L333" i="61"/>
  <c r="L334" i="61"/>
  <c r="L335" i="61"/>
  <c r="L336" i="61"/>
  <c r="L337" i="61"/>
  <c r="L341" i="61"/>
  <c r="L342" i="61"/>
  <c r="L343" i="61"/>
  <c r="L344" i="61"/>
  <c r="L345" i="61"/>
  <c r="L346" i="61"/>
  <c r="L347" i="61"/>
  <c r="L348" i="61"/>
  <c r="L349" i="61"/>
  <c r="L350" i="61"/>
  <c r="L351" i="61"/>
  <c r="L352" i="61"/>
  <c r="L353" i="61"/>
  <c r="L354" i="61"/>
  <c r="L355" i="61"/>
  <c r="L356" i="61"/>
  <c r="L357" i="61"/>
  <c r="L358" i="61"/>
  <c r="L359" i="61"/>
  <c r="L363" i="61"/>
  <c r="L364" i="61"/>
  <c r="L365" i="61"/>
  <c r="L366" i="61"/>
  <c r="L367" i="61"/>
  <c r="L368" i="61"/>
  <c r="L369" i="61"/>
  <c r="L370" i="61"/>
  <c r="L374" i="61"/>
  <c r="L375" i="61"/>
  <c r="L376" i="61"/>
  <c r="L377" i="61"/>
  <c r="L378" i="61"/>
  <c r="L379" i="61"/>
  <c r="L380" i="61"/>
  <c r="L381" i="61"/>
  <c r="L382" i="61"/>
  <c r="L383" i="61"/>
  <c r="L384" i="61"/>
  <c r="L385" i="61"/>
  <c r="L389" i="61"/>
  <c r="L390" i="61"/>
  <c r="L391" i="61"/>
  <c r="L392" i="61"/>
  <c r="L396" i="61"/>
  <c r="L397" i="61"/>
  <c r="L398" i="61"/>
  <c r="L402" i="61"/>
  <c r="L403" i="61"/>
  <c r="L404" i="61"/>
  <c r="L405" i="61"/>
  <c r="L406" i="61"/>
  <c r="L407" i="61"/>
  <c r="L408" i="61"/>
  <c r="L409" i="61"/>
  <c r="L413" i="61"/>
  <c r="L414" i="61"/>
  <c r="L415" i="61"/>
  <c r="L429" i="61"/>
  <c r="L430" i="61"/>
  <c r="L431" i="61"/>
  <c r="K219" i="61"/>
  <c r="K228" i="61"/>
  <c r="K368" i="61"/>
  <c r="K376" i="61"/>
  <c r="K294" i="61"/>
  <c r="K185" i="61"/>
  <c r="K187" i="61"/>
  <c r="K192" i="61"/>
  <c r="K195" i="61"/>
  <c r="K200" i="61"/>
  <c r="K203" i="61"/>
  <c r="K208" i="61"/>
  <c r="K213" i="61"/>
  <c r="K221" i="61"/>
  <c r="K231" i="61"/>
  <c r="K241" i="61"/>
  <c r="K245" i="61"/>
  <c r="K248" i="61"/>
  <c r="K258" i="61"/>
  <c r="K263" i="61"/>
  <c r="K268" i="61"/>
  <c r="K273" i="61"/>
  <c r="K276" i="61"/>
  <c r="K286" i="61"/>
  <c r="K298" i="61"/>
  <c r="K303" i="61"/>
  <c r="K306" i="61"/>
  <c r="K313" i="61"/>
  <c r="K316" i="61"/>
  <c r="K326" i="61"/>
  <c r="K332" i="61"/>
  <c r="K334" i="61"/>
  <c r="K341" i="61"/>
  <c r="K344" i="61"/>
  <c r="K349" i="61"/>
  <c r="K352" i="61"/>
  <c r="K357" i="61"/>
  <c r="K370" i="61"/>
  <c r="K379" i="61"/>
  <c r="K384" i="61"/>
  <c r="K389" i="61"/>
  <c r="K396" i="61"/>
  <c r="K407" i="61"/>
  <c r="K409" i="61"/>
  <c r="K431" i="61"/>
  <c r="Q415" i="61" l="1"/>
  <c r="K1014" i="61"/>
  <c r="K912" i="61"/>
  <c r="K1059" i="61"/>
  <c r="K1039" i="61"/>
  <c r="K1013" i="61"/>
  <c r="K995" i="61"/>
  <c r="K975" i="61"/>
  <c r="K911" i="61"/>
  <c r="K903" i="61"/>
  <c r="K1050" i="61"/>
  <c r="K1032" i="61"/>
  <c r="K1004" i="61"/>
  <c r="K986" i="61"/>
  <c r="K958" i="61"/>
  <c r="K932" i="61"/>
  <c r="K922" i="61"/>
  <c r="K896" i="61"/>
  <c r="K1049" i="61"/>
  <c r="K1021" i="61"/>
  <c r="K1003" i="61"/>
  <c r="K985" i="61"/>
  <c r="K967" i="61"/>
  <c r="K947" i="61"/>
  <c r="K939" i="61"/>
  <c r="K921" i="61"/>
  <c r="K895" i="61"/>
  <c r="K1022" i="61"/>
  <c r="K996" i="61"/>
  <c r="K968" i="61"/>
  <c r="K940" i="61"/>
  <c r="K904" i="61"/>
  <c r="K1027" i="61"/>
  <c r="K983" i="61"/>
  <c r="K945" i="61"/>
  <c r="K909" i="61"/>
  <c r="K1056" i="61"/>
  <c r="K1046" i="61"/>
  <c r="K1036" i="61"/>
  <c r="K1026" i="61"/>
  <c r="K1018" i="61"/>
  <c r="K1008" i="61"/>
  <c r="K1000" i="61"/>
  <c r="K992" i="61"/>
  <c r="K982" i="61"/>
  <c r="K972" i="61"/>
  <c r="K964" i="61"/>
  <c r="K954" i="61"/>
  <c r="K944" i="61"/>
  <c r="K936" i="61"/>
  <c r="K926" i="61"/>
  <c r="K916" i="61"/>
  <c r="K908" i="61"/>
  <c r="K900" i="61"/>
  <c r="K1037" i="61"/>
  <c r="K993" i="61"/>
  <c r="K955" i="61"/>
  <c r="K917" i="61"/>
  <c r="K106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63" i="61"/>
  <c r="K1043" i="61"/>
  <c r="K1023" i="61"/>
  <c r="K1005" i="61"/>
  <c r="K987" i="61"/>
  <c r="K969" i="61"/>
  <c r="K897" i="61"/>
  <c r="AO64" i="30"/>
  <c r="K1057" i="61"/>
  <c r="K973" i="61"/>
  <c r="K937" i="61"/>
  <c r="K901" i="61"/>
  <c r="K1047" i="61"/>
  <c r="K1019" i="61"/>
  <c r="K1001" i="61"/>
  <c r="K965" i="61"/>
  <c r="K927" i="61"/>
  <c r="AO146" i="30"/>
  <c r="AL178" i="32"/>
  <c r="K867" i="61"/>
  <c r="K817" i="61"/>
  <c r="AL182" i="32"/>
  <c r="AL78" i="32"/>
  <c r="AL46" i="32"/>
  <c r="AL22" i="32"/>
  <c r="AL14" i="32"/>
  <c r="AL6" i="32"/>
  <c r="AL146" i="32"/>
  <c r="AL186" i="32"/>
  <c r="AL106" i="32"/>
  <c r="AL90" i="32"/>
  <c r="K884" i="61"/>
  <c r="K87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16" i="61"/>
  <c r="K706" i="61"/>
  <c r="K698" i="61"/>
  <c r="K690" i="61"/>
  <c r="AL58" i="32"/>
  <c r="AL170" i="32"/>
  <c r="AL82" i="32"/>
  <c r="AL154" i="32"/>
  <c r="AL74" i="32"/>
  <c r="K887" i="61"/>
  <c r="K827" i="61"/>
  <c r="K799" i="61"/>
  <c r="K779" i="61"/>
  <c r="K759" i="61"/>
  <c r="K739" i="61"/>
  <c r="K693" i="61"/>
  <c r="AL156" i="32"/>
  <c r="AL20" i="32"/>
  <c r="K886" i="61"/>
  <c r="K866" i="61"/>
  <c r="K842" i="61"/>
  <c r="K826" i="61"/>
  <c r="K806" i="61"/>
  <c r="K786" i="61"/>
  <c r="K758" i="61"/>
  <c r="K738" i="61"/>
  <c r="K718" i="61"/>
  <c r="K700" i="61"/>
  <c r="AL91" i="32"/>
  <c r="AL11" i="32"/>
  <c r="AL138" i="32"/>
  <c r="AL4" i="32"/>
  <c r="AL122" i="32"/>
  <c r="AL42" i="32"/>
  <c r="K877" i="61"/>
  <c r="K807" i="61"/>
  <c r="K787" i="61"/>
  <c r="K771" i="61"/>
  <c r="K749" i="61"/>
  <c r="K731" i="61"/>
  <c r="K709" i="61"/>
  <c r="K701" i="61"/>
  <c r="AL164" i="32"/>
  <c r="AL52" i="32"/>
  <c r="AL12" i="32"/>
  <c r="K876" i="61"/>
  <c r="K854" i="61"/>
  <c r="K834" i="61"/>
  <c r="K816" i="61"/>
  <c r="K778" i="61"/>
  <c r="K748" i="61"/>
  <c r="K730" i="61"/>
  <c r="K708" i="61"/>
  <c r="K692" i="61"/>
  <c r="AL115" i="32"/>
  <c r="AL19" i="32"/>
  <c r="AL50" i="32"/>
  <c r="AL114" i="32"/>
  <c r="AL26" i="32"/>
  <c r="AL6" i="34"/>
  <c r="AL12" i="34"/>
  <c r="AL35" i="34"/>
  <c r="AL10" i="34"/>
  <c r="AL4" i="34"/>
  <c r="AL81" i="34"/>
  <c r="AL65" i="34"/>
  <c r="AL9" i="34"/>
  <c r="K614" i="61"/>
  <c r="K604" i="61"/>
  <c r="K596" i="61"/>
  <c r="AL67" i="34"/>
  <c r="AL27" i="34"/>
  <c r="AL83" i="34"/>
  <c r="K666" i="61"/>
  <c r="K644" i="61"/>
  <c r="K634" i="61"/>
  <c r="K626" i="61"/>
  <c r="K616" i="61"/>
  <c r="K606" i="61"/>
  <c r="K598" i="61"/>
  <c r="AL8" i="34"/>
  <c r="AL51" i="34"/>
  <c r="AL19" i="34"/>
  <c r="AL59" i="34"/>
  <c r="K675" i="61"/>
  <c r="K665" i="61"/>
  <c r="K653" i="61"/>
  <c r="K643" i="61"/>
  <c r="K633" i="61"/>
  <c r="K625" i="61"/>
  <c r="K615" i="61"/>
  <c r="K605" i="61"/>
  <c r="K597" i="61"/>
  <c r="K679" i="61"/>
  <c r="K667" i="61"/>
  <c r="K657" i="61"/>
  <c r="K645" i="61"/>
  <c r="K635" i="61"/>
  <c r="K627" i="61"/>
  <c r="K617" i="61"/>
  <c r="K607" i="61"/>
  <c r="K599" i="61"/>
  <c r="AL43" i="34"/>
  <c r="AL26" i="39"/>
  <c r="AL89" i="39"/>
  <c r="K543" i="61"/>
  <c r="K467" i="61"/>
  <c r="AL73" i="39"/>
  <c r="AL9" i="39"/>
  <c r="AL90" i="39"/>
  <c r="AL112" i="39"/>
  <c r="AL25" i="39"/>
  <c r="K554" i="61"/>
  <c r="K536" i="61"/>
  <c r="K486" i="61"/>
  <c r="K476" i="61"/>
  <c r="K458" i="61"/>
  <c r="AL130" i="39"/>
  <c r="AL66" i="39"/>
  <c r="AL129" i="39"/>
  <c r="AL121" i="39"/>
  <c r="AL57" i="39"/>
  <c r="AL114" i="39"/>
  <c r="AL50" i="39"/>
  <c r="AL72" i="39"/>
  <c r="AL8" i="39"/>
  <c r="K588" i="61"/>
  <c r="K568" i="61"/>
  <c r="K546" i="61"/>
  <c r="K528" i="61"/>
  <c r="K498" i="61"/>
  <c r="K460" i="61"/>
  <c r="K442" i="61"/>
  <c r="AL126" i="39"/>
  <c r="AL102" i="39"/>
  <c r="AL98" i="39"/>
  <c r="AL80" i="39"/>
  <c r="AL34" i="39"/>
  <c r="AL16" i="39"/>
  <c r="AL23" i="39"/>
  <c r="AL120" i="39"/>
  <c r="AL97" i="39"/>
  <c r="AL74" i="39"/>
  <c r="AL56" i="39"/>
  <c r="AL33" i="39"/>
  <c r="AL10" i="39"/>
  <c r="AL96" i="39"/>
  <c r="AL32" i="39"/>
  <c r="K556" i="61"/>
  <c r="K518" i="61"/>
  <c r="K488" i="61"/>
  <c r="K450" i="61"/>
  <c r="AL118" i="39"/>
  <c r="AL70" i="39"/>
  <c r="K587" i="61"/>
  <c r="K577" i="61"/>
  <c r="K555" i="61"/>
  <c r="K537" i="61"/>
  <c r="K517" i="61"/>
  <c r="K497" i="61"/>
  <c r="K477" i="61"/>
  <c r="K459" i="61"/>
  <c r="K441" i="61"/>
  <c r="AL85" i="39"/>
  <c r="AL106" i="39"/>
  <c r="AL88" i="39"/>
  <c r="AL24" i="39"/>
  <c r="AL76" i="39"/>
  <c r="AL52" i="39"/>
  <c r="AL28" i="39"/>
  <c r="AL128" i="39"/>
  <c r="AL105" i="39"/>
  <c r="AL82" i="39"/>
  <c r="AL64" i="39"/>
  <c r="AL41" i="39"/>
  <c r="AL18" i="39"/>
  <c r="K578" i="61"/>
  <c r="K538" i="61"/>
  <c r="K508" i="61"/>
  <c r="K470" i="61"/>
  <c r="AL48" i="39"/>
  <c r="K567" i="61"/>
  <c r="K545" i="61"/>
  <c r="K527" i="61"/>
  <c r="K487" i="61"/>
  <c r="K469" i="61"/>
  <c r="K449" i="61"/>
  <c r="K581" i="61"/>
  <c r="K571" i="61"/>
  <c r="K561" i="61"/>
  <c r="K549" i="61"/>
  <c r="K541" i="61"/>
  <c r="K523" i="61"/>
  <c r="K511" i="61"/>
  <c r="K501" i="61"/>
  <c r="K493" i="61"/>
  <c r="K483" i="61"/>
  <c r="K473" i="61"/>
  <c r="K465" i="61"/>
  <c r="K453" i="61"/>
  <c r="K445" i="61"/>
  <c r="K437" i="61"/>
  <c r="AL107" i="39"/>
  <c r="AL122" i="39"/>
  <c r="AL104" i="39"/>
  <c r="AL81" i="39"/>
  <c r="AL58" i="39"/>
  <c r="AL40" i="39"/>
  <c r="AL17" i="39"/>
  <c r="K408" i="61"/>
  <c r="K398" i="61"/>
  <c r="K378" i="61"/>
  <c r="K369" i="61"/>
  <c r="K359" i="61"/>
  <c r="K351" i="61"/>
  <c r="K343" i="61"/>
  <c r="K333" i="61"/>
  <c r="K325" i="61"/>
  <c r="K315" i="61"/>
  <c r="K305" i="61"/>
  <c r="K285" i="61"/>
  <c r="K275" i="61"/>
  <c r="K257" i="61"/>
  <c r="K247" i="61"/>
  <c r="K240" i="61"/>
  <c r="K230" i="61"/>
  <c r="K220" i="61"/>
  <c r="K202" i="61"/>
  <c r="K194" i="61"/>
  <c r="K186" i="61"/>
  <c r="K397" i="61"/>
  <c r="K385" i="61"/>
  <c r="K377" i="61"/>
  <c r="K358" i="61"/>
  <c r="K350" i="61"/>
  <c r="K342" i="61"/>
  <c r="K324" i="61"/>
  <c r="K314" i="61"/>
  <c r="K304" i="61"/>
  <c r="K284" i="61"/>
  <c r="K274" i="61"/>
  <c r="K264" i="61"/>
  <c r="K246" i="61"/>
  <c r="K239" i="61"/>
  <c r="K229" i="61"/>
  <c r="K209" i="61"/>
  <c r="K201" i="61"/>
  <c r="K193" i="61"/>
  <c r="K406" i="61"/>
  <c r="K367" i="61"/>
  <c r="K331" i="61"/>
  <c r="K293" i="61"/>
  <c r="K253" i="61"/>
  <c r="K218" i="61"/>
  <c r="K184" i="61"/>
  <c r="K413" i="61"/>
  <c r="K403" i="61"/>
  <c r="K391" i="61"/>
  <c r="K381" i="61"/>
  <c r="K374" i="61"/>
  <c r="K364" i="61"/>
  <c r="K354" i="61"/>
  <c r="K346" i="61"/>
  <c r="K336" i="61"/>
  <c r="K328" i="61"/>
  <c r="K318" i="61"/>
  <c r="K308" i="61"/>
  <c r="K300" i="61"/>
  <c r="K288" i="61"/>
  <c r="K278" i="61"/>
  <c r="K270" i="61"/>
  <c r="K260" i="61"/>
  <c r="K250" i="61"/>
  <c r="K243" i="61"/>
  <c r="K233" i="61"/>
  <c r="K215" i="61"/>
  <c r="K205" i="61"/>
  <c r="K197" i="61"/>
  <c r="K189" i="61"/>
  <c r="K430" i="61"/>
  <c r="K415" i="61"/>
  <c r="K405" i="61"/>
  <c r="K383" i="61"/>
  <c r="K375" i="61"/>
  <c r="K366" i="61"/>
  <c r="K356" i="61"/>
  <c r="K348" i="61"/>
  <c r="K330" i="61"/>
  <c r="K320" i="61"/>
  <c r="K312" i="61"/>
  <c r="K302" i="61"/>
  <c r="K292" i="61"/>
  <c r="K280" i="61"/>
  <c r="K272" i="61"/>
  <c r="K262" i="61"/>
  <c r="K252" i="61"/>
  <c r="K244" i="61"/>
  <c r="K235" i="61"/>
  <c r="K227" i="61"/>
  <c r="K217" i="61"/>
  <c r="K207" i="61"/>
  <c r="K199" i="61"/>
  <c r="K191" i="61"/>
  <c r="K183" i="61"/>
  <c r="K402" i="61"/>
  <c r="K390" i="61"/>
  <c r="K380" i="61"/>
  <c r="K363" i="61"/>
  <c r="K353" i="61"/>
  <c r="K345" i="61"/>
  <c r="K335" i="61"/>
  <c r="K327" i="61"/>
  <c r="K317" i="61"/>
  <c r="K307" i="61"/>
  <c r="K299" i="61"/>
  <c r="K287" i="61"/>
  <c r="K277" i="61"/>
  <c r="K269" i="61"/>
  <c r="K259" i="61"/>
  <c r="K249" i="61"/>
  <c r="K242" i="61"/>
  <c r="K232" i="61"/>
  <c r="K222" i="61"/>
  <c r="K214" i="61"/>
  <c r="K204" i="61"/>
  <c r="K196" i="61"/>
  <c r="K188" i="61"/>
  <c r="K429" i="61"/>
  <c r="K414" i="61"/>
  <c r="K404" i="61"/>
  <c r="K392" i="61"/>
  <c r="K382" i="61"/>
  <c r="K365" i="61"/>
  <c r="K355" i="61"/>
  <c r="K347" i="61"/>
  <c r="K337" i="61"/>
  <c r="K329" i="61"/>
  <c r="K319" i="61"/>
  <c r="K301" i="61"/>
  <c r="K279" i="61"/>
  <c r="K271" i="61"/>
  <c r="K261" i="61"/>
  <c r="K251" i="61"/>
  <c r="K234" i="61"/>
  <c r="K226" i="61"/>
  <c r="K216" i="61"/>
  <c r="K206" i="61"/>
  <c r="K198" i="61"/>
  <c r="K190" i="61"/>
  <c r="K1058" i="61"/>
  <c r="K1048" i="61"/>
  <c r="K1038" i="61"/>
  <c r="K1028" i="61"/>
  <c r="K1020" i="61"/>
  <c r="K1012" i="61"/>
  <c r="K1002" i="61"/>
  <c r="K994" i="61"/>
  <c r="K984" i="61"/>
  <c r="K974" i="61"/>
  <c r="K966" i="61"/>
  <c r="K956" i="61"/>
  <c r="K946" i="61"/>
  <c r="K938" i="61"/>
  <c r="K928" i="61"/>
  <c r="K910" i="61"/>
  <c r="K902" i="61"/>
  <c r="K894" i="61"/>
  <c r="AO29" i="30"/>
  <c r="AO128" i="30"/>
  <c r="AO82" i="30"/>
  <c r="K1052" i="61"/>
  <c r="K1034" i="61"/>
  <c r="K1016" i="61"/>
  <c r="K998" i="61"/>
  <c r="K980" i="61"/>
  <c r="K962" i="61"/>
  <c r="AO89" i="30"/>
  <c r="AO18" i="30"/>
  <c r="K1051" i="61"/>
  <c r="K1033" i="61"/>
  <c r="K1015" i="61"/>
  <c r="K997" i="61"/>
  <c r="K979" i="61"/>
  <c r="K951" i="61"/>
  <c r="K941" i="61"/>
  <c r="K933" i="61"/>
  <c r="K923" i="61"/>
  <c r="K905" i="61"/>
  <c r="AO145" i="30"/>
  <c r="AO122" i="30"/>
  <c r="AO104" i="30"/>
  <c r="AO81" i="30"/>
  <c r="AO58" i="30"/>
  <c r="AO40" i="30"/>
  <c r="AO17" i="30"/>
  <c r="K952" i="61"/>
  <c r="K942" i="61"/>
  <c r="K934" i="61"/>
  <c r="K924" i="61"/>
  <c r="K914" i="61"/>
  <c r="K906" i="61"/>
  <c r="K898" i="61"/>
  <c r="AO151" i="30"/>
  <c r="AO135" i="30"/>
  <c r="AO79" i="30"/>
  <c r="AO55" i="30"/>
  <c r="AO144" i="30"/>
  <c r="AO121" i="30"/>
  <c r="AO98" i="30"/>
  <c r="AO80" i="30"/>
  <c r="AO57" i="30"/>
  <c r="AO34" i="30"/>
  <c r="AO16" i="30"/>
  <c r="AO105" i="30"/>
  <c r="AO41" i="30"/>
  <c r="AO138" i="30"/>
  <c r="AO120" i="30"/>
  <c r="AO97" i="30"/>
  <c r="AO56" i="30"/>
  <c r="AO33" i="30"/>
  <c r="AO10" i="30"/>
  <c r="AO137" i="30"/>
  <c r="AO114" i="30"/>
  <c r="AO96" i="30"/>
  <c r="AO73" i="30"/>
  <c r="AO50" i="30"/>
  <c r="AO32" i="30"/>
  <c r="AO9" i="30"/>
  <c r="AO74" i="30"/>
  <c r="AO126" i="30"/>
  <c r="AO38" i="30"/>
  <c r="AO154" i="30"/>
  <c r="AO136" i="30"/>
  <c r="AO113" i="30"/>
  <c r="AO90" i="30"/>
  <c r="AO72" i="30"/>
  <c r="AO49" i="30"/>
  <c r="AO26" i="30"/>
  <c r="AO8" i="30"/>
  <c r="AO153" i="30"/>
  <c r="AO130" i="30"/>
  <c r="AO112" i="30"/>
  <c r="AO66" i="30"/>
  <c r="AO48" i="30"/>
  <c r="AO25" i="30"/>
  <c r="AO152" i="30"/>
  <c r="AO129" i="30"/>
  <c r="AO106" i="30"/>
  <c r="AO88" i="30"/>
  <c r="AO65" i="30"/>
  <c r="AO42" i="30"/>
  <c r="AO24" i="30"/>
  <c r="R1059" i="61"/>
  <c r="Q1059" i="61"/>
  <c r="AO143" i="30"/>
  <c r="AO127" i="30"/>
  <c r="AO119" i="30"/>
  <c r="AO111" i="30"/>
  <c r="AO103" i="30"/>
  <c r="AO95" i="30"/>
  <c r="AO87" i="30"/>
  <c r="AO71" i="30"/>
  <c r="AO63" i="30"/>
  <c r="AO47" i="30"/>
  <c r="AO39" i="30"/>
  <c r="AO31" i="30"/>
  <c r="AO23" i="30"/>
  <c r="AO15" i="30"/>
  <c r="AO7" i="30"/>
  <c r="AO150" i="30"/>
  <c r="AO142" i="30"/>
  <c r="AO134" i="30"/>
  <c r="AO118" i="30"/>
  <c r="AO110" i="30"/>
  <c r="AO102" i="30"/>
  <c r="AO94" i="30"/>
  <c r="AO86" i="30"/>
  <c r="AO78" i="30"/>
  <c r="AO70" i="30"/>
  <c r="AO62" i="30"/>
  <c r="AO54" i="30"/>
  <c r="AO46" i="30"/>
  <c r="AO30" i="30"/>
  <c r="AO22" i="30"/>
  <c r="AO14" i="30"/>
  <c r="AO6" i="30"/>
  <c r="AO149" i="30"/>
  <c r="AO133" i="30"/>
  <c r="AO117" i="30"/>
  <c r="AO101" i="30"/>
  <c r="AO85" i="30"/>
  <c r="AO69" i="30"/>
  <c r="AO37" i="30"/>
  <c r="AO148" i="30"/>
  <c r="AO140" i="30"/>
  <c r="AO132" i="30"/>
  <c r="AO124" i="30"/>
  <c r="AO116" i="30"/>
  <c r="AO100" i="30"/>
  <c r="AO92" i="30"/>
  <c r="AO84" i="30"/>
  <c r="AO76" i="30"/>
  <c r="AO68" i="30"/>
  <c r="AO60" i="30"/>
  <c r="AO52" i="30"/>
  <c r="AO44" i="30"/>
  <c r="AO36" i="30"/>
  <c r="AO28" i="30"/>
  <c r="AO20" i="30"/>
  <c r="AO12" i="30"/>
  <c r="AO141" i="30"/>
  <c r="AO125" i="30"/>
  <c r="AO109" i="30"/>
  <c r="AO93" i="30"/>
  <c r="AO77" i="30"/>
  <c r="AO61" i="30"/>
  <c r="AO53" i="30"/>
  <c r="AO45" i="30"/>
  <c r="AO21" i="30"/>
  <c r="AO13" i="30"/>
  <c r="AO5" i="30"/>
  <c r="K957" i="61"/>
  <c r="AO147" i="30"/>
  <c r="AO139" i="30"/>
  <c r="AO131" i="30"/>
  <c r="AO123" i="30"/>
  <c r="AO115" i="30"/>
  <c r="AO107" i="30"/>
  <c r="AO99" i="30"/>
  <c r="AO91" i="30"/>
  <c r="AO83" i="30"/>
  <c r="AO75" i="30"/>
  <c r="AO67" i="30"/>
  <c r="AO59" i="30"/>
  <c r="AO51" i="30"/>
  <c r="AO43" i="30"/>
  <c r="AO35" i="30"/>
  <c r="AO27" i="30"/>
  <c r="AO19" i="30"/>
  <c r="AO11" i="30"/>
  <c r="AL129" i="32"/>
  <c r="AL33" i="32"/>
  <c r="AL185" i="32"/>
  <c r="AL25" i="32"/>
  <c r="AG3" i="32"/>
  <c r="AL125" i="32"/>
  <c r="AL109" i="32"/>
  <c r="AL21" i="32"/>
  <c r="AL13" i="32"/>
  <c r="AL5" i="32"/>
  <c r="AL177" i="32"/>
  <c r="AL145" i="32"/>
  <c r="AL113" i="32"/>
  <c r="AL81" i="32"/>
  <c r="AL49" i="32"/>
  <c r="AL97" i="32"/>
  <c r="AL153" i="32"/>
  <c r="AL137" i="32"/>
  <c r="AL105" i="32"/>
  <c r="AL73" i="32"/>
  <c r="AL41" i="32"/>
  <c r="AL161" i="32"/>
  <c r="AL65" i="32"/>
  <c r="AL121" i="32"/>
  <c r="AL89" i="32"/>
  <c r="K885" i="61"/>
  <c r="K875" i="61"/>
  <c r="K865" i="61"/>
  <c r="K853" i="61"/>
  <c r="K841" i="61"/>
  <c r="K833" i="61"/>
  <c r="K825" i="61"/>
  <c r="K815" i="61"/>
  <c r="K805" i="61"/>
  <c r="K795" i="61"/>
  <c r="K785" i="61"/>
  <c r="K777" i="61"/>
  <c r="K767" i="61"/>
  <c r="K757" i="61"/>
  <c r="K747" i="61"/>
  <c r="K737" i="61"/>
  <c r="K729" i="61"/>
  <c r="K717" i="61"/>
  <c r="K707" i="61"/>
  <c r="K699" i="61"/>
  <c r="K691" i="61"/>
  <c r="AL162" i="32"/>
  <c r="AL130" i="32"/>
  <c r="AL98" i="32"/>
  <c r="AL66" i="32"/>
  <c r="AL34" i="32"/>
  <c r="AL176" i="32"/>
  <c r="AL152" i="32"/>
  <c r="AL128" i="32"/>
  <c r="AL104" i="32"/>
  <c r="AL88" i="32"/>
  <c r="AL64" i="32"/>
  <c r="AL48" i="32"/>
  <c r="AL40" i="32"/>
  <c r="AL32" i="32"/>
  <c r="AL183" i="32"/>
  <c r="AL167" i="32"/>
  <c r="AL159" i="32"/>
  <c r="AL151" i="32"/>
  <c r="AL143" i="32"/>
  <c r="AL135" i="32"/>
  <c r="AL127" i="32"/>
  <c r="AL119" i="32"/>
  <c r="AL111" i="32"/>
  <c r="AL103" i="32"/>
  <c r="AL95" i="32"/>
  <c r="AL79" i="32"/>
  <c r="AL63" i="32"/>
  <c r="AL55" i="32"/>
  <c r="AL47" i="32"/>
  <c r="AL39" i="32"/>
  <c r="AL31" i="32"/>
  <c r="AL23" i="32"/>
  <c r="AL174" i="32"/>
  <c r="AL166" i="32"/>
  <c r="AL158" i="32"/>
  <c r="AL150" i="32"/>
  <c r="AL142" i="32"/>
  <c r="AL134" i="32"/>
  <c r="AL126" i="32"/>
  <c r="AL118" i="32"/>
  <c r="AL110" i="32"/>
  <c r="AL102" i="32"/>
  <c r="AL94" i="32"/>
  <c r="AL86" i="32"/>
  <c r="AL70" i="32"/>
  <c r="AL62" i="32"/>
  <c r="AL54" i="32"/>
  <c r="AL38" i="32"/>
  <c r="AL30" i="32"/>
  <c r="AL168" i="32"/>
  <c r="AL144" i="32"/>
  <c r="AL120" i="32"/>
  <c r="AL96" i="32"/>
  <c r="AL72" i="32"/>
  <c r="AL181" i="32"/>
  <c r="AL165" i="32"/>
  <c r="AL141" i="32"/>
  <c r="AL93" i="32"/>
  <c r="AL77" i="32"/>
  <c r="AL61" i="32"/>
  <c r="AL45" i="32"/>
  <c r="AL188" i="32"/>
  <c r="AL180" i="32"/>
  <c r="AL172" i="32"/>
  <c r="AL148" i="32"/>
  <c r="AL140" i="32"/>
  <c r="AL132" i="32"/>
  <c r="AL124" i="32"/>
  <c r="AL116" i="32"/>
  <c r="AL108" i="32"/>
  <c r="AL100" i="32"/>
  <c r="AL92" i="32"/>
  <c r="AL84" i="32"/>
  <c r="AL76" i="32"/>
  <c r="AL68" i="32"/>
  <c r="AL60" i="32"/>
  <c r="AL44" i="32"/>
  <c r="AL36" i="32"/>
  <c r="AL28" i="32"/>
  <c r="AL184" i="32"/>
  <c r="AL112" i="32"/>
  <c r="AL80" i="32"/>
  <c r="AL56" i="32"/>
  <c r="AL24" i="32"/>
  <c r="AL189" i="32"/>
  <c r="AL173" i="32"/>
  <c r="AL157" i="32"/>
  <c r="AL149" i="32"/>
  <c r="AL133" i="32"/>
  <c r="AL117" i="32"/>
  <c r="AL101" i="32"/>
  <c r="AL85" i="32"/>
  <c r="AL69" i="32"/>
  <c r="AL53" i="32"/>
  <c r="AL37" i="32"/>
  <c r="AL29" i="32"/>
  <c r="AL187" i="32"/>
  <c r="AL179" i="32"/>
  <c r="AL171" i="32"/>
  <c r="AL163" i="32"/>
  <c r="AL155" i="32"/>
  <c r="AL147" i="32"/>
  <c r="AL139" i="32"/>
  <c r="AL131" i="32"/>
  <c r="AL123" i="32"/>
  <c r="AL107" i="32"/>
  <c r="AL99" i="32"/>
  <c r="AL83" i="32"/>
  <c r="AL75" i="32"/>
  <c r="AL67" i="32"/>
  <c r="AL59" i="32"/>
  <c r="AL51" i="32"/>
  <c r="AL43" i="32"/>
  <c r="AL35" i="32"/>
  <c r="AL27" i="32"/>
  <c r="AL82" i="34"/>
  <c r="AL74" i="34"/>
  <c r="AL66" i="34"/>
  <c r="AL58" i="34"/>
  <c r="AL50" i="34"/>
  <c r="AL42" i="34"/>
  <c r="AL34" i="34"/>
  <c r="AL26" i="34"/>
  <c r="AL18" i="34"/>
  <c r="AL73" i="34"/>
  <c r="AL57" i="34"/>
  <c r="AL49" i="34"/>
  <c r="AL41" i="34"/>
  <c r="AL33" i="34"/>
  <c r="AL25" i="34"/>
  <c r="AL17" i="34"/>
  <c r="L681" i="61"/>
  <c r="AL84" i="34"/>
  <c r="AL80" i="34"/>
  <c r="AL72" i="34"/>
  <c r="AL64" i="34"/>
  <c r="AL56" i="34"/>
  <c r="AL48" i="34"/>
  <c r="AL40" i="34"/>
  <c r="AL32" i="34"/>
  <c r="AL24" i="34"/>
  <c r="AL16" i="34"/>
  <c r="AL79" i="34"/>
  <c r="AL71" i="34"/>
  <c r="AL63" i="34"/>
  <c r="AL55" i="34"/>
  <c r="AL47" i="34"/>
  <c r="AL31" i="34"/>
  <c r="AL23" i="34"/>
  <c r="AL15" i="34"/>
  <c r="AL78" i="34"/>
  <c r="AL70" i="34"/>
  <c r="AL62" i="34"/>
  <c r="AL46" i="34"/>
  <c r="AL38" i="34"/>
  <c r="AL30" i="34"/>
  <c r="AL22" i="34"/>
  <c r="AL77" i="34"/>
  <c r="AL69" i="34"/>
  <c r="AL61" i="34"/>
  <c r="AL53" i="34"/>
  <c r="AL45" i="34"/>
  <c r="AL37" i="34"/>
  <c r="AL21" i="34"/>
  <c r="AL13" i="34"/>
  <c r="AL14" i="34"/>
  <c r="AL76" i="34"/>
  <c r="AL52" i="34"/>
  <c r="AL44" i="34"/>
  <c r="AL36" i="34"/>
  <c r="AL28" i="34"/>
  <c r="AL20" i="34"/>
  <c r="AK3" i="39"/>
  <c r="AL127" i="39"/>
  <c r="AL119" i="39"/>
  <c r="AL111" i="39"/>
  <c r="AL103" i="39"/>
  <c r="AL95" i="39"/>
  <c r="AL87" i="39"/>
  <c r="AL79" i="39"/>
  <c r="AL71" i="39"/>
  <c r="AL63" i="39"/>
  <c r="AL55" i="39"/>
  <c r="AL47" i="39"/>
  <c r="AL39" i="39"/>
  <c r="AL31" i="39"/>
  <c r="AL15" i="39"/>
  <c r="AL7" i="39"/>
  <c r="AL110" i="39"/>
  <c r="AL94" i="39"/>
  <c r="AL86" i="39"/>
  <c r="AL78" i="39"/>
  <c r="AL62" i="39"/>
  <c r="AL54" i="39"/>
  <c r="AL46" i="39"/>
  <c r="AL38" i="39"/>
  <c r="AL30" i="39"/>
  <c r="AL22" i="39"/>
  <c r="AL14" i="39"/>
  <c r="AL6" i="39"/>
  <c r="AL117" i="39"/>
  <c r="AL101" i="39"/>
  <c r="AL69" i="39"/>
  <c r="AL53" i="39"/>
  <c r="AL37" i="39"/>
  <c r="AL13" i="39"/>
  <c r="AH3" i="39"/>
  <c r="AL124" i="39"/>
  <c r="AL116" i="39"/>
  <c r="AL108" i="39"/>
  <c r="AL100" i="39"/>
  <c r="AL92" i="39"/>
  <c r="AL84" i="39"/>
  <c r="AL68" i="39"/>
  <c r="AL60" i="39"/>
  <c r="AL44" i="39"/>
  <c r="AL36" i="39"/>
  <c r="AL20" i="39"/>
  <c r="AL12" i="39"/>
  <c r="AL125" i="39"/>
  <c r="AL109" i="39"/>
  <c r="AL93" i="39"/>
  <c r="AL77" i="39"/>
  <c r="AL61" i="39"/>
  <c r="AL45" i="39"/>
  <c r="AL29" i="39"/>
  <c r="AL21" i="39"/>
  <c r="AL5" i="39"/>
  <c r="AL123" i="39"/>
  <c r="AL115" i="39"/>
  <c r="AL99" i="39"/>
  <c r="AL91" i="39"/>
  <c r="AL83" i="39"/>
  <c r="AL75" i="39"/>
  <c r="AL67" i="39"/>
  <c r="AL59" i="39"/>
  <c r="AL51" i="39"/>
  <c r="AL43" i="39"/>
  <c r="AL35" i="39"/>
  <c r="AL27" i="39"/>
  <c r="AL19" i="39"/>
  <c r="AL11" i="39"/>
  <c r="AG3" i="15"/>
  <c r="J6" i="61"/>
  <c r="J20" i="61" s="1"/>
  <c r="K6" i="61"/>
  <c r="K20" i="61" s="1"/>
  <c r="AI3" i="39" l="1"/>
  <c r="AJ3" i="19"/>
  <c r="AI4" i="15"/>
  <c r="H1066" i="61"/>
  <c r="H1060" i="61"/>
  <c r="H1053" i="61"/>
  <c r="H1040" i="61"/>
  <c r="H1029" i="61"/>
  <c r="H1009" i="61"/>
  <c r="H988" i="61"/>
  <c r="H976" i="61"/>
  <c r="H959" i="61"/>
  <c r="H948" i="61"/>
  <c r="H929" i="61"/>
  <c r="H918" i="61"/>
  <c r="H889" i="61"/>
  <c r="H879" i="61"/>
  <c r="H870" i="61"/>
  <c r="H862" i="61"/>
  <c r="H855" i="61"/>
  <c r="H849" i="61"/>
  <c r="H843" i="61"/>
  <c r="H821" i="61"/>
  <c r="H808" i="61"/>
  <c r="H796" i="61"/>
  <c r="H788" i="61"/>
  <c r="H768" i="61"/>
  <c r="H762" i="61"/>
  <c r="H751" i="61"/>
  <c r="H742" i="61"/>
  <c r="H726" i="61"/>
  <c r="H719" i="61"/>
  <c r="H711" i="61"/>
  <c r="H683" i="61"/>
  <c r="H676" i="61"/>
  <c r="H668" i="61"/>
  <c r="H659" i="61"/>
  <c r="H654" i="61"/>
  <c r="H647" i="61"/>
  <c r="H639" i="61"/>
  <c r="H622" i="61"/>
  <c r="H610" i="61"/>
  <c r="H589" i="61"/>
  <c r="H582" i="61"/>
  <c r="H572" i="61"/>
  <c r="H564" i="61"/>
  <c r="H557" i="61"/>
  <c r="H550" i="61"/>
  <c r="H531" i="61"/>
  <c r="H520" i="61"/>
  <c r="H512" i="61"/>
  <c r="H505" i="61"/>
  <c r="H490" i="61"/>
  <c r="H478" i="61"/>
  <c r="H462" i="61"/>
  <c r="H455" i="61"/>
  <c r="H432" i="61"/>
  <c r="H410" i="61"/>
  <c r="H399" i="61"/>
  <c r="H393" i="61"/>
  <c r="H386" i="61"/>
  <c r="H371" i="61"/>
  <c r="H360" i="61"/>
  <c r="H338" i="61"/>
  <c r="H321" i="61"/>
  <c r="H309" i="61"/>
  <c r="H295" i="61"/>
  <c r="H289" i="61"/>
  <c r="H281" i="61"/>
  <c r="H254" i="61"/>
  <c r="H265" i="61" s="1"/>
  <c r="H223" i="61"/>
  <c r="H210" i="61"/>
  <c r="H178" i="61"/>
  <c r="H169" i="61"/>
  <c r="H154" i="61"/>
  <c r="H135" i="61"/>
  <c r="H119" i="61"/>
  <c r="H105" i="61"/>
  <c r="H81" i="61"/>
  <c r="H74" i="61"/>
  <c r="H66" i="61"/>
  <c r="H58" i="61"/>
  <c r="H52" i="61"/>
  <c r="H34" i="61"/>
  <c r="H20" i="61"/>
  <c r="H590" i="61" l="1"/>
  <c r="H684" i="61"/>
  <c r="H82" i="61"/>
  <c r="H890" i="61"/>
  <c r="H179" i="61"/>
  <c r="H433" i="61"/>
  <c r="H1067" i="61"/>
  <c r="H1069" i="61" l="1"/>
  <c r="J422" i="61" l="1"/>
  <c r="J423" i="61"/>
  <c r="J424" i="61"/>
  <c r="J425" i="61"/>
  <c r="J388" i="61"/>
  <c r="J393" i="61" s="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O4" i="30"/>
  <c r="J82" i="61" l="1"/>
  <c r="AL4" i="39"/>
  <c r="M422" i="61" l="1"/>
  <c r="M423" i="61"/>
  <c r="M424" i="61"/>
  <c r="M425" i="61"/>
  <c r="AP10" i="16"/>
  <c r="AP49" i="16"/>
  <c r="AP77" i="16"/>
  <c r="AP208" i="16"/>
  <c r="L423" i="61"/>
  <c r="L425" i="61"/>
  <c r="AP217" i="16"/>
  <c r="AP221" i="16"/>
  <c r="AP12" i="16"/>
  <c r="AP16" i="16"/>
  <c r="AP20" i="16"/>
  <c r="AP24" i="16"/>
  <c r="AP28" i="16"/>
  <c r="AP32" i="16"/>
  <c r="AP36" i="16"/>
  <c r="AP40" i="16"/>
  <c r="AP44" i="16"/>
  <c r="AP48" i="16"/>
  <c r="AP52" i="16"/>
  <c r="AP56" i="16"/>
  <c r="AP60" i="16"/>
  <c r="AP64" i="16"/>
  <c r="AP68" i="16"/>
  <c r="AP72" i="16"/>
  <c r="AP76" i="16"/>
  <c r="AP80" i="16"/>
  <c r="AP84" i="16"/>
  <c r="AP88" i="16"/>
  <c r="AP92" i="16"/>
  <c r="AP96" i="16"/>
  <c r="AP100" i="16"/>
  <c r="AP104" i="16"/>
  <c r="AP108" i="16"/>
  <c r="AP112" i="16"/>
  <c r="AP116" i="16"/>
  <c r="AP120" i="16"/>
  <c r="AP124" i="16"/>
  <c r="AP128" i="16"/>
  <c r="AP132" i="16"/>
  <c r="AP136" i="16"/>
  <c r="AP140" i="16"/>
  <c r="AP144" i="16"/>
  <c r="AP148" i="16"/>
  <c r="AP152" i="16"/>
  <c r="AP156" i="16"/>
  <c r="AP160" i="16"/>
  <c r="AP164" i="16"/>
  <c r="AP168" i="16"/>
  <c r="AP172" i="16"/>
  <c r="AP176" i="16"/>
  <c r="AP180" i="16"/>
  <c r="AP188" i="16"/>
  <c r="AP196" i="16"/>
  <c r="AP204" i="16"/>
  <c r="AP212" i="16"/>
  <c r="AI11" i="15"/>
  <c r="AI27" i="15"/>
  <c r="AI43" i="15"/>
  <c r="AI59" i="15"/>
  <c r="AI75" i="15"/>
  <c r="AI24" i="15"/>
  <c r="AI36" i="15"/>
  <c r="AI50" i="15"/>
  <c r="AI67" i="15"/>
  <c r="AI80" i="15"/>
  <c r="AP220" i="16" l="1"/>
  <c r="K423" i="61"/>
  <c r="AP192" i="16"/>
  <c r="AP216" i="16"/>
  <c r="AP200" i="16"/>
  <c r="AP184" i="16"/>
  <c r="AP7" i="16"/>
  <c r="AP9" i="16"/>
  <c r="AP5" i="16"/>
  <c r="AP209" i="16"/>
  <c r="AP4" i="16"/>
  <c r="AP6" i="16"/>
  <c r="AP177" i="16"/>
  <c r="AP199" i="16"/>
  <c r="AP195" i="16"/>
  <c r="AP179" i="16"/>
  <c r="AP167" i="16"/>
  <c r="AP147" i="16"/>
  <c r="K422" i="61"/>
  <c r="AP113" i="16"/>
  <c r="K425" i="61"/>
  <c r="AP81" i="16"/>
  <c r="AP145" i="16"/>
  <c r="AP17" i="16"/>
  <c r="K424" i="61"/>
  <c r="AI71" i="15"/>
  <c r="AI55" i="15"/>
  <c r="AI39" i="15"/>
  <c r="AI23" i="15"/>
  <c r="AI7" i="15"/>
  <c r="AI83" i="15"/>
  <c r="AI51" i="15"/>
  <c r="AI35" i="15"/>
  <c r="AI19" i="15"/>
  <c r="AI79" i="15"/>
  <c r="AI63" i="15"/>
  <c r="AI47" i="15"/>
  <c r="AI31" i="15"/>
  <c r="AI15" i="15"/>
  <c r="AP197" i="16"/>
  <c r="AP173" i="16"/>
  <c r="AP165" i="16"/>
  <c r="AP149" i="16"/>
  <c r="AP61" i="16"/>
  <c r="AP53" i="16"/>
  <c r="AP37" i="16"/>
  <c r="AP21" i="16"/>
  <c r="AP13" i="16"/>
  <c r="AP8" i="16"/>
  <c r="AP185" i="16"/>
  <c r="AP153" i="16"/>
  <c r="AP121" i="16"/>
  <c r="AP89" i="16"/>
  <c r="AP57" i="16"/>
  <c r="AP25" i="16"/>
  <c r="L422" i="61"/>
  <c r="AP213" i="16"/>
  <c r="AP205" i="16"/>
  <c r="AP189" i="16"/>
  <c r="AP181" i="16"/>
  <c r="AP157" i="16"/>
  <c r="AP141" i="16"/>
  <c r="AP133" i="16"/>
  <c r="AP125" i="16"/>
  <c r="AP117" i="16"/>
  <c r="AP109" i="16"/>
  <c r="AP101" i="16"/>
  <c r="AP93" i="16"/>
  <c r="AP85" i="16"/>
  <c r="AP69" i="16"/>
  <c r="AP45" i="16"/>
  <c r="AP29" i="16"/>
  <c r="AP193" i="16"/>
  <c r="AP161" i="16"/>
  <c r="AP129" i="16"/>
  <c r="AP97" i="16"/>
  <c r="AP65" i="16"/>
  <c r="AP33" i="16"/>
  <c r="AP201" i="16"/>
  <c r="AP169" i="16"/>
  <c r="AP137" i="16"/>
  <c r="AP105" i="16"/>
  <c r="AP73" i="16"/>
  <c r="AP41" i="16"/>
  <c r="AP219" i="16"/>
  <c r="AP215" i="16"/>
  <c r="L424" i="61"/>
  <c r="AP211" i="16"/>
  <c r="AP207" i="16"/>
  <c r="AP203" i="16"/>
  <c r="AP191" i="16"/>
  <c r="AP187" i="16"/>
  <c r="AP183" i="16"/>
  <c r="AP175" i="16"/>
  <c r="AP171" i="16"/>
  <c r="AP163" i="16"/>
  <c r="AP159" i="16"/>
  <c r="AP155" i="16"/>
  <c r="AP151" i="16"/>
  <c r="AP143" i="16"/>
  <c r="AP139" i="16"/>
  <c r="AP135" i="16"/>
  <c r="AP131" i="16"/>
  <c r="AP127" i="16"/>
  <c r="AP123" i="16"/>
  <c r="AP119" i="16"/>
  <c r="AP115" i="16"/>
  <c r="AP111" i="16"/>
  <c r="AP107" i="16"/>
  <c r="AP103" i="16"/>
  <c r="AP99" i="16"/>
  <c r="AP95" i="16"/>
  <c r="AP91" i="16"/>
  <c r="AP87" i="16"/>
  <c r="AP83" i="16"/>
  <c r="AP79" i="16"/>
  <c r="AP75" i="16"/>
  <c r="AP71" i="16"/>
  <c r="AP67" i="16"/>
  <c r="AP63" i="16"/>
  <c r="AP59" i="16"/>
  <c r="AP55" i="16"/>
  <c r="AP51" i="16"/>
  <c r="AP47" i="16"/>
  <c r="AP43" i="16"/>
  <c r="AP39" i="16"/>
  <c r="AP35" i="16"/>
  <c r="AP31" i="16"/>
  <c r="AP27" i="16"/>
  <c r="AP23" i="16"/>
  <c r="AP19" i="16"/>
  <c r="AP15" i="16"/>
  <c r="AP11" i="16"/>
  <c r="AI86" i="15"/>
  <c r="AI82" i="15"/>
  <c r="AI78" i="15"/>
  <c r="AI74" i="15"/>
  <c r="AI70" i="15"/>
  <c r="AI66" i="15"/>
  <c r="AI62" i="15"/>
  <c r="AI58" i="15"/>
  <c r="AI54" i="15"/>
  <c r="AI46" i="15"/>
  <c r="AI42" i="15"/>
  <c r="AI38" i="15"/>
  <c r="AI34" i="15"/>
  <c r="AI30" i="15"/>
  <c r="AI26" i="15"/>
  <c r="AI22" i="15"/>
  <c r="AI18" i="15"/>
  <c r="AI14" i="15"/>
  <c r="AI10" i="15"/>
  <c r="AI6" i="15"/>
  <c r="AI85" i="15"/>
  <c r="AI81" i="15"/>
  <c r="AI77" i="15"/>
  <c r="AI73" i="15"/>
  <c r="AI69" i="15"/>
  <c r="AI65" i="15"/>
  <c r="AI61" i="15"/>
  <c r="AI57" i="15"/>
  <c r="AI53" i="15"/>
  <c r="AI49" i="15"/>
  <c r="AI45" i="15"/>
  <c r="AI41" i="15"/>
  <c r="AI37" i="15"/>
  <c r="AI33" i="15"/>
  <c r="AI29" i="15"/>
  <c r="AI25" i="15"/>
  <c r="AI21" i="15"/>
  <c r="AI17" i="15"/>
  <c r="AI13" i="15"/>
  <c r="AI9" i="15"/>
  <c r="AI5" i="15"/>
  <c r="AI84" i="15"/>
  <c r="AI76" i="15"/>
  <c r="AI72" i="15"/>
  <c r="AI68" i="15"/>
  <c r="AI64" i="15"/>
  <c r="AI60" i="15"/>
  <c r="AI56" i="15"/>
  <c r="AI52" i="15"/>
  <c r="AI48" i="15"/>
  <c r="AI44" i="15"/>
  <c r="AI40" i="15"/>
  <c r="AI32" i="15"/>
  <c r="AI28" i="15"/>
  <c r="AI20" i="15"/>
  <c r="AI16" i="15"/>
  <c r="AI12" i="15"/>
  <c r="AI8" i="15"/>
  <c r="AP222" i="16"/>
  <c r="AP218" i="16"/>
  <c r="AP214" i="16"/>
  <c r="AP210" i="16"/>
  <c r="AP206" i="16"/>
  <c r="AP202" i="16"/>
  <c r="AP198" i="16"/>
  <c r="AP194" i="16"/>
  <c r="AP190" i="16"/>
  <c r="AP186" i="16"/>
  <c r="AP182" i="16"/>
  <c r="AP178" i="16"/>
  <c r="AP174" i="16"/>
  <c r="AP170" i="16"/>
  <c r="AP166" i="16"/>
  <c r="AP162" i="16"/>
  <c r="AP158" i="16"/>
  <c r="AP154" i="16"/>
  <c r="AP150" i="16"/>
  <c r="AP146" i="16"/>
  <c r="AP142" i="16"/>
  <c r="AP138" i="16"/>
  <c r="AP134" i="16"/>
  <c r="AP130" i="16"/>
  <c r="AP126" i="16"/>
  <c r="AP122" i="16"/>
  <c r="AP118" i="16"/>
  <c r="AP114" i="16"/>
  <c r="AP110" i="16"/>
  <c r="AP106" i="16"/>
  <c r="AP102" i="16"/>
  <c r="AP98" i="16"/>
  <c r="AP94" i="16"/>
  <c r="AP90" i="16"/>
  <c r="AP86" i="16"/>
  <c r="AP82" i="16"/>
  <c r="AP78" i="16"/>
  <c r="AP74" i="16"/>
  <c r="AP70" i="16"/>
  <c r="AP66" i="16"/>
  <c r="AP62" i="16"/>
  <c r="AP58" i="16"/>
  <c r="AP54" i="16"/>
  <c r="AP50" i="16"/>
  <c r="AP46" i="16"/>
  <c r="AP42" i="16"/>
  <c r="AP38" i="16"/>
  <c r="AP34" i="16"/>
  <c r="AP30" i="16"/>
  <c r="AP26" i="16"/>
  <c r="AP22" i="16"/>
  <c r="AP18" i="16"/>
  <c r="AP14" i="16"/>
  <c r="M6" i="61"/>
  <c r="M20" i="61" s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K54" i="61"/>
  <c r="K58" i="61" s="1"/>
  <c r="K60" i="61"/>
  <c r="K66" i="61" s="1"/>
  <c r="K81" i="61"/>
  <c r="L20" i="61" l="1"/>
  <c r="R6" i="61"/>
  <c r="Q74" i="61"/>
  <c r="AI3" i="15"/>
  <c r="K22" i="61"/>
  <c r="K34" i="61" s="1"/>
  <c r="K74" i="61"/>
  <c r="K36" i="61"/>
  <c r="K47" i="61" s="1"/>
  <c r="K49" i="61"/>
  <c r="K52" i="61" s="1"/>
  <c r="M22" i="61"/>
  <c r="M34" i="61" s="1"/>
  <c r="K82" i="61" l="1"/>
  <c r="J584" i="61" l="1"/>
  <c r="J589" i="61" s="1"/>
  <c r="J574" i="61"/>
  <c r="J582" i="61" s="1"/>
  <c r="J566" i="61"/>
  <c r="J572" i="61" s="1"/>
  <c r="J559" i="61"/>
  <c r="J564" i="61" s="1"/>
  <c r="J552" i="61"/>
  <c r="J557" i="61" s="1"/>
  <c r="J533" i="61"/>
  <c r="J550" i="61" s="1"/>
  <c r="J522" i="61"/>
  <c r="J531" i="61" s="1"/>
  <c r="J514" i="61"/>
  <c r="J520" i="61" s="1"/>
  <c r="J507" i="61"/>
  <c r="J512" i="61" s="1"/>
  <c r="J492" i="61"/>
  <c r="J505" i="61" s="1"/>
  <c r="J480" i="61"/>
  <c r="J490" i="61" s="1"/>
  <c r="J464" i="61"/>
  <c r="J478" i="61" s="1"/>
  <c r="J457" i="61"/>
  <c r="J462" i="61" s="1"/>
  <c r="J436" i="61"/>
  <c r="J455" i="61" s="1"/>
  <c r="J212" i="61" l="1"/>
  <c r="J223" i="61" s="1"/>
  <c r="J182" i="61"/>
  <c r="AK3" i="32" l="1"/>
  <c r="AL3" i="32"/>
  <c r="J1062" i="61" l="1"/>
  <c r="J1066" i="61" s="1"/>
  <c r="J1055" i="61"/>
  <c r="J1042" i="61"/>
  <c r="J1031" i="61"/>
  <c r="J1040" i="61" s="1"/>
  <c r="J1011" i="61"/>
  <c r="J990" i="61"/>
  <c r="J1009" i="61" s="1"/>
  <c r="J978" i="61"/>
  <c r="J988" i="61" s="1"/>
  <c r="J961" i="61"/>
  <c r="J976" i="61" s="1"/>
  <c r="J950" i="61"/>
  <c r="J959" i="61" s="1"/>
  <c r="J931" i="61"/>
  <c r="J948" i="61" s="1"/>
  <c r="J920" i="61"/>
  <c r="J929" i="61" s="1"/>
  <c r="J893" i="61"/>
  <c r="J881" i="61"/>
  <c r="J889" i="61" s="1"/>
  <c r="J872" i="61"/>
  <c r="J879" i="61" s="1"/>
  <c r="J864" i="61"/>
  <c r="J870" i="61" s="1"/>
  <c r="J857" i="61"/>
  <c r="J855" i="61"/>
  <c r="J845" i="61"/>
  <c r="J849" i="61" s="1"/>
  <c r="J823" i="61"/>
  <c r="J843" i="61" s="1"/>
  <c r="J810" i="61"/>
  <c r="J821" i="61" s="1"/>
  <c r="J798" i="61"/>
  <c r="J808" i="61" s="1"/>
  <c r="J790" i="61"/>
  <c r="J796" i="61" s="1"/>
  <c r="J770" i="61"/>
  <c r="J788" i="61" s="1"/>
  <c r="J764" i="61"/>
  <c r="J768" i="61" s="1"/>
  <c r="J753" i="61"/>
  <c r="J762" i="61" s="1"/>
  <c r="J744" i="61"/>
  <c r="J751" i="61" s="1"/>
  <c r="J728" i="61"/>
  <c r="J742" i="61" s="1"/>
  <c r="J721" i="61"/>
  <c r="J726" i="61" s="1"/>
  <c r="J713" i="61"/>
  <c r="J719" i="61" s="1"/>
  <c r="J687" i="61"/>
  <c r="J683" i="61"/>
  <c r="J676" i="61"/>
  <c r="J668" i="61"/>
  <c r="J659" i="61"/>
  <c r="J647" i="61"/>
  <c r="J639" i="61"/>
  <c r="J622" i="61"/>
  <c r="J432" i="61" l="1"/>
  <c r="J421" i="61"/>
  <c r="J412" i="61"/>
  <c r="J416" i="61" s="1"/>
  <c r="J401" i="61"/>
  <c r="J410" i="61" s="1"/>
  <c r="J395" i="61"/>
  <c r="J399" i="61" s="1"/>
  <c r="J373" i="61"/>
  <c r="J386" i="61" s="1"/>
  <c r="J362" i="61"/>
  <c r="J371" i="61" s="1"/>
  <c r="J340" i="61"/>
  <c r="J360" i="61" s="1"/>
  <c r="J323" i="61"/>
  <c r="J338" i="61" s="1"/>
  <c r="J311" i="61"/>
  <c r="J321" i="61" s="1"/>
  <c r="J297" i="61"/>
  <c r="J309" i="61" s="1"/>
  <c r="J291" i="61"/>
  <c r="J295" i="61" s="1"/>
  <c r="J283" i="61"/>
  <c r="J289" i="61" s="1"/>
  <c r="J267" i="61"/>
  <c r="J281" i="61" s="1"/>
  <c r="J256" i="61"/>
  <c r="J265" i="61" s="1"/>
  <c r="J238" i="61"/>
  <c r="J254" i="61" s="1"/>
  <c r="J225" i="61"/>
  <c r="J236" i="61" s="1"/>
  <c r="J171" i="61"/>
  <c r="J178" i="61" s="1"/>
  <c r="J156" i="61"/>
  <c r="J169" i="61" s="1"/>
  <c r="J137" i="61"/>
  <c r="J121" i="61"/>
  <c r="J135" i="61" s="1"/>
  <c r="J107" i="61"/>
  <c r="J85" i="61"/>
  <c r="AN3" i="30" l="1"/>
  <c r="R376" i="61" l="1"/>
  <c r="Q376" i="61"/>
  <c r="Q384" i="61"/>
  <c r="R384" i="61"/>
  <c r="R379" i="61"/>
  <c r="Q379" i="61"/>
  <c r="R375" i="61"/>
  <c r="Q375" i="61"/>
  <c r="R750" i="61"/>
  <c r="Q750" i="61"/>
  <c r="R741" i="61"/>
  <c r="Q741" i="61"/>
  <c r="R381" i="61"/>
  <c r="Q381" i="61"/>
  <c r="R383" i="61"/>
  <c r="Q383" i="61"/>
  <c r="R378" i="61"/>
  <c r="Q378" i="61"/>
  <c r="R374" i="61"/>
  <c r="Q374" i="61"/>
  <c r="R747" i="61"/>
  <c r="R745" i="61"/>
  <c r="Q745" i="61"/>
  <c r="R382" i="61"/>
  <c r="Q382" i="61"/>
  <c r="R377" i="61"/>
  <c r="Q377" i="61"/>
  <c r="R682" i="61"/>
  <c r="Q682" i="61"/>
  <c r="R746" i="61"/>
  <c r="Q746" i="61"/>
  <c r="AK3" i="30"/>
  <c r="Q747" i="61"/>
  <c r="AJ3" i="32"/>
  <c r="R748" i="61" l="1"/>
  <c r="Q748" i="61"/>
  <c r="R380" i="61"/>
  <c r="Q380" i="61"/>
  <c r="R749" i="61"/>
  <c r="Q749" i="61"/>
  <c r="R385" i="61"/>
  <c r="Q385" i="61"/>
  <c r="P622" i="61"/>
  <c r="N1067" i="61" l="1"/>
  <c r="N433" i="61" l="1"/>
  <c r="O1067" i="61" l="1"/>
  <c r="P1066" i="61"/>
  <c r="P1060" i="61"/>
  <c r="P1053" i="61"/>
  <c r="P1040" i="61"/>
  <c r="P1029" i="61"/>
  <c r="P1009" i="61"/>
  <c r="P988" i="61"/>
  <c r="P976" i="61"/>
  <c r="P959" i="61"/>
  <c r="P948" i="61"/>
  <c r="P929" i="61"/>
  <c r="P918" i="61"/>
  <c r="O890" i="61"/>
  <c r="N890" i="61"/>
  <c r="P889" i="61"/>
  <c r="P879" i="61"/>
  <c r="P870" i="61"/>
  <c r="P862" i="61"/>
  <c r="P855" i="61"/>
  <c r="P849" i="61"/>
  <c r="P843" i="61"/>
  <c r="P821" i="61"/>
  <c r="P808" i="61"/>
  <c r="P796" i="61"/>
  <c r="P788" i="61"/>
  <c r="P768" i="61"/>
  <c r="P762" i="61"/>
  <c r="P751" i="61"/>
  <c r="P742" i="61"/>
  <c r="P726" i="61"/>
  <c r="P719" i="61"/>
  <c r="P711" i="61"/>
  <c r="O684" i="61"/>
  <c r="N684" i="61"/>
  <c r="P676" i="61"/>
  <c r="P668" i="61"/>
  <c r="P659" i="61"/>
  <c r="P654" i="61"/>
  <c r="P647" i="61"/>
  <c r="P639" i="61"/>
  <c r="P610" i="61"/>
  <c r="O590" i="61"/>
  <c r="N590" i="61"/>
  <c r="P589" i="61"/>
  <c r="P582" i="61"/>
  <c r="P572" i="61"/>
  <c r="P564" i="61"/>
  <c r="P557" i="61"/>
  <c r="P550" i="61"/>
  <c r="P531" i="61"/>
  <c r="P520" i="61"/>
  <c r="P512" i="61"/>
  <c r="P505" i="61"/>
  <c r="P490" i="61"/>
  <c r="P478" i="61"/>
  <c r="P462" i="61"/>
  <c r="P455" i="61"/>
  <c r="P432" i="61"/>
  <c r="P426" i="61"/>
  <c r="P416" i="61"/>
  <c r="P399" i="61"/>
  <c r="P393" i="61"/>
  <c r="P386" i="61"/>
  <c r="P371" i="61"/>
  <c r="P360" i="61"/>
  <c r="P338" i="61"/>
  <c r="P321" i="61"/>
  <c r="P309" i="61"/>
  <c r="P295" i="61"/>
  <c r="P289" i="61"/>
  <c r="P281" i="61"/>
  <c r="P265" i="61"/>
  <c r="P254" i="61"/>
  <c r="P223" i="61"/>
  <c r="P210" i="61"/>
  <c r="N179" i="61"/>
  <c r="P179" i="61" s="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N1069" i="61" l="1"/>
  <c r="P433" i="61"/>
  <c r="O1069" i="61"/>
  <c r="P1067" i="61"/>
  <c r="P684" i="61"/>
  <c r="P890" i="61"/>
  <c r="P590" i="61"/>
  <c r="P82" i="61"/>
  <c r="J105" i="61"/>
  <c r="J210" i="61"/>
  <c r="J862" i="61"/>
  <c r="J154" i="61"/>
  <c r="J426" i="61"/>
  <c r="J1053" i="61"/>
  <c r="J1060" i="61"/>
  <c r="J119" i="61"/>
  <c r="J1029" i="61"/>
  <c r="J654" i="61"/>
  <c r="J918" i="61"/>
  <c r="P1069" i="61" l="1"/>
  <c r="J433" i="61"/>
  <c r="J434" i="61" s="1"/>
  <c r="J1067" i="61"/>
  <c r="J1068" i="61" s="1"/>
  <c r="J684" i="61"/>
  <c r="J685" i="61" s="1"/>
  <c r="K687" i="61" l="1"/>
  <c r="K711" i="61" s="1"/>
  <c r="K713" i="61"/>
  <c r="K719" i="61" s="1"/>
  <c r="K744" i="61"/>
  <c r="K751" i="61" s="1"/>
  <c r="K764" i="61"/>
  <c r="K768" i="61" s="1"/>
  <c r="K770" i="61"/>
  <c r="K788" i="61" s="1"/>
  <c r="K798" i="61"/>
  <c r="K808" i="61" s="1"/>
  <c r="K872" i="61"/>
  <c r="K879" i="61" s="1"/>
  <c r="AI3" i="32"/>
  <c r="K881" i="61" l="1"/>
  <c r="K889" i="61" s="1"/>
  <c r="K753" i="61"/>
  <c r="K762" i="61" s="1"/>
  <c r="L881" i="61"/>
  <c r="L889" i="61" s="1"/>
  <c r="K864" i="61"/>
  <c r="K870" i="61" s="1"/>
  <c r="K810" i="61"/>
  <c r="K821" i="61" s="1"/>
  <c r="K790" i="61"/>
  <c r="K796" i="61" s="1"/>
  <c r="K721" i="61"/>
  <c r="K726" i="61" s="1"/>
  <c r="L851" i="61"/>
  <c r="L855" i="61" s="1"/>
  <c r="L770" i="61"/>
  <c r="L788" i="61" s="1"/>
  <c r="L753" i="61"/>
  <c r="L762" i="61" s="1"/>
  <c r="L1042" i="61"/>
  <c r="R1042" i="61" s="1"/>
  <c r="M1031" i="61"/>
  <c r="M1040" i="61" s="1"/>
  <c r="M1011" i="61"/>
  <c r="M1062" i="61"/>
  <c r="K857" i="61"/>
  <c r="K851" i="61"/>
  <c r="K855" i="61" s="1"/>
  <c r="K845" i="61"/>
  <c r="K849" i="61" s="1"/>
  <c r="K823" i="61"/>
  <c r="K843" i="61" s="1"/>
  <c r="M713" i="61"/>
  <c r="M719" i="61" s="1"/>
  <c r="L893" i="61"/>
  <c r="L823" i="61"/>
  <c r="L843" i="61" s="1"/>
  <c r="L798" i="61"/>
  <c r="L808" i="61" s="1"/>
  <c r="K728" i="61"/>
  <c r="K742" i="61" s="1"/>
  <c r="M864" i="61"/>
  <c r="M870" i="61" s="1"/>
  <c r="L961" i="61"/>
  <c r="L976" i="61" s="1"/>
  <c r="M857" i="61"/>
  <c r="M764" i="61"/>
  <c r="M768" i="61" s="1"/>
  <c r="M744" i="61"/>
  <c r="M751" i="61" s="1"/>
  <c r="M728" i="61"/>
  <c r="M742" i="61" s="1"/>
  <c r="L1031" i="61"/>
  <c r="L1040" i="61" s="1"/>
  <c r="L1011" i="61"/>
  <c r="L1062" i="61"/>
  <c r="M950" i="61"/>
  <c r="M959" i="61" s="1"/>
  <c r="M931" i="61"/>
  <c r="M948" i="61" s="1"/>
  <c r="M721" i="61"/>
  <c r="M726" i="61" s="1"/>
  <c r="M687" i="61"/>
  <c r="M711" i="61" s="1"/>
  <c r="L872" i="61"/>
  <c r="L879" i="61" s="1"/>
  <c r="L857" i="61"/>
  <c r="L845" i="61"/>
  <c r="L849" i="61" s="1"/>
  <c r="M810" i="61"/>
  <c r="M821" i="61" s="1"/>
  <c r="M790" i="61"/>
  <c r="M796" i="61" s="1"/>
  <c r="L764" i="61"/>
  <c r="L768" i="61" s="1"/>
  <c r="L744" i="61"/>
  <c r="L751" i="61" s="1"/>
  <c r="L728" i="61"/>
  <c r="L742" i="61" s="1"/>
  <c r="M1055" i="61"/>
  <c r="L990" i="61"/>
  <c r="L1009" i="61" s="1"/>
  <c r="M978" i="61"/>
  <c r="M988" i="61" s="1"/>
  <c r="L950" i="61"/>
  <c r="L959" i="61" s="1"/>
  <c r="L931" i="61"/>
  <c r="L948" i="61" s="1"/>
  <c r="M920" i="61"/>
  <c r="L721" i="61"/>
  <c r="L726" i="61" s="1"/>
  <c r="L687" i="61"/>
  <c r="L711" i="61" s="1"/>
  <c r="M881" i="61"/>
  <c r="M889" i="61" s="1"/>
  <c r="M851" i="61"/>
  <c r="M855" i="61" s="1"/>
  <c r="M823" i="61"/>
  <c r="M843" i="61" s="1"/>
  <c r="L810" i="61"/>
  <c r="L821" i="61" s="1"/>
  <c r="M798" i="61"/>
  <c r="M808" i="61" s="1"/>
  <c r="L790" i="61"/>
  <c r="L796" i="61" s="1"/>
  <c r="M770" i="61"/>
  <c r="M788" i="61" s="1"/>
  <c r="M753" i="61"/>
  <c r="M762" i="61" s="1"/>
  <c r="L1055" i="61"/>
  <c r="M1042" i="61"/>
  <c r="L978" i="61"/>
  <c r="L988" i="61" s="1"/>
  <c r="M961" i="61"/>
  <c r="M976" i="61" s="1"/>
  <c r="L920" i="61"/>
  <c r="L713" i="61"/>
  <c r="L719" i="61" s="1"/>
  <c r="M872" i="61"/>
  <c r="M879" i="61" s="1"/>
  <c r="L864" i="61"/>
  <c r="L870" i="61" s="1"/>
  <c r="M845" i="61"/>
  <c r="M849" i="61" s="1"/>
  <c r="M893" i="61"/>
  <c r="M990" i="61"/>
  <c r="M1009" i="61" s="1"/>
  <c r="AO3" i="30"/>
  <c r="R1005" i="61" l="1"/>
  <c r="Q1005" i="61"/>
  <c r="R832" i="61"/>
  <c r="Q832" i="61"/>
  <c r="R968" i="61"/>
  <c r="Q968" i="61"/>
  <c r="R1048" i="61"/>
  <c r="Q1048" i="61"/>
  <c r="R760" i="61"/>
  <c r="Q760" i="61"/>
  <c r="R780" i="61"/>
  <c r="Q780" i="61"/>
  <c r="R800" i="61"/>
  <c r="Q800" i="61"/>
  <c r="R818" i="61"/>
  <c r="Q818" i="61"/>
  <c r="R846" i="61"/>
  <c r="Q846" i="61"/>
  <c r="R868" i="61"/>
  <c r="Q868" i="61"/>
  <c r="R888" i="61"/>
  <c r="Q888" i="61"/>
  <c r="R701" i="61"/>
  <c r="Q701" i="61"/>
  <c r="R708" i="61"/>
  <c r="Q708" i="61"/>
  <c r="R895" i="61"/>
  <c r="Q895" i="61"/>
  <c r="R925" i="61"/>
  <c r="Q925" i="61"/>
  <c r="R931" i="61"/>
  <c r="Q931" i="61"/>
  <c r="R935" i="61"/>
  <c r="Q935" i="61"/>
  <c r="R939" i="61"/>
  <c r="Q939" i="61"/>
  <c r="R943" i="61"/>
  <c r="Q943" i="61"/>
  <c r="R947" i="61"/>
  <c r="Q947" i="61"/>
  <c r="R953" i="61"/>
  <c r="Q953" i="61"/>
  <c r="R908" i="61"/>
  <c r="Q908" i="61"/>
  <c r="R954" i="61"/>
  <c r="Q954" i="61"/>
  <c r="R1002" i="61"/>
  <c r="Q1002" i="61"/>
  <c r="R874" i="61"/>
  <c r="Q874" i="61"/>
  <c r="R801" i="61"/>
  <c r="Q801" i="61"/>
  <c r="R994" i="61"/>
  <c r="Q994" i="61"/>
  <c r="R1003" i="61"/>
  <c r="Q1003" i="61"/>
  <c r="R1065" i="61"/>
  <c r="Q1065" i="61"/>
  <c r="R1018" i="61"/>
  <c r="Q1018" i="61"/>
  <c r="R1027" i="61"/>
  <c r="Q1027" i="61"/>
  <c r="R840" i="61"/>
  <c r="Q840" i="61"/>
  <c r="R713" i="61"/>
  <c r="Q713" i="61"/>
  <c r="R921" i="61"/>
  <c r="Q921" i="61"/>
  <c r="R963" i="61"/>
  <c r="Q963" i="61"/>
  <c r="R967" i="61"/>
  <c r="Q967" i="61"/>
  <c r="R971" i="61"/>
  <c r="Q971" i="61"/>
  <c r="R975" i="61"/>
  <c r="Q975" i="61"/>
  <c r="R981" i="61"/>
  <c r="Q981" i="61"/>
  <c r="R1047" i="61"/>
  <c r="Q1047" i="61"/>
  <c r="Q1051" i="61"/>
  <c r="R1051" i="61"/>
  <c r="R1057" i="61"/>
  <c r="Q1057" i="61"/>
  <c r="R731" i="61"/>
  <c r="Q731" i="61"/>
  <c r="R739" i="61"/>
  <c r="Q739" i="61"/>
  <c r="R894" i="61"/>
  <c r="Q894" i="61"/>
  <c r="Q924" i="61"/>
  <c r="R924" i="61"/>
  <c r="R928" i="61"/>
  <c r="Q928" i="61"/>
  <c r="R934" i="61"/>
  <c r="Q934" i="61"/>
  <c r="R938" i="61"/>
  <c r="Q938" i="61"/>
  <c r="Q942" i="61"/>
  <c r="R942" i="61"/>
  <c r="R946" i="61"/>
  <c r="Q946" i="61"/>
  <c r="R952" i="61"/>
  <c r="Q952" i="61"/>
  <c r="R982" i="61"/>
  <c r="Q982" i="61"/>
  <c r="R986" i="61"/>
  <c r="Q986" i="61"/>
  <c r="R759" i="61"/>
  <c r="Q759" i="61"/>
  <c r="R771" i="61"/>
  <c r="Q771" i="61"/>
  <c r="R779" i="61"/>
  <c r="Q779" i="61"/>
  <c r="R787" i="61"/>
  <c r="Q787" i="61"/>
  <c r="R799" i="61"/>
  <c r="Q799" i="61"/>
  <c r="R807" i="61"/>
  <c r="Q807" i="61"/>
  <c r="R817" i="61"/>
  <c r="Q817" i="61"/>
  <c r="R827" i="61"/>
  <c r="Q827" i="61"/>
  <c r="R835" i="61"/>
  <c r="Q835" i="61"/>
  <c r="R845" i="61"/>
  <c r="Q845" i="61"/>
  <c r="R857" i="61"/>
  <c r="Q857" i="61"/>
  <c r="R867" i="61"/>
  <c r="Q867" i="61"/>
  <c r="R877" i="61"/>
  <c r="Q877" i="61"/>
  <c r="R887" i="61"/>
  <c r="Q887" i="61"/>
  <c r="R691" i="61"/>
  <c r="Q691" i="61"/>
  <c r="Q698" i="61"/>
  <c r="R698" i="61"/>
  <c r="R707" i="61"/>
  <c r="Q707" i="61"/>
  <c r="R716" i="61"/>
  <c r="Q716" i="61"/>
  <c r="R899" i="61"/>
  <c r="Q899" i="61"/>
  <c r="R903" i="61"/>
  <c r="Q903" i="61"/>
  <c r="R907" i="61"/>
  <c r="Q907" i="61"/>
  <c r="R911" i="61"/>
  <c r="Q911" i="61"/>
  <c r="R993" i="61"/>
  <c r="Q993" i="61"/>
  <c r="R1000" i="61"/>
  <c r="Q1000" i="61"/>
  <c r="R1008" i="61"/>
  <c r="Q1008" i="61"/>
  <c r="R1014" i="61"/>
  <c r="Q1014" i="61"/>
  <c r="R1020" i="61"/>
  <c r="Q1020" i="61"/>
  <c r="R1028" i="61"/>
  <c r="Q1028" i="61"/>
  <c r="R1036" i="61"/>
  <c r="Q1036" i="61"/>
  <c r="R784" i="61"/>
  <c r="Q784" i="61"/>
  <c r="R695" i="61"/>
  <c r="Q695" i="61"/>
  <c r="R709" i="61"/>
  <c r="Q709" i="61"/>
  <c r="Q961" i="61"/>
  <c r="R961" i="61"/>
  <c r="R690" i="61"/>
  <c r="Q690" i="61"/>
  <c r="R737" i="61"/>
  <c r="Q737" i="61"/>
  <c r="R765" i="61"/>
  <c r="Q765" i="61"/>
  <c r="R798" i="61"/>
  <c r="Q798" i="61"/>
  <c r="R819" i="61"/>
  <c r="Q819" i="61"/>
  <c r="R839" i="61"/>
  <c r="Q839" i="61"/>
  <c r="R876" i="61"/>
  <c r="Q876" i="61"/>
  <c r="R914" i="61"/>
  <c r="Q914" i="61"/>
  <c r="R729" i="61"/>
  <c r="Q729" i="61"/>
  <c r="Q755" i="61"/>
  <c r="R755" i="61"/>
  <c r="R786" i="61"/>
  <c r="Q786" i="61"/>
  <c r="R811" i="61"/>
  <c r="Q811" i="61"/>
  <c r="Q831" i="61"/>
  <c r="R831" i="61"/>
  <c r="Q866" i="61"/>
  <c r="R866" i="61"/>
  <c r="Q697" i="61"/>
  <c r="R697" i="61"/>
  <c r="R881" i="61"/>
  <c r="Q881" i="61"/>
  <c r="R996" i="61"/>
  <c r="Q996" i="61"/>
  <c r="R1021" i="61"/>
  <c r="Q1021" i="61"/>
  <c r="R916" i="61"/>
  <c r="Q916" i="61"/>
  <c r="R964" i="61"/>
  <c r="Q964" i="61"/>
  <c r="R978" i="61"/>
  <c r="Q978" i="61"/>
  <c r="R1044" i="61"/>
  <c r="Q1044" i="61"/>
  <c r="R1058" i="61"/>
  <c r="Q1058" i="61"/>
  <c r="R772" i="61"/>
  <c r="Q772" i="61"/>
  <c r="R790" i="61"/>
  <c r="Q790" i="61"/>
  <c r="R810" i="61"/>
  <c r="Q810" i="61"/>
  <c r="R836" i="61"/>
  <c r="Q836" i="61"/>
  <c r="R858" i="61"/>
  <c r="Q858" i="61"/>
  <c r="R878" i="61"/>
  <c r="Q878" i="61"/>
  <c r="R692" i="61"/>
  <c r="Q692" i="61"/>
  <c r="R721" i="61"/>
  <c r="Q721" i="61"/>
  <c r="R733" i="61"/>
  <c r="Q733" i="61"/>
  <c r="R900" i="61"/>
  <c r="Q900" i="61"/>
  <c r="R1062" i="61"/>
  <c r="Q1062" i="61"/>
  <c r="R1031" i="61"/>
  <c r="Q1031" i="61"/>
  <c r="R724" i="61"/>
  <c r="Q724" i="61"/>
  <c r="R740" i="61"/>
  <c r="Q740" i="61"/>
  <c r="R854" i="61"/>
  <c r="Q854" i="61"/>
  <c r="R915" i="61"/>
  <c r="Q915" i="61"/>
  <c r="Q1043" i="61"/>
  <c r="R1043" i="61"/>
  <c r="R732" i="61"/>
  <c r="Q732" i="61"/>
  <c r="R770" i="61"/>
  <c r="Q770" i="61"/>
  <c r="R791" i="61"/>
  <c r="Q791" i="61"/>
  <c r="Q813" i="61"/>
  <c r="R813" i="61"/>
  <c r="Q842" i="61"/>
  <c r="R842" i="61"/>
  <c r="R869" i="61"/>
  <c r="Q869" i="61"/>
  <c r="R699" i="61"/>
  <c r="Q699" i="61"/>
  <c r="R956" i="61"/>
  <c r="Q956" i="61"/>
  <c r="R1023" i="61"/>
  <c r="Q1023" i="61"/>
  <c r="R804" i="61"/>
  <c r="Q804" i="61"/>
  <c r="R722" i="61"/>
  <c r="Q722" i="61"/>
  <c r="R917" i="61"/>
  <c r="Q917" i="61"/>
  <c r="R965" i="61"/>
  <c r="Q965" i="61"/>
  <c r="R969" i="61"/>
  <c r="Q969" i="61"/>
  <c r="R973" i="61"/>
  <c r="Q973" i="61"/>
  <c r="R979" i="61"/>
  <c r="Q979" i="61"/>
  <c r="R1045" i="61"/>
  <c r="Q1045" i="61"/>
  <c r="R1049" i="61"/>
  <c r="Q1049" i="61"/>
  <c r="R1055" i="61"/>
  <c r="Q1055" i="61"/>
  <c r="R687" i="61"/>
  <c r="Q687" i="61"/>
  <c r="R694" i="61"/>
  <c r="Q694" i="61"/>
  <c r="R703" i="61"/>
  <c r="Q703" i="61"/>
  <c r="R710" i="61"/>
  <c r="Q710" i="61"/>
  <c r="R723" i="61"/>
  <c r="Q723" i="61"/>
  <c r="R922" i="61"/>
  <c r="Q922" i="61"/>
  <c r="R926" i="61"/>
  <c r="Q926" i="61"/>
  <c r="R932" i="61"/>
  <c r="Q932" i="61"/>
  <c r="R936" i="61"/>
  <c r="Q936" i="61"/>
  <c r="R940" i="61"/>
  <c r="Q940" i="61"/>
  <c r="R944" i="61"/>
  <c r="Q944" i="61"/>
  <c r="R950" i="61"/>
  <c r="Q950" i="61"/>
  <c r="R984" i="61"/>
  <c r="Q984" i="61"/>
  <c r="R990" i="61"/>
  <c r="Q990" i="61"/>
  <c r="R728" i="61"/>
  <c r="Q728" i="61"/>
  <c r="Q736" i="61"/>
  <c r="R736" i="61"/>
  <c r="R754" i="61"/>
  <c r="Q754" i="61"/>
  <c r="R764" i="61"/>
  <c r="Q764" i="61"/>
  <c r="R774" i="61"/>
  <c r="Q774" i="61"/>
  <c r="R782" i="61"/>
  <c r="Q782" i="61"/>
  <c r="R792" i="61"/>
  <c r="Q792" i="61"/>
  <c r="R802" i="61"/>
  <c r="Q802" i="61"/>
  <c r="R812" i="61"/>
  <c r="Q812" i="61"/>
  <c r="R820" i="61"/>
  <c r="Q820" i="61"/>
  <c r="R830" i="61"/>
  <c r="Q830" i="61"/>
  <c r="R838" i="61"/>
  <c r="Q838" i="61"/>
  <c r="R848" i="61"/>
  <c r="Q848" i="61"/>
  <c r="R860" i="61"/>
  <c r="Q860" i="61"/>
  <c r="R872" i="61"/>
  <c r="Q872" i="61"/>
  <c r="R882" i="61"/>
  <c r="Q882" i="61"/>
  <c r="R897" i="61"/>
  <c r="Q897" i="61"/>
  <c r="R901" i="61"/>
  <c r="Q901" i="61"/>
  <c r="R905" i="61"/>
  <c r="Q905" i="61"/>
  <c r="R909" i="61"/>
  <c r="Q909" i="61"/>
  <c r="Q913" i="61"/>
  <c r="R913" i="61"/>
  <c r="R955" i="61"/>
  <c r="Q955" i="61"/>
  <c r="Q997" i="61"/>
  <c r="R997" i="61"/>
  <c r="R1004" i="61"/>
  <c r="Q1004" i="61"/>
  <c r="R1064" i="61"/>
  <c r="Q1064" i="61"/>
  <c r="R1017" i="61"/>
  <c r="Q1017" i="61"/>
  <c r="R1024" i="61"/>
  <c r="Q1024" i="61"/>
  <c r="R1033" i="61"/>
  <c r="Q1033" i="61"/>
  <c r="R794" i="61"/>
  <c r="Q794" i="61"/>
  <c r="R702" i="61"/>
  <c r="Q702" i="61"/>
  <c r="R718" i="61"/>
  <c r="Q718" i="61"/>
  <c r="R758" i="61"/>
  <c r="Q758" i="61"/>
  <c r="R781" i="61"/>
  <c r="Q781" i="61"/>
  <c r="R803" i="61"/>
  <c r="Q803" i="61"/>
  <c r="R834" i="61"/>
  <c r="Q834" i="61"/>
  <c r="R859" i="61"/>
  <c r="Q859" i="61"/>
  <c r="R715" i="61"/>
  <c r="Q715" i="61"/>
  <c r="R893" i="61"/>
  <c r="Q893" i="61"/>
  <c r="R706" i="61"/>
  <c r="Q706" i="61"/>
  <c r="R1038" i="61"/>
  <c r="Q1038" i="61"/>
  <c r="R734" i="61"/>
  <c r="Q734" i="61"/>
  <c r="R773" i="61"/>
  <c r="Q773" i="61"/>
  <c r="R793" i="61"/>
  <c r="Q793" i="61"/>
  <c r="R826" i="61"/>
  <c r="Q826" i="61"/>
  <c r="R847" i="61"/>
  <c r="Q847" i="61"/>
  <c r="R873" i="61"/>
  <c r="Q873" i="61"/>
  <c r="R1012" i="61"/>
  <c r="Q1012" i="61"/>
  <c r="R1032" i="61"/>
  <c r="Q1032" i="61"/>
  <c r="R766" i="61"/>
  <c r="Q766" i="61"/>
  <c r="R972" i="61"/>
  <c r="Q972" i="61"/>
  <c r="R1052" i="61"/>
  <c r="Q1052" i="61"/>
  <c r="R828" i="61"/>
  <c r="Q828" i="61"/>
  <c r="R983" i="61"/>
  <c r="Q983" i="61"/>
  <c r="R987" i="61"/>
  <c r="Q987" i="61"/>
  <c r="R744" i="61"/>
  <c r="Q744" i="61"/>
  <c r="R896" i="61"/>
  <c r="Q896" i="61"/>
  <c r="R904" i="61"/>
  <c r="Q904" i="61"/>
  <c r="R912" i="61"/>
  <c r="Q912" i="61"/>
  <c r="R995" i="61"/>
  <c r="Q995" i="61"/>
  <c r="Q1016" i="61"/>
  <c r="R1016" i="61"/>
  <c r="R1022" i="61"/>
  <c r="Q1022" i="61"/>
  <c r="R725" i="61"/>
  <c r="Q725" i="61"/>
  <c r="R778" i="61"/>
  <c r="Q778" i="61"/>
  <c r="R823" i="61"/>
  <c r="Q823" i="61"/>
  <c r="R883" i="61"/>
  <c r="Q883" i="61"/>
  <c r="R704" i="61"/>
  <c r="Q704" i="61"/>
  <c r="Q998" i="61"/>
  <c r="R998" i="61"/>
  <c r="R1007" i="61"/>
  <c r="Q1007" i="61"/>
  <c r="R1013" i="61"/>
  <c r="Q1013" i="61"/>
  <c r="Q1034" i="61"/>
  <c r="R1034" i="61"/>
  <c r="Q735" i="61"/>
  <c r="R735" i="61"/>
  <c r="Q776" i="61"/>
  <c r="R776" i="61"/>
  <c r="R852" i="61"/>
  <c r="Q852" i="61"/>
  <c r="R700" i="61"/>
  <c r="Q700" i="61"/>
  <c r="R992" i="61"/>
  <c r="Q992" i="61"/>
  <c r="R1001" i="61"/>
  <c r="Q1001" i="61"/>
  <c r="Q1063" i="61"/>
  <c r="R1063" i="61"/>
  <c r="Q1015" i="61"/>
  <c r="R1015" i="61"/>
  <c r="R1025" i="61"/>
  <c r="Q1025" i="61"/>
  <c r="R1037" i="61"/>
  <c r="Q1037" i="61"/>
  <c r="R814" i="61"/>
  <c r="Q814" i="61"/>
  <c r="R864" i="61"/>
  <c r="Q864" i="61"/>
  <c r="R884" i="61"/>
  <c r="Q884" i="61"/>
  <c r="R920" i="61"/>
  <c r="Q920" i="61"/>
  <c r="Q962" i="61"/>
  <c r="R962" i="61"/>
  <c r="R966" i="61"/>
  <c r="Q966" i="61"/>
  <c r="R970" i="61"/>
  <c r="Q970" i="61"/>
  <c r="R974" i="61"/>
  <c r="Q974" i="61"/>
  <c r="Q980" i="61"/>
  <c r="R980" i="61"/>
  <c r="R1046" i="61"/>
  <c r="Q1046" i="61"/>
  <c r="R1050" i="61"/>
  <c r="Q1050" i="61"/>
  <c r="R1056" i="61"/>
  <c r="Q1056" i="61"/>
  <c r="R923" i="61"/>
  <c r="Q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5" i="61"/>
  <c r="Q985" i="61"/>
  <c r="R991" i="61"/>
  <c r="Q991" i="61"/>
  <c r="R730" i="61"/>
  <c r="Q730" i="61"/>
  <c r="R738" i="61"/>
  <c r="Q738" i="61"/>
  <c r="R757" i="61"/>
  <c r="Q757" i="61"/>
  <c r="R767" i="61"/>
  <c r="Q767" i="61"/>
  <c r="R777" i="61"/>
  <c r="Q777" i="61"/>
  <c r="R785" i="61"/>
  <c r="Q785" i="61"/>
  <c r="R795" i="61"/>
  <c r="Q795" i="61"/>
  <c r="R805" i="61"/>
  <c r="Q805" i="61"/>
  <c r="R815" i="61"/>
  <c r="Q815" i="61"/>
  <c r="R825" i="61"/>
  <c r="Q825" i="61"/>
  <c r="R833" i="61"/>
  <c r="Q833" i="61"/>
  <c r="R841" i="61"/>
  <c r="Q841" i="61"/>
  <c r="R853" i="61"/>
  <c r="Q853" i="61"/>
  <c r="R865" i="61"/>
  <c r="Q865" i="61"/>
  <c r="R875" i="61"/>
  <c r="Q875" i="61"/>
  <c r="R885" i="61"/>
  <c r="Q885" i="61"/>
  <c r="R689" i="61"/>
  <c r="Q689" i="61"/>
  <c r="R696" i="61"/>
  <c r="Q696" i="61"/>
  <c r="R705" i="61"/>
  <c r="Q705" i="61"/>
  <c r="R714" i="61"/>
  <c r="Q714" i="61"/>
  <c r="R898" i="61"/>
  <c r="Q898" i="61"/>
  <c r="R902" i="61"/>
  <c r="Q902" i="61"/>
  <c r="Q906" i="61"/>
  <c r="R906" i="61"/>
  <c r="R910" i="61"/>
  <c r="Q910" i="61"/>
  <c r="R957" i="61"/>
  <c r="Q957" i="61"/>
  <c r="R999" i="61"/>
  <c r="Q999" i="61"/>
  <c r="R1006" i="61"/>
  <c r="Q1006" i="61"/>
  <c r="R1011" i="61"/>
  <c r="Q1011" i="61"/>
  <c r="R1019" i="61"/>
  <c r="Q1019" i="61"/>
  <c r="R1026" i="61"/>
  <c r="Q1026" i="61"/>
  <c r="R1035" i="61"/>
  <c r="Q1035" i="61"/>
  <c r="R756" i="61"/>
  <c r="Q756" i="61"/>
  <c r="R824" i="61"/>
  <c r="Q824" i="61"/>
  <c r="R693" i="61"/>
  <c r="Q693" i="61"/>
  <c r="R958" i="61"/>
  <c r="Q958" i="61"/>
  <c r="R688" i="61"/>
  <c r="Q688" i="61"/>
  <c r="R761" i="61"/>
  <c r="Q761" i="61"/>
  <c r="R783" i="61"/>
  <c r="Q783" i="61"/>
  <c r="R816" i="61"/>
  <c r="Q816" i="61"/>
  <c r="R837" i="61"/>
  <c r="Q837" i="61"/>
  <c r="R861" i="61"/>
  <c r="Q861" i="61"/>
  <c r="R717" i="61"/>
  <c r="Q717" i="61"/>
  <c r="R1039" i="61"/>
  <c r="Q1039" i="61"/>
  <c r="R753" i="61"/>
  <c r="Q753" i="61"/>
  <c r="Q775" i="61"/>
  <c r="R775" i="61"/>
  <c r="R806" i="61"/>
  <c r="Q806" i="61"/>
  <c r="R829" i="61"/>
  <c r="Q829" i="61"/>
  <c r="R851" i="61"/>
  <c r="Q851" i="61"/>
  <c r="Q886" i="61"/>
  <c r="R886" i="61"/>
  <c r="AL3" i="30"/>
  <c r="L929" i="61"/>
  <c r="R929" i="61" s="1"/>
  <c r="R959" i="61"/>
  <c r="M918" i="61"/>
  <c r="R870" i="61"/>
  <c r="K678" i="61"/>
  <c r="K683" i="61" s="1"/>
  <c r="K641" i="61"/>
  <c r="K647" i="61" s="1"/>
  <c r="K593" i="61"/>
  <c r="K610" i="61" s="1"/>
  <c r="L593" i="61"/>
  <c r="L610" i="61" s="1"/>
  <c r="M624" i="61"/>
  <c r="M639" i="61" s="1"/>
  <c r="K612" i="61"/>
  <c r="K622" i="61" s="1"/>
  <c r="L656" i="61"/>
  <c r="L659" i="61" s="1"/>
  <c r="L641" i="61"/>
  <c r="L647" i="61" s="1"/>
  <c r="M661" i="61"/>
  <c r="M668" i="61" s="1"/>
  <c r="M649" i="61"/>
  <c r="L670" i="61"/>
  <c r="L676" i="61" s="1"/>
  <c r="L678" i="61"/>
  <c r="L683" i="61" s="1"/>
  <c r="M612" i="61"/>
  <c r="M622" i="61" s="1"/>
  <c r="K961" i="61"/>
  <c r="K976" i="61" s="1"/>
  <c r="K1011" i="61"/>
  <c r="K920" i="61"/>
  <c r="R1009" i="61"/>
  <c r="L1066" i="61"/>
  <c r="R1066" i="61" s="1"/>
  <c r="L1029" i="61"/>
  <c r="R1029" i="61" s="1"/>
  <c r="R1040" i="61"/>
  <c r="R762" i="61"/>
  <c r="L612" i="61"/>
  <c r="L622" i="61" s="1"/>
  <c r="M656" i="61"/>
  <c r="M659" i="61" s="1"/>
  <c r="M641" i="61"/>
  <c r="M647" i="61" s="1"/>
  <c r="M593" i="61"/>
  <c r="M610" i="61" s="1"/>
  <c r="K1055" i="61"/>
  <c r="K990" i="61"/>
  <c r="K1009" i="61" s="1"/>
  <c r="R719" i="61"/>
  <c r="L1060" i="61"/>
  <c r="R1060" i="61" s="1"/>
  <c r="R796" i="61"/>
  <c r="R711" i="61"/>
  <c r="R726" i="61"/>
  <c r="M929" i="61"/>
  <c r="R849" i="61"/>
  <c r="R879" i="61"/>
  <c r="M862" i="61"/>
  <c r="L918" i="61"/>
  <c r="R918" i="61" s="1"/>
  <c r="K862" i="61"/>
  <c r="M1066" i="61"/>
  <c r="M1029" i="61"/>
  <c r="L1053" i="61"/>
  <c r="R1053" i="61" s="1"/>
  <c r="R855" i="61"/>
  <c r="R889" i="61"/>
  <c r="K1062" i="61"/>
  <c r="R821" i="61"/>
  <c r="R742" i="61"/>
  <c r="R976" i="61"/>
  <c r="R808" i="61"/>
  <c r="R843" i="61"/>
  <c r="R788" i="61"/>
  <c r="L661" i="61"/>
  <c r="L668" i="61" s="1"/>
  <c r="L649" i="61"/>
  <c r="L624" i="61"/>
  <c r="L639" i="61" s="1"/>
  <c r="M670" i="61"/>
  <c r="M676" i="61" s="1"/>
  <c r="M678" i="61"/>
  <c r="M683" i="61" s="1"/>
  <c r="K1031" i="61"/>
  <c r="K1040" i="61" s="1"/>
  <c r="K893" i="61"/>
  <c r="K931" i="61"/>
  <c r="K948" i="61" s="1"/>
  <c r="K978" i="61"/>
  <c r="K988" i="61" s="1"/>
  <c r="K1042" i="61"/>
  <c r="K950" i="61"/>
  <c r="K959" i="61" s="1"/>
  <c r="R988" i="61"/>
  <c r="M1053" i="61"/>
  <c r="R948" i="61"/>
  <c r="M1060" i="61"/>
  <c r="R751" i="61"/>
  <c r="R768" i="61"/>
  <c r="L862" i="61"/>
  <c r="R862" i="61" s="1"/>
  <c r="AH3" i="34"/>
  <c r="AJ3" i="34"/>
  <c r="R604" i="61" l="1"/>
  <c r="Q604" i="61"/>
  <c r="R642" i="61"/>
  <c r="Q642" i="61"/>
  <c r="R678" i="61"/>
  <c r="Q678" i="61"/>
  <c r="R600" i="61"/>
  <c r="Q600" i="61"/>
  <c r="R618" i="61"/>
  <c r="Q618" i="61"/>
  <c r="R636" i="61"/>
  <c r="Q636" i="61"/>
  <c r="Q653" i="61"/>
  <c r="R653" i="61"/>
  <c r="R645" i="61"/>
  <c r="Q645" i="61"/>
  <c r="R602" i="61"/>
  <c r="Q602" i="61"/>
  <c r="R620" i="61"/>
  <c r="Q620" i="61"/>
  <c r="R638" i="61"/>
  <c r="Q638" i="61"/>
  <c r="R657" i="61"/>
  <c r="Q657" i="61"/>
  <c r="R599" i="61"/>
  <c r="Q599" i="61"/>
  <c r="R617" i="61"/>
  <c r="Q617" i="61"/>
  <c r="R635" i="61"/>
  <c r="Q635" i="61"/>
  <c r="R658" i="61"/>
  <c r="Q658" i="61"/>
  <c r="Q675" i="61"/>
  <c r="R675" i="61"/>
  <c r="R597" i="61"/>
  <c r="Q597" i="61"/>
  <c r="R629" i="61"/>
  <c r="Q629" i="61"/>
  <c r="Q656" i="61"/>
  <c r="R656" i="61"/>
  <c r="R601" i="61"/>
  <c r="Q601" i="61"/>
  <c r="R680" i="61"/>
  <c r="Q680" i="61"/>
  <c r="R626" i="61"/>
  <c r="Q626" i="61"/>
  <c r="R621" i="61"/>
  <c r="Q621" i="61"/>
  <c r="R664" i="61"/>
  <c r="Q664" i="61"/>
  <c r="R633" i="61"/>
  <c r="Q633" i="61"/>
  <c r="R666" i="61"/>
  <c r="Q666" i="61"/>
  <c r="R615" i="61"/>
  <c r="Q615" i="61"/>
  <c r="R662" i="61"/>
  <c r="Q662" i="61"/>
  <c r="R608" i="61"/>
  <c r="Q608" i="61"/>
  <c r="R594" i="61"/>
  <c r="Q594" i="61"/>
  <c r="R612" i="61"/>
  <c r="Q612" i="61"/>
  <c r="R630" i="61"/>
  <c r="Q630" i="61"/>
  <c r="R681" i="61"/>
  <c r="Q681" i="61"/>
  <c r="R667" i="61"/>
  <c r="Q667" i="61"/>
  <c r="R607" i="61"/>
  <c r="Q607" i="61"/>
  <c r="R627" i="61"/>
  <c r="Q627" i="61"/>
  <c r="R643" i="61"/>
  <c r="Q643" i="61"/>
  <c r="R670" i="61"/>
  <c r="Q670" i="61"/>
  <c r="R609" i="61"/>
  <c r="Q609" i="61"/>
  <c r="R641" i="61"/>
  <c r="Q641" i="61"/>
  <c r="R646" i="61"/>
  <c r="Q646" i="61"/>
  <c r="R625" i="61"/>
  <c r="Q625" i="61"/>
  <c r="R672" i="61"/>
  <c r="Q672" i="61"/>
  <c r="R624" i="61"/>
  <c r="Q624" i="61"/>
  <c r="R679" i="61"/>
  <c r="Q679" i="61"/>
  <c r="R661" i="61"/>
  <c r="Q661" i="61"/>
  <c r="R606" i="61"/>
  <c r="Q606" i="61"/>
  <c r="R663" i="61"/>
  <c r="Q663" i="61"/>
  <c r="Q603" i="61"/>
  <c r="R603" i="61"/>
  <c r="R605" i="61"/>
  <c r="Q605" i="61"/>
  <c r="R628" i="61"/>
  <c r="Q628" i="61"/>
  <c r="R644" i="61"/>
  <c r="Q644" i="61"/>
  <c r="R665" i="61"/>
  <c r="Q665" i="61"/>
  <c r="R596" i="61"/>
  <c r="Q596" i="61"/>
  <c r="R614" i="61"/>
  <c r="Q614" i="61"/>
  <c r="R632" i="61"/>
  <c r="Q632" i="61"/>
  <c r="R649" i="61"/>
  <c r="Q649" i="61"/>
  <c r="R671" i="61"/>
  <c r="Q671" i="61"/>
  <c r="R598" i="61"/>
  <c r="Q598" i="61"/>
  <c r="R616" i="61"/>
  <c r="Q616" i="61"/>
  <c r="R634" i="61"/>
  <c r="Q634" i="61"/>
  <c r="R651" i="61"/>
  <c r="Q651" i="61"/>
  <c r="R673" i="61"/>
  <c r="Q673" i="61"/>
  <c r="R595" i="61"/>
  <c r="Q595" i="61"/>
  <c r="R613" i="61"/>
  <c r="Q613" i="61"/>
  <c r="R631" i="61"/>
  <c r="Q631" i="61"/>
  <c r="R652" i="61"/>
  <c r="Q652" i="61"/>
  <c r="R674" i="61"/>
  <c r="Q674" i="61"/>
  <c r="R619" i="61"/>
  <c r="Q619" i="61"/>
  <c r="R650" i="61"/>
  <c r="Q650" i="61"/>
  <c r="R593" i="61"/>
  <c r="Q593" i="61"/>
  <c r="R637" i="61"/>
  <c r="Q637" i="61"/>
  <c r="Q796" i="61"/>
  <c r="Q948" i="61"/>
  <c r="Q988" i="61"/>
  <c r="Q808" i="61"/>
  <c r="Q1066" i="61"/>
  <c r="Q1009" i="61"/>
  <c r="Q959" i="61"/>
  <c r="Q843" i="61"/>
  <c r="Q849" i="61"/>
  <c r="Q768" i="61"/>
  <c r="Q976" i="61"/>
  <c r="Q821" i="61"/>
  <c r="Q855" i="61"/>
  <c r="Q726" i="61"/>
  <c r="Q1060" i="61"/>
  <c r="Q762" i="61"/>
  <c r="Q870" i="61"/>
  <c r="Q929" i="61"/>
  <c r="Q742" i="61"/>
  <c r="Q918" i="61"/>
  <c r="Q1029" i="61"/>
  <c r="Q862" i="61"/>
  <c r="Q751" i="61"/>
  <c r="Q788" i="61"/>
  <c r="Q889" i="61"/>
  <c r="Q1053" i="61"/>
  <c r="Q879" i="61"/>
  <c r="Q711" i="61"/>
  <c r="Q719" i="61"/>
  <c r="Q1040" i="61"/>
  <c r="M1067" i="61"/>
  <c r="M1068" i="61" s="1"/>
  <c r="K1066" i="61"/>
  <c r="L1067" i="61"/>
  <c r="K890" i="61"/>
  <c r="K891" i="61" s="1"/>
  <c r="R659" i="61"/>
  <c r="K624" i="61"/>
  <c r="K639" i="61" s="1"/>
  <c r="R676" i="61"/>
  <c r="K670" i="61"/>
  <c r="K676" i="61" s="1"/>
  <c r="K656" i="61"/>
  <c r="K659" i="61" s="1"/>
  <c r="K1053" i="61"/>
  <c r="K918" i="61"/>
  <c r="R639" i="61"/>
  <c r="L654" i="61"/>
  <c r="R654" i="61" s="1"/>
  <c r="R668" i="61"/>
  <c r="K929" i="61"/>
  <c r="K1029" i="61"/>
  <c r="K649" i="61"/>
  <c r="L890" i="61"/>
  <c r="R890" i="61" s="1"/>
  <c r="K1060" i="61"/>
  <c r="R622" i="61"/>
  <c r="M654" i="61"/>
  <c r="R610" i="61"/>
  <c r="R647" i="61"/>
  <c r="K661" i="61"/>
  <c r="K668" i="61" s="1"/>
  <c r="M890" i="61"/>
  <c r="M891" i="61" s="1"/>
  <c r="R683" i="61"/>
  <c r="J590" i="61"/>
  <c r="AL3" i="34"/>
  <c r="AI3" i="34"/>
  <c r="L1068" i="61" l="1"/>
  <c r="R1067" i="61"/>
  <c r="Q1067" i="61"/>
  <c r="Q683" i="61"/>
  <c r="Q610" i="61"/>
  <c r="Q622" i="61"/>
  <c r="Q639" i="61"/>
  <c r="Q659" i="61"/>
  <c r="Q668" i="61"/>
  <c r="Q676" i="61"/>
  <c r="Q647" i="61"/>
  <c r="L891" i="61"/>
  <c r="Q890" i="61"/>
  <c r="Q654" i="61"/>
  <c r="K1067" i="61"/>
  <c r="K1068" i="61" s="1"/>
  <c r="M684" i="61"/>
  <c r="M685" i="61" s="1"/>
  <c r="K654" i="61"/>
  <c r="L684" i="61"/>
  <c r="R684" i="61" s="1"/>
  <c r="J591" i="61"/>
  <c r="Q891" i="61" l="1"/>
  <c r="L685" i="61"/>
  <c r="Q684" i="61"/>
  <c r="Q1068" i="61"/>
  <c r="K684" i="61"/>
  <c r="K685" i="61" s="1"/>
  <c r="M457" i="61"/>
  <c r="M462" i="61" s="1"/>
  <c r="L507" i="61"/>
  <c r="L512" i="61" s="1"/>
  <c r="M436" i="61"/>
  <c r="M455" i="61" s="1"/>
  <c r="R581" i="61" l="1"/>
  <c r="R517" i="61"/>
  <c r="R487" i="61"/>
  <c r="R567" i="61"/>
  <c r="R477" i="61"/>
  <c r="R511" i="61"/>
  <c r="R555" i="61"/>
  <c r="R493" i="61"/>
  <c r="R561" i="61"/>
  <c r="R449" i="61"/>
  <c r="R527" i="61"/>
  <c r="R587" i="61"/>
  <c r="R441" i="61"/>
  <c r="R497" i="61"/>
  <c r="R523" i="61"/>
  <c r="R577" i="61"/>
  <c r="R507" i="61"/>
  <c r="R469" i="61"/>
  <c r="R545" i="61"/>
  <c r="R453" i="61"/>
  <c r="R501" i="61"/>
  <c r="R541" i="61"/>
  <c r="Q685" i="61"/>
  <c r="M559" i="61"/>
  <c r="M564" i="61" s="1"/>
  <c r="L533" i="61"/>
  <c r="L550" i="61" s="1"/>
  <c r="M492" i="61"/>
  <c r="M505" i="61" s="1"/>
  <c r="L514" i="61"/>
  <c r="L520" i="61" s="1"/>
  <c r="L552" i="61"/>
  <c r="L557" i="61" s="1"/>
  <c r="L574" i="61"/>
  <c r="L582" i="61" s="1"/>
  <c r="Q453" i="61"/>
  <c r="Q493" i="61"/>
  <c r="Q511" i="61"/>
  <c r="M533" i="61"/>
  <c r="M550" i="61" s="1"/>
  <c r="L457" i="61"/>
  <c r="L462" i="61" s="1"/>
  <c r="M514" i="61"/>
  <c r="M520" i="61" s="1"/>
  <c r="M552" i="61"/>
  <c r="M557" i="61" s="1"/>
  <c r="M574" i="61"/>
  <c r="M582" i="61" s="1"/>
  <c r="L480" i="61"/>
  <c r="L490" i="61" s="1"/>
  <c r="Q441" i="61"/>
  <c r="Q477" i="61"/>
  <c r="Q497" i="61"/>
  <c r="Q517" i="61"/>
  <c r="Q555" i="61"/>
  <c r="Q577" i="61"/>
  <c r="L559" i="61"/>
  <c r="L564" i="61" s="1"/>
  <c r="M480" i="61"/>
  <c r="M490" i="61" s="1"/>
  <c r="L464" i="61"/>
  <c r="L478" i="61" s="1"/>
  <c r="L522" i="61"/>
  <c r="L531" i="61" s="1"/>
  <c r="M464" i="61"/>
  <c r="M478" i="61" s="1"/>
  <c r="M522" i="61"/>
  <c r="M531" i="61" s="1"/>
  <c r="L584" i="61"/>
  <c r="L589" i="61" s="1"/>
  <c r="Q501" i="61"/>
  <c r="Q523" i="61"/>
  <c r="Q541" i="61"/>
  <c r="Q561" i="61"/>
  <c r="Q581" i="61"/>
  <c r="M584" i="61"/>
  <c r="M589" i="61" s="1"/>
  <c r="L566" i="61"/>
  <c r="L572" i="61" s="1"/>
  <c r="M566" i="61"/>
  <c r="M572" i="61" s="1"/>
  <c r="Q449" i="61"/>
  <c r="Q469" i="61"/>
  <c r="Q487" i="61"/>
  <c r="M507" i="61"/>
  <c r="Q527" i="61"/>
  <c r="Q545" i="61"/>
  <c r="Q567" i="61"/>
  <c r="Q587" i="61"/>
  <c r="L436" i="61"/>
  <c r="L455" i="61" s="1"/>
  <c r="L492" i="61"/>
  <c r="L505" i="61" s="1"/>
  <c r="Q507" i="61" l="1"/>
  <c r="M512" i="61"/>
  <c r="R548" i="61"/>
  <c r="Q548" i="61"/>
  <c r="R489" i="61"/>
  <c r="Q489" i="61"/>
  <c r="R488" i="61"/>
  <c r="Q488" i="61"/>
  <c r="R504" i="61"/>
  <c r="Q504" i="61"/>
  <c r="R503" i="61"/>
  <c r="Q503" i="61"/>
  <c r="R502" i="61"/>
  <c r="Q502" i="61"/>
  <c r="R500" i="61"/>
  <c r="Q500" i="61"/>
  <c r="R499" i="61"/>
  <c r="Q499" i="61"/>
  <c r="R576" i="61"/>
  <c r="Q576" i="61"/>
  <c r="R495" i="61"/>
  <c r="Q495" i="61"/>
  <c r="R494" i="61"/>
  <c r="Q494" i="61"/>
  <c r="R549" i="61"/>
  <c r="Q549" i="61"/>
  <c r="R459" i="61"/>
  <c r="Q459" i="61"/>
  <c r="R465" i="61"/>
  <c r="Q465" i="61"/>
  <c r="R530" i="61"/>
  <c r="Q530" i="61"/>
  <c r="R452" i="61"/>
  <c r="Q452" i="61"/>
  <c r="R547" i="61"/>
  <c r="Q547" i="61"/>
  <c r="R471" i="61"/>
  <c r="Q471" i="61"/>
  <c r="R546" i="61"/>
  <c r="Q546" i="61"/>
  <c r="R470" i="61"/>
  <c r="Q470" i="61"/>
  <c r="R566" i="61"/>
  <c r="Q566" i="61"/>
  <c r="R486" i="61"/>
  <c r="Q486" i="61"/>
  <c r="R563" i="61"/>
  <c r="Q563" i="61"/>
  <c r="R485" i="61"/>
  <c r="Q485" i="61"/>
  <c r="R562" i="61"/>
  <c r="Q562" i="61"/>
  <c r="R484" i="61"/>
  <c r="Q484" i="61"/>
  <c r="Q560" i="61"/>
  <c r="R482" i="61"/>
  <c r="Q482" i="61"/>
  <c r="R559" i="61"/>
  <c r="Q559" i="61"/>
  <c r="R481" i="61"/>
  <c r="Q481" i="61"/>
  <c r="R556" i="61"/>
  <c r="Q556" i="61"/>
  <c r="R480" i="61"/>
  <c r="Q480" i="61"/>
  <c r="R554" i="61"/>
  <c r="Q554" i="61"/>
  <c r="R476" i="61"/>
  <c r="Q476" i="61"/>
  <c r="R553" i="61"/>
  <c r="Q553" i="61"/>
  <c r="R475" i="61"/>
  <c r="Q475" i="61"/>
  <c r="R552" i="61"/>
  <c r="Q552" i="61"/>
  <c r="R474" i="61"/>
  <c r="Q474" i="61"/>
  <c r="R533" i="61"/>
  <c r="Q533" i="61"/>
  <c r="Q445" i="61"/>
  <c r="R445" i="61"/>
  <c r="R472" i="61"/>
  <c r="Q472" i="61"/>
  <c r="R569" i="61"/>
  <c r="Q569" i="61"/>
  <c r="R586" i="61"/>
  <c r="Q586" i="61"/>
  <c r="R584" i="61"/>
  <c r="Q584" i="61"/>
  <c r="R580" i="61"/>
  <c r="Q580" i="61"/>
  <c r="R578" i="61"/>
  <c r="Q578" i="61"/>
  <c r="R574" i="61"/>
  <c r="Q574" i="61"/>
  <c r="R510" i="61"/>
  <c r="Q510" i="61"/>
  <c r="R529" i="61"/>
  <c r="Q529" i="61"/>
  <c r="R451" i="61"/>
  <c r="Q451" i="61"/>
  <c r="R528" i="61"/>
  <c r="Q528" i="61"/>
  <c r="R450" i="61"/>
  <c r="Q450" i="61"/>
  <c r="R544" i="61"/>
  <c r="Q544" i="61"/>
  <c r="R468" i="61"/>
  <c r="Q468" i="61"/>
  <c r="R543" i="61"/>
  <c r="Q543" i="61"/>
  <c r="R467" i="61"/>
  <c r="Q467" i="61"/>
  <c r="R542" i="61"/>
  <c r="Q542" i="61"/>
  <c r="R466" i="61"/>
  <c r="Q466" i="61"/>
  <c r="R540" i="61"/>
  <c r="Q540" i="61"/>
  <c r="R464" i="61"/>
  <c r="Q464" i="61"/>
  <c r="R539" i="61"/>
  <c r="Q539" i="61"/>
  <c r="R461" i="61"/>
  <c r="Q461" i="61"/>
  <c r="R538" i="61"/>
  <c r="Q538" i="61"/>
  <c r="R460" i="61"/>
  <c r="Q460" i="61"/>
  <c r="R536" i="61"/>
  <c r="Q536" i="61"/>
  <c r="R458" i="61"/>
  <c r="Q458" i="61"/>
  <c r="R535" i="61"/>
  <c r="Q535" i="61"/>
  <c r="R457" i="61"/>
  <c r="Q457" i="61"/>
  <c r="R534" i="61"/>
  <c r="Q534" i="61"/>
  <c r="R454" i="61"/>
  <c r="Q454" i="61"/>
  <c r="R473" i="61"/>
  <c r="Q473" i="61"/>
  <c r="R537" i="61"/>
  <c r="Q537" i="61"/>
  <c r="R568" i="61"/>
  <c r="Q568" i="61"/>
  <c r="R585" i="61"/>
  <c r="Q585" i="61"/>
  <c r="R579" i="61"/>
  <c r="Q579" i="61"/>
  <c r="R498" i="61"/>
  <c r="Q498" i="61"/>
  <c r="R496" i="61"/>
  <c r="Q496" i="61"/>
  <c r="R575" i="61"/>
  <c r="Q575" i="61"/>
  <c r="R570" i="61"/>
  <c r="Q570" i="61"/>
  <c r="R492" i="61"/>
  <c r="Q492" i="61"/>
  <c r="R436" i="61"/>
  <c r="Q436" i="61"/>
  <c r="R509" i="61"/>
  <c r="Q509" i="61"/>
  <c r="R588" i="61"/>
  <c r="Q588" i="61"/>
  <c r="R508" i="61"/>
  <c r="Q508" i="61"/>
  <c r="R526" i="61"/>
  <c r="Q526" i="61"/>
  <c r="R448" i="61"/>
  <c r="Q448" i="61"/>
  <c r="R525" i="61"/>
  <c r="Q525" i="61"/>
  <c r="R447" i="61"/>
  <c r="Q447" i="61"/>
  <c r="R524" i="61"/>
  <c r="Q524" i="61"/>
  <c r="R446" i="61"/>
  <c r="Q446" i="61"/>
  <c r="R522" i="61"/>
  <c r="Q522" i="61"/>
  <c r="R444" i="61"/>
  <c r="Q444" i="61"/>
  <c r="R519" i="61"/>
  <c r="Q519" i="61"/>
  <c r="R443" i="61"/>
  <c r="Q443" i="61"/>
  <c r="R518" i="61"/>
  <c r="Q518" i="61"/>
  <c r="R442" i="61"/>
  <c r="Q442" i="61"/>
  <c r="R516" i="61"/>
  <c r="Q516" i="61"/>
  <c r="R440" i="61"/>
  <c r="Q440" i="61"/>
  <c r="R515" i="61"/>
  <c r="Q515" i="61"/>
  <c r="R439" i="61"/>
  <c r="Q439" i="61"/>
  <c r="R514" i="61"/>
  <c r="Q514" i="61"/>
  <c r="R438" i="61"/>
  <c r="Q438" i="61"/>
  <c r="R571" i="61"/>
  <c r="Q571" i="61"/>
  <c r="R437" i="61"/>
  <c r="Q437" i="61"/>
  <c r="Q483" i="61"/>
  <c r="R483" i="61"/>
  <c r="K533" i="61"/>
  <c r="K550" i="61" s="1"/>
  <c r="L412" i="61"/>
  <c r="L416" i="61" s="1"/>
  <c r="L388" i="61"/>
  <c r="L393" i="61" s="1"/>
  <c r="L362" i="61"/>
  <c r="L371" i="61" s="1"/>
  <c r="L323" i="61"/>
  <c r="L338" i="61" s="1"/>
  <c r="L311" i="61"/>
  <c r="L321" i="61" s="1"/>
  <c r="L283" i="61"/>
  <c r="L289" i="61" s="1"/>
  <c r="L428" i="61"/>
  <c r="L432" i="61" s="1"/>
  <c r="L212" i="61"/>
  <c r="L223" i="61" s="1"/>
  <c r="L182" i="61"/>
  <c r="M421" i="61"/>
  <c r="M401" i="61"/>
  <c r="M410" i="61" s="1"/>
  <c r="M395" i="61"/>
  <c r="M399" i="61" s="1"/>
  <c r="M373" i="61"/>
  <c r="M386" i="61" s="1"/>
  <c r="M340" i="61"/>
  <c r="M360" i="61" s="1"/>
  <c r="M297" i="61"/>
  <c r="M309" i="61" s="1"/>
  <c r="M291" i="61"/>
  <c r="M295" i="61" s="1"/>
  <c r="M267" i="61"/>
  <c r="M281" i="61" s="1"/>
  <c r="M256" i="61"/>
  <c r="M265" i="61" s="1"/>
  <c r="M238" i="61"/>
  <c r="M254" i="61" s="1"/>
  <c r="M225" i="61"/>
  <c r="M236" i="61" s="1"/>
  <c r="L421" i="61"/>
  <c r="L401" i="61"/>
  <c r="L410" i="61" s="1"/>
  <c r="L395" i="61"/>
  <c r="L399" i="61" s="1"/>
  <c r="L373" i="61"/>
  <c r="L386" i="61" s="1"/>
  <c r="L340" i="61"/>
  <c r="L360" i="61" s="1"/>
  <c r="L297" i="61"/>
  <c r="L309" i="61" s="1"/>
  <c r="L291" i="61"/>
  <c r="L295" i="61" s="1"/>
  <c r="L267" i="61"/>
  <c r="L281" i="61" s="1"/>
  <c r="L256" i="61"/>
  <c r="L265" i="61" s="1"/>
  <c r="L238" i="61"/>
  <c r="L254" i="61" s="1"/>
  <c r="L225" i="61"/>
  <c r="L236" i="61" s="1"/>
  <c r="M412" i="61"/>
  <c r="M416" i="61" s="1"/>
  <c r="M388" i="61"/>
  <c r="M393" i="61" s="1"/>
  <c r="M362" i="61"/>
  <c r="M371" i="61" s="1"/>
  <c r="M323" i="61"/>
  <c r="M338" i="61" s="1"/>
  <c r="M311" i="61"/>
  <c r="M321" i="61" s="1"/>
  <c r="M283" i="61"/>
  <c r="M289" i="61" s="1"/>
  <c r="M428" i="61"/>
  <c r="M432" i="61" s="1"/>
  <c r="M212" i="61"/>
  <c r="M223" i="61" s="1"/>
  <c r="M182" i="61"/>
  <c r="R589" i="61"/>
  <c r="R550" i="61"/>
  <c r="R505" i="61"/>
  <c r="R512" i="61"/>
  <c r="K559" i="61"/>
  <c r="K564" i="61" s="1"/>
  <c r="K566" i="61"/>
  <c r="K572" i="61" s="1"/>
  <c r="K464" i="61"/>
  <c r="K478" i="61" s="1"/>
  <c r="K522" i="61"/>
  <c r="K531" i="61" s="1"/>
  <c r="AL3" i="39"/>
  <c r="R531" i="61"/>
  <c r="R582" i="61"/>
  <c r="K492" i="61"/>
  <c r="K505" i="61" s="1"/>
  <c r="R564" i="61"/>
  <c r="R462" i="61"/>
  <c r="R520" i="61"/>
  <c r="R478" i="61"/>
  <c r="R455" i="61"/>
  <c r="R572" i="61"/>
  <c r="R490" i="61"/>
  <c r="R557" i="61"/>
  <c r="AO3" i="16"/>
  <c r="AL3" i="16"/>
  <c r="R185" i="61" l="1"/>
  <c r="Q185" i="61"/>
  <c r="R201" i="61"/>
  <c r="Q201" i="61"/>
  <c r="R246" i="61"/>
  <c r="Q246" i="61"/>
  <c r="R286" i="61"/>
  <c r="Q286" i="61"/>
  <c r="R332" i="61"/>
  <c r="Q332" i="61"/>
  <c r="R389" i="61"/>
  <c r="Q389" i="61"/>
  <c r="R288" i="61"/>
  <c r="Q288" i="61"/>
  <c r="R196" i="61"/>
  <c r="Q196" i="61"/>
  <c r="R232" i="61"/>
  <c r="Q232" i="61"/>
  <c r="R259" i="61"/>
  <c r="Q259" i="61"/>
  <c r="R302" i="61"/>
  <c r="Q302" i="61"/>
  <c r="R345" i="61"/>
  <c r="Q345" i="61"/>
  <c r="R404" i="61"/>
  <c r="Q404" i="61"/>
  <c r="R308" i="61"/>
  <c r="Q308" i="61"/>
  <c r="R55" i="61"/>
  <c r="Q55" i="61"/>
  <c r="R187" i="61"/>
  <c r="Q187" i="61"/>
  <c r="R195" i="61"/>
  <c r="Q195" i="61"/>
  <c r="R203" i="61"/>
  <c r="Q203" i="61"/>
  <c r="R217" i="61"/>
  <c r="Q217" i="61"/>
  <c r="R231" i="61"/>
  <c r="Q231" i="61"/>
  <c r="R243" i="61"/>
  <c r="Q243" i="61"/>
  <c r="R247" i="61"/>
  <c r="Q247" i="61"/>
  <c r="R258" i="61"/>
  <c r="Q258" i="61"/>
  <c r="R269" i="61"/>
  <c r="Q269" i="61"/>
  <c r="R277" i="61"/>
  <c r="Q277" i="61"/>
  <c r="R291" i="61"/>
  <c r="Q291" i="61"/>
  <c r="R301" i="61"/>
  <c r="Q301" i="61"/>
  <c r="R314" i="61"/>
  <c r="Q314" i="61"/>
  <c r="R326" i="61"/>
  <c r="Q326" i="61"/>
  <c r="R334" i="61"/>
  <c r="Q334" i="61"/>
  <c r="R344" i="61"/>
  <c r="Q344" i="61"/>
  <c r="R352" i="61"/>
  <c r="Q352" i="61"/>
  <c r="R365" i="61"/>
  <c r="Q365" i="61"/>
  <c r="R391" i="61"/>
  <c r="Q391" i="61"/>
  <c r="R403" i="61"/>
  <c r="Q403" i="61"/>
  <c r="R421" i="61"/>
  <c r="Q421" i="61"/>
  <c r="R220" i="61"/>
  <c r="Q220" i="61"/>
  <c r="R307" i="61"/>
  <c r="Q307" i="61"/>
  <c r="R415" i="61"/>
  <c r="R209" i="61"/>
  <c r="Q209" i="61"/>
  <c r="R182" i="61"/>
  <c r="Q182" i="61"/>
  <c r="R190" i="61"/>
  <c r="Q190" i="61"/>
  <c r="R198" i="61"/>
  <c r="Q198" i="61"/>
  <c r="R212" i="61"/>
  <c r="Q212" i="61"/>
  <c r="R226" i="61"/>
  <c r="Q226" i="61"/>
  <c r="R239" i="61"/>
  <c r="Q239" i="61"/>
  <c r="R430" i="61"/>
  <c r="Q430" i="61"/>
  <c r="R250" i="61"/>
  <c r="Q250" i="61"/>
  <c r="R261" i="61"/>
  <c r="Q261" i="61"/>
  <c r="R272" i="61"/>
  <c r="Q272" i="61"/>
  <c r="R283" i="61"/>
  <c r="Q283" i="61"/>
  <c r="R294" i="61"/>
  <c r="Q294" i="61"/>
  <c r="R304" i="61"/>
  <c r="Q304" i="61"/>
  <c r="R317" i="61"/>
  <c r="Q317" i="61"/>
  <c r="R329" i="61"/>
  <c r="Q329" i="61"/>
  <c r="R337" i="61"/>
  <c r="Q337" i="61"/>
  <c r="R347" i="61"/>
  <c r="Q347" i="61"/>
  <c r="R355" i="61"/>
  <c r="Q355" i="61"/>
  <c r="R368" i="61"/>
  <c r="Q368" i="61"/>
  <c r="R396" i="61"/>
  <c r="Q396" i="61"/>
  <c r="R406" i="61"/>
  <c r="Q406" i="61"/>
  <c r="R424" i="61"/>
  <c r="Q424" i="61"/>
  <c r="Q235" i="61"/>
  <c r="R235" i="61"/>
  <c r="R369" i="61"/>
  <c r="Q369" i="61"/>
  <c r="R370" i="61"/>
  <c r="Q370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9" i="61"/>
  <c r="Q229" i="61"/>
  <c r="R256" i="61"/>
  <c r="Q256" i="61"/>
  <c r="R275" i="61"/>
  <c r="Q275" i="61"/>
  <c r="R324" i="61"/>
  <c r="Q324" i="61"/>
  <c r="R350" i="61"/>
  <c r="Q350" i="61"/>
  <c r="R413" i="61"/>
  <c r="Q413" i="61"/>
  <c r="R359" i="61"/>
  <c r="Q359" i="61"/>
  <c r="R204" i="61"/>
  <c r="Q204" i="61"/>
  <c r="R248" i="61"/>
  <c r="Q248" i="61"/>
  <c r="R278" i="61"/>
  <c r="Q278" i="61"/>
  <c r="R327" i="61"/>
  <c r="Q327" i="61"/>
  <c r="R366" i="61"/>
  <c r="Q366" i="61"/>
  <c r="R233" i="61"/>
  <c r="Q2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9" i="61"/>
  <c r="Q189" i="61"/>
  <c r="R197" i="61"/>
  <c r="Q197" i="61"/>
  <c r="R205" i="61"/>
  <c r="Q205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79" i="61"/>
  <c r="Q279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R234" i="61"/>
  <c r="Q234" i="61"/>
  <c r="R320" i="61"/>
  <c r="Q320" i="61"/>
  <c r="R358" i="61"/>
  <c r="Q358" i="61"/>
  <c r="R184" i="61"/>
  <c r="Q184" i="61"/>
  <c r="R192" i="61"/>
  <c r="Q192" i="61"/>
  <c r="R200" i="61"/>
  <c r="Q200" i="61"/>
  <c r="R214" i="61"/>
  <c r="Q214" i="61"/>
  <c r="R228" i="61"/>
  <c r="Q228" i="61"/>
  <c r="R241" i="61"/>
  <c r="Q241" i="61"/>
  <c r="R245" i="61"/>
  <c r="Q245" i="61"/>
  <c r="R252" i="61"/>
  <c r="Q252" i="61"/>
  <c r="R263" i="61"/>
  <c r="Q263" i="61"/>
  <c r="R274" i="61"/>
  <c r="Q274" i="61"/>
  <c r="R285" i="61"/>
  <c r="Q285" i="61"/>
  <c r="R298" i="61"/>
  <c r="Q298" i="61"/>
  <c r="R311" i="61"/>
  <c r="Q311" i="61"/>
  <c r="R323" i="61"/>
  <c r="Q323" i="61"/>
  <c r="R331" i="61"/>
  <c r="Q331" i="61"/>
  <c r="R341" i="61"/>
  <c r="Q341" i="61"/>
  <c r="R349" i="61"/>
  <c r="Q349" i="61"/>
  <c r="R362" i="61"/>
  <c r="Q362" i="61"/>
  <c r="R388" i="61"/>
  <c r="Q388" i="61"/>
  <c r="R398" i="61"/>
  <c r="Q398" i="61"/>
  <c r="R412" i="61"/>
  <c r="Q412" i="61"/>
  <c r="R207" i="61"/>
  <c r="Q207" i="61"/>
  <c r="R280" i="61"/>
  <c r="Q280" i="61"/>
  <c r="R425" i="61"/>
  <c r="Q425" i="61"/>
  <c r="R409" i="61"/>
  <c r="Q409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3" i="61"/>
  <c r="Q193" i="61"/>
  <c r="R215" i="61"/>
  <c r="Q215" i="61"/>
  <c r="R242" i="61"/>
  <c r="Q242" i="61"/>
  <c r="R267" i="61"/>
  <c r="Q267" i="61"/>
  <c r="R299" i="61"/>
  <c r="Q299" i="61"/>
  <c r="Q312" i="61"/>
  <c r="R312" i="61"/>
  <c r="R342" i="61"/>
  <c r="Q342" i="61"/>
  <c r="R363" i="61"/>
  <c r="Q363" i="61"/>
  <c r="R401" i="61"/>
  <c r="Q401" i="61"/>
  <c r="R208" i="61"/>
  <c r="Q208" i="61"/>
  <c r="R357" i="61"/>
  <c r="Q357" i="61"/>
  <c r="R188" i="61"/>
  <c r="Q188" i="61"/>
  <c r="R218" i="61"/>
  <c r="Q218" i="61"/>
  <c r="R270" i="61"/>
  <c r="Q270" i="61"/>
  <c r="R292" i="61"/>
  <c r="Q292" i="61"/>
  <c r="R315" i="61"/>
  <c r="Q315" i="61"/>
  <c r="R335" i="61"/>
  <c r="Q335" i="61"/>
  <c r="R353" i="61"/>
  <c r="Q353" i="61"/>
  <c r="R392" i="61"/>
  <c r="Q392" i="61"/>
  <c r="R422" i="61"/>
  <c r="Q422" i="61"/>
  <c r="R319" i="61"/>
  <c r="Q3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05" i="61"/>
  <c r="Q305" i="61"/>
  <c r="R318" i="61"/>
  <c r="Q318" i="61"/>
  <c r="R330" i="61"/>
  <c r="Q330" i="61"/>
  <c r="R340" i="61"/>
  <c r="Q340" i="61"/>
  <c r="R348" i="61"/>
  <c r="Q348" i="61"/>
  <c r="R356" i="61"/>
  <c r="Q356" i="61"/>
  <c r="R373" i="61"/>
  <c r="Q373" i="61"/>
  <c r="R397" i="61"/>
  <c r="Q397" i="61"/>
  <c r="R407" i="61"/>
  <c r="Q407" i="61"/>
  <c r="R206" i="61"/>
  <c r="Q206" i="61"/>
  <c r="R264" i="61"/>
  <c r="Q264" i="61"/>
  <c r="R408" i="61"/>
  <c r="Q408" i="61"/>
  <c r="R253" i="61"/>
  <c r="Q253" i="61"/>
  <c r="R186" i="61"/>
  <c r="Q186" i="61"/>
  <c r="R194" i="61"/>
  <c r="Q194" i="61"/>
  <c r="R202" i="61"/>
  <c r="Q202" i="61"/>
  <c r="R216" i="61"/>
  <c r="Q216" i="61"/>
  <c r="R230" i="61"/>
  <c r="Q230" i="61"/>
  <c r="R428" i="61"/>
  <c r="Q428" i="61"/>
  <c r="R431" i="61"/>
  <c r="Q431" i="61"/>
  <c r="R257" i="61"/>
  <c r="Q257" i="61"/>
  <c r="R268" i="61"/>
  <c r="Q268" i="61"/>
  <c r="R276" i="61"/>
  <c r="Q276" i="61"/>
  <c r="R287" i="61"/>
  <c r="Q287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14" i="61"/>
  <c r="Q414" i="61"/>
  <c r="R219" i="61"/>
  <c r="Q219" i="61"/>
  <c r="R306" i="61"/>
  <c r="Q306" i="61"/>
  <c r="R221" i="61"/>
  <c r="Q221" i="61"/>
  <c r="R222" i="61"/>
  <c r="Q2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7" i="61"/>
  <c r="Q490" i="61"/>
  <c r="Q478" i="61"/>
  <c r="Q582" i="61"/>
  <c r="Q505" i="61"/>
  <c r="Q462" i="61"/>
  <c r="Q455" i="61"/>
  <c r="Q531" i="61"/>
  <c r="Q512" i="61"/>
  <c r="Q550" i="61"/>
  <c r="Q572" i="61"/>
  <c r="Q520" i="61"/>
  <c r="Q564" i="61"/>
  <c r="Q589" i="61"/>
  <c r="K507" i="61"/>
  <c r="K512" i="61" s="1"/>
  <c r="M590" i="61"/>
  <c r="M591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6" i="61"/>
  <c r="R254" i="61"/>
  <c r="R265" i="61"/>
  <c r="R281" i="61"/>
  <c r="L426" i="61"/>
  <c r="R426" i="61" s="1"/>
  <c r="K421" i="61"/>
  <c r="K238" i="61"/>
  <c r="K254" i="61" s="1"/>
  <c r="K225" i="61"/>
  <c r="K236" i="61" s="1"/>
  <c r="R321" i="61"/>
  <c r="R371" i="61"/>
  <c r="K362" i="61"/>
  <c r="K371" i="61" s="1"/>
  <c r="K323" i="61"/>
  <c r="K338" i="61" s="1"/>
  <c r="K401" i="61"/>
  <c r="K410" i="61" s="1"/>
  <c r="K395" i="61"/>
  <c r="K399" i="61" s="1"/>
  <c r="K373" i="61"/>
  <c r="K386" i="61" s="1"/>
  <c r="K340" i="61"/>
  <c r="K360" i="61" s="1"/>
  <c r="K297" i="61"/>
  <c r="K309" i="61" s="1"/>
  <c r="K291" i="61"/>
  <c r="K295" i="61" s="1"/>
  <c r="K212" i="61"/>
  <c r="K223" i="61" s="1"/>
  <c r="M210" i="61"/>
  <c r="R295" i="61"/>
  <c r="R309" i="61"/>
  <c r="R360" i="61"/>
  <c r="R386" i="61"/>
  <c r="R399" i="61"/>
  <c r="R410" i="61"/>
  <c r="M426" i="61"/>
  <c r="L210" i="61"/>
  <c r="R210" i="61" s="1"/>
  <c r="R223" i="61"/>
  <c r="R432" i="61"/>
  <c r="R289" i="61"/>
  <c r="R393" i="61"/>
  <c r="R416" i="61"/>
  <c r="K267" i="61"/>
  <c r="K281" i="61" s="1"/>
  <c r="K256" i="61"/>
  <c r="K265" i="61" s="1"/>
  <c r="R338" i="61"/>
  <c r="K311" i="61"/>
  <c r="K321" i="61" s="1"/>
  <c r="K412" i="61"/>
  <c r="K416" i="61" s="1"/>
  <c r="K388" i="61"/>
  <c r="K393" i="61" s="1"/>
  <c r="K428" i="61"/>
  <c r="K432" i="61" s="1"/>
  <c r="K552" i="61"/>
  <c r="K557" i="61" s="1"/>
  <c r="K584" i="61"/>
  <c r="K589" i="61" s="1"/>
  <c r="K457" i="61"/>
  <c r="K462" i="61" s="1"/>
  <c r="K514" i="61"/>
  <c r="K520" i="61" s="1"/>
  <c r="K480" i="61"/>
  <c r="K490" i="61" s="1"/>
  <c r="L590" i="61"/>
  <c r="R590" i="61" s="1"/>
  <c r="K574" i="61"/>
  <c r="K582" i="61" s="1"/>
  <c r="AH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9" i="61"/>
  <c r="Q338" i="61"/>
  <c r="Q416" i="61"/>
  <c r="Q223" i="61"/>
  <c r="Q399" i="61"/>
  <c r="Q295" i="61"/>
  <c r="Q321" i="61"/>
  <c r="Q254" i="61"/>
  <c r="Q393" i="61"/>
  <c r="Q210" i="61"/>
  <c r="Q386" i="61"/>
  <c r="Q426" i="61"/>
  <c r="Q236" i="61"/>
  <c r="Q58" i="61"/>
  <c r="Q20" i="61"/>
  <c r="Q81" i="61"/>
  <c r="Q52" i="61"/>
  <c r="Q360" i="61"/>
  <c r="Q281" i="61"/>
  <c r="Q34" i="61"/>
  <c r="Q590" i="61"/>
  <c r="Q432" i="61"/>
  <c r="Q410" i="61"/>
  <c r="Q309" i="61"/>
  <c r="Q371" i="61"/>
  <c r="Q265" i="61"/>
  <c r="Q66" i="61"/>
  <c r="Q47" i="61"/>
  <c r="L82" i="61"/>
  <c r="M82" i="61"/>
  <c r="M83" i="61" s="1"/>
  <c r="R154" i="61"/>
  <c r="R119" i="61"/>
  <c r="R105" i="61"/>
  <c r="R135" i="61"/>
  <c r="R169" i="61"/>
  <c r="R178" i="61"/>
  <c r="K182" i="61"/>
  <c r="K283" i="61"/>
  <c r="K289" i="61" s="1"/>
  <c r="L433" i="61"/>
  <c r="R433" i="61" s="1"/>
  <c r="M433" i="61"/>
  <c r="K426" i="61"/>
  <c r="L591" i="61"/>
  <c r="AM3" i="16"/>
  <c r="R82" i="61" l="1"/>
  <c r="L83" i="61"/>
  <c r="Q169" i="61"/>
  <c r="Q105" i="61"/>
  <c r="Q82" i="61"/>
  <c r="L434" i="61"/>
  <c r="Q433" i="61"/>
  <c r="Q119" i="61"/>
  <c r="Q591" i="61"/>
  <c r="Q154" i="61"/>
  <c r="Q178" i="61"/>
  <c r="Q135" i="61"/>
  <c r="K83" i="61"/>
  <c r="M179" i="61"/>
  <c r="M180" i="61" s="1"/>
  <c r="L179" i="61"/>
  <c r="L1069" i="61" s="1"/>
  <c r="K210" i="61"/>
  <c r="M434" i="61"/>
  <c r="K85" i="61"/>
  <c r="K105" i="61" s="1"/>
  <c r="R1069" i="61" l="1"/>
  <c r="R179" i="61"/>
  <c r="L180" i="61"/>
  <c r="Q179" i="61"/>
  <c r="Q434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9" i="61"/>
  <c r="M1070" i="61" s="1"/>
  <c r="K433" i="61"/>
  <c r="K434" i="61" s="1"/>
  <c r="L1070" i="61" l="1"/>
  <c r="Q1070" i="61" s="1"/>
  <c r="Q1069" i="61"/>
  <c r="Q180" i="61"/>
  <c r="K179" i="61" l="1"/>
  <c r="K180" i="61" l="1"/>
  <c r="K436" i="61"/>
  <c r="K455" i="61" l="1"/>
  <c r="K590" i="61" s="1"/>
  <c r="K1069" i="61" s="1"/>
  <c r="K591" i="61" l="1"/>
  <c r="K1070" i="61"/>
  <c r="AP3" i="16"/>
  <c r="AN3" i="16"/>
  <c r="AG3" i="19"/>
  <c r="J179" i="61"/>
  <c r="J180" i="61" l="1"/>
  <c r="J711" i="61"/>
  <c r="J890" i="61" s="1"/>
  <c r="J891" i="61" s="1"/>
  <c r="J1069" i="61" l="1"/>
  <c r="J1070" i="61" s="1"/>
</calcChain>
</file>

<file path=xl/sharedStrings.xml><?xml version="1.0" encoding="utf-8"?>
<sst xmlns="http://schemas.openxmlformats.org/spreadsheetml/2006/main" count="16551" uniqueCount="3363">
  <si>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</si>
  <si>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</si>
  <si>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</si>
  <si>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</si>
  <si>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</si>
  <si>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</si>
  <si>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</si>
  <si>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</si>
  <si>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</si>
  <si>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</si>
  <si>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</si>
  <si>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</si>
  <si>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</si>
  <si>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</si>
  <si>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</si>
  <si>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</si>
  <si>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</si>
  <si>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</si>
  <si>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</si>
  <si>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</si>
  <si>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</si>
  <si>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</si>
  <si>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</si>
  <si>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</si>
  <si>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</si>
  <si>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</si>
  <si>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</si>
  <si>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</si>
  <si>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15221 เพ็ญ รพสต_บ้านด่าน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</si>
  <si>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</si>
  <si>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</si>
  <si>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</si>
  <si>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</si>
  <si>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</si>
  <si>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</si>
  <si>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</si>
  <si>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</si>
  <si>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</si>
  <si>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</si>
  <si>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</si>
  <si>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</si>
  <si>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</si>
  <si>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</si>
  <si>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</si>
  <si>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</si>
  <si>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</si>
  <si>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</si>
  <si>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</si>
  <si>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</si>
  <si>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</si>
  <si>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</si>
  <si>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</si>
  <si>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</si>
  <si>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</si>
  <si>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</si>
  <si>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</si>
  <si>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</si>
  <si>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</si>
  <si>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</si>
  <si>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</si>
  <si>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</si>
  <si>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</si>
  <si>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</si>
  <si>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</si>
  <si>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</si>
  <si>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</si>
  <si>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</si>
  <si>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</si>
  <si>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</si>
  <si>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</si>
  <si>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</si>
  <si>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</si>
  <si>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</si>
  <si>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</si>
  <si>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</si>
  <si>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</si>
  <si>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</si>
  <si>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</si>
  <si>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</si>
  <si>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</si>
  <si>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</si>
  <si>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</si>
  <si>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</si>
  <si>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</si>
  <si>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</si>
  <si>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</si>
  <si>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</si>
  <si>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</si>
  <si>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</si>
  <si>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</si>
  <si>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</si>
  <si>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</si>
  <si>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</si>
  <si>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</si>
  <si>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</si>
  <si>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</si>
  <si>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</si>
  <si>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</si>
  <si>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</si>
  <si>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</si>
  <si>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</si>
  <si>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</si>
  <si>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</si>
  <si>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</si>
  <si>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</si>
  <si>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</si>
  <si>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</si>
  <si>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</si>
  <si>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</si>
  <si>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</si>
  <si>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</si>
  <si>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</si>
  <si>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</si>
  <si>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</si>
  <si>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</si>
  <si>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</si>
  <si>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</si>
  <si>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</si>
  <si>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</si>
  <si>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</si>
  <si>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</si>
  <si>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</si>
  <si>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</si>
  <si>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</si>
  <si>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</si>
  <si>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</si>
  <si>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</si>
  <si>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</si>
  <si>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</si>
  <si>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</si>
  <si>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</si>
  <si>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</si>
  <si>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</si>
  <si>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</si>
  <si>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</si>
  <si>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</si>
  <si>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</si>
  <si>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</si>
  <si>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</si>
  <si>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</si>
  <si>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</si>
  <si>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</si>
  <si>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</si>
  <si>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</si>
  <si>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</si>
  <si>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</si>
  <si>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</si>
  <si>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</si>
  <si>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</si>
  <si>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</si>
  <si>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</si>
  <si>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</si>
  <si>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</si>
  <si>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</si>
  <si>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</si>
  <si>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</si>
  <si>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</si>
  <si>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</si>
  <si>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</si>
  <si>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</si>
  <si>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</si>
  <si>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</si>
  <si>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</si>
  <si>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</si>
  <si>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</si>
  <si>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</si>
  <si>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</si>
  <si>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</si>
  <si>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</si>
  <si>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</si>
  <si>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</si>
  <si>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</si>
  <si>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</si>
  <si>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</si>
  <si>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</si>
  <si>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</si>
  <si>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</si>
  <si>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</si>
  <si>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</si>
  <si>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</si>
  <si>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</si>
  <si>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</si>
  <si>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</si>
  <si>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</si>
  <si>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</si>
  <si>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</si>
  <si>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</si>
  <si>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</si>
  <si>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</si>
  <si>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</si>
  <si>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</si>
  <si>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</si>
  <si>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</si>
  <si>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</si>
  <si>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</si>
  <si>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</si>
  <si>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</si>
  <si>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</si>
  <si>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</si>
  <si>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</si>
  <si>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</si>
  <si>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</si>
  <si>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</si>
  <si>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</si>
  <si>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</si>
  <si>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</si>
  <si>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</si>
  <si>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</si>
  <si>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</si>
  <si>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</si>
  <si>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</si>
  <si>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</si>
  <si>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</si>
  <si>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</si>
  <si>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</si>
  <si>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</si>
  <si>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</si>
  <si>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</si>
  <si>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</si>
  <si>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</si>
  <si>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</si>
  <si>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</si>
  <si>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</si>
  <si>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</si>
  <si>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</si>
  <si>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</si>
  <si>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</si>
  <si>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</si>
  <si>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</si>
  <si>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</si>
  <si>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</si>
  <si>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</si>
  <si>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</si>
  <si>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</si>
  <si>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</si>
  <si>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</si>
  <si>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</si>
  <si>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</si>
  <si>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</si>
  <si>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</si>
  <si>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</si>
  <si>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</si>
  <si>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</si>
  <si>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</si>
  <si>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</si>
  <si>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</si>
  <si>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</si>
  <si>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</si>
  <si>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</si>
  <si>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</si>
  <si>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</si>
  <si>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</si>
  <si>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</si>
  <si>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</si>
  <si>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</si>
  <si>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</si>
  <si>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</si>
  <si>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</si>
  <si>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</si>
  <si>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</si>
  <si>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</si>
  <si>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</si>
  <si>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</si>
  <si>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</si>
  <si>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</si>
  <si>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</si>
  <si>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</si>
  <si>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</si>
  <si>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</si>
  <si>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</si>
  <si>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</si>
  <si>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</si>
  <si>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</si>
  <si>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</si>
  <si>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</si>
  <si>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</si>
  <si>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</si>
  <si>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</si>
  <si>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</si>
  <si>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</si>
  <si>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</si>
  <si>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</si>
  <si>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</si>
  <si>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</si>
  <si>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</si>
  <si>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</si>
  <si>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</si>
  <si>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</si>
  <si>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</si>
  <si>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</si>
  <si>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</si>
  <si>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</si>
  <si>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</si>
  <si>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</si>
  <si>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</si>
  <si>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</si>
  <si>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</si>
  <si>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</si>
  <si>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</si>
  <si>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</si>
  <si>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</si>
  <si>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</si>
  <si>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</si>
  <si>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</si>
  <si>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</si>
  <si>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</si>
  <si>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</si>
  <si>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</si>
  <si>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</si>
  <si>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</si>
  <si>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</si>
  <si>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</si>
  <si>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</si>
  <si>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</si>
  <si>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</si>
  <si>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</si>
  <si>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</si>
  <si>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</si>
  <si>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</si>
  <si>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</si>
  <si>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</si>
  <si>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</si>
  <si>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</si>
  <si>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</si>
  <si>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</si>
  <si>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</si>
  <si>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</si>
  <si>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</si>
  <si>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</si>
  <si>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</si>
  <si>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</si>
  <si>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</si>
  <si>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</si>
  <si>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</si>
  <si>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</si>
  <si>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</si>
  <si>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</si>
  <si>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</si>
  <si>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</si>
  <si>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</si>
  <si>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</si>
  <si>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</si>
  <si>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</si>
  <si>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</si>
  <si>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</si>
  <si>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</si>
  <si>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</si>
  <si>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</si>
  <si>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</si>
  <si>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</si>
  <si>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</si>
  <si>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</si>
  <si>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</si>
  <si>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</si>
  <si>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</si>
  <si>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</si>
  <si>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</si>
  <si>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</si>
  <si>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</si>
  <si>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</si>
  <si>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</si>
  <si>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</si>
  <si>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</si>
  <si>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</si>
  <si>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</si>
  <si>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</si>
  <si>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</si>
  <si>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</si>
  <si>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</si>
  <si>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</si>
  <si>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</si>
  <si>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</si>
  <si>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</si>
  <si>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</si>
  <si>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</si>
  <si>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</si>
  <si>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</si>
  <si>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</si>
  <si>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</si>
  <si>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</si>
  <si>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</si>
  <si>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</si>
  <si>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</si>
  <si>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</si>
  <si>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</si>
  <si>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</si>
  <si>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</si>
  <si>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</si>
  <si>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</si>
  <si>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</si>
  <si>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</si>
  <si>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</si>
  <si>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</si>
  <si>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</si>
  <si>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</si>
  <si>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</si>
  <si>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</si>
  <si>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</si>
  <si>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</si>
  <si>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</si>
  <si>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</si>
  <si>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</si>
  <si>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</si>
  <si>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</si>
  <si>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</si>
  <si>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</si>
  <si>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</si>
  <si>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</si>
  <si>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</si>
  <si>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</si>
  <si>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</si>
  <si>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</si>
  <si>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</si>
  <si>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</si>
  <si>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</si>
  <si>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</si>
  <si>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</si>
  <si>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</si>
  <si>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</si>
  <si>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</si>
  <si>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</si>
  <si>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</si>
  <si>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</si>
  <si>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</si>
  <si>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</si>
  <si>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</si>
  <si>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</si>
  <si>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</si>
  <si>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</si>
  <si>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</si>
  <si>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</si>
  <si>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</si>
  <si>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</si>
  <si>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</si>
  <si>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</si>
  <si>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</si>
  <si>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</si>
  <si>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</si>
  <si>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</si>
  <si>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</si>
  <si>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</si>
  <si>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</si>
  <si>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</si>
  <si>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</si>
  <si>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</si>
  <si>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</si>
  <si>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</si>
  <si>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</si>
  <si>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</si>
  <si>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</si>
  <si>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</si>
  <si>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</si>
  <si>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</si>
  <si>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</si>
  <si>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</si>
  <si>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</si>
  <si>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</si>
  <si>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</si>
  <si>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</si>
  <si>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</si>
  <si>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</si>
  <si>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</si>
  <si>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</si>
  <si>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</si>
  <si>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</si>
  <si>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</si>
  <si>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</si>
  <si>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</si>
  <si>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</si>
  <si>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</si>
  <si>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</si>
  <si>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</si>
  <si>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</si>
  <si>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</si>
  <si>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</si>
  <si>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</si>
  <si>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</si>
  <si>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</si>
  <si>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</si>
  <si>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</si>
  <si>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</si>
  <si>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</si>
  <si>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</si>
  <si>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</si>
  <si>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</si>
  <si>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</si>
  <si>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</si>
  <si>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</si>
  <si>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</si>
  <si>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</si>
  <si>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</si>
  <si>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</si>
  <si>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</si>
  <si>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</si>
  <si>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</si>
  <si>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</si>
  <si>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</si>
  <si>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</si>
  <si>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</si>
  <si>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</si>
  <si>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</si>
  <si>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</si>
  <si>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</si>
  <si>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</si>
  <si>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</si>
  <si>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</si>
  <si>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</si>
  <si>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</si>
  <si>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</si>
  <si>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</si>
  <si>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</si>
  <si>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</si>
  <si>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</si>
  <si>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</si>
  <si>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</si>
  <si>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</si>
  <si>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</si>
  <si>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</si>
  <si>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</si>
  <si>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</si>
  <si>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</si>
  <si>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</si>
  <si>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</si>
  <si>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</si>
  <si>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</si>
  <si>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</si>
  <si>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</si>
  <si>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</si>
  <si>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</si>
  <si>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</si>
  <si>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</si>
  <si>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</si>
  <si>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</si>
  <si>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</si>
  <si>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</si>
  <si>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</si>
  <si>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</si>
  <si>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</si>
  <si>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</si>
  <si>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</si>
  <si>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</si>
  <si>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</si>
  <si>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</si>
  <si>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</si>
  <si>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</si>
  <si>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</si>
  <si>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</si>
  <si>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</si>
  <si>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</si>
  <si>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</si>
  <si>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</si>
  <si>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</si>
  <si>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</si>
  <si>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</si>
  <si>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</si>
  <si>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</si>
  <si>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</si>
  <si>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</si>
  <si>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</si>
  <si>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</si>
  <si>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</si>
  <si>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</si>
  <si>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</si>
  <si>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</si>
  <si>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</si>
  <si>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</si>
  <si>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</si>
  <si>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</si>
  <si>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</si>
  <si>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</si>
  <si>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</si>
  <si>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</si>
  <si>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</si>
  <si>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</si>
  <si>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</si>
  <si>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</si>
  <si>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</si>
  <si>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</si>
  <si>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</si>
  <si>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</si>
  <si>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</si>
  <si>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</si>
  <si>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</si>
  <si>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</si>
  <si>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</si>
  <si>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</si>
  <si>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</si>
  <si>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</si>
  <si>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</si>
  <si>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</si>
  <si>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</si>
  <si>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</si>
  <si>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</si>
  <si>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</si>
  <si>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</si>
  <si>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</si>
  <si>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</si>
  <si>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คะแนนรวมเขต</t>
  </si>
  <si>
    <t>คะแนนรวม</t>
  </si>
  <si>
    <t>คะแนนที่ได้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</si>
  <si>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</si>
  <si>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</si>
  <si>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</si>
  <si>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</si>
  <si>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</si>
  <si>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</si>
  <si>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</si>
  <si>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</si>
  <si>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</si>
  <si>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</si>
  <si>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</si>
  <si>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</si>
  <si>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</si>
  <si>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</si>
  <si>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</si>
  <si>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</si>
  <si>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</si>
  <si>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</si>
  <si>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</si>
  <si>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</si>
  <si>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</si>
  <si>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</si>
  <si>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</si>
  <si>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</si>
  <si>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</si>
  <si>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</si>
  <si>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</si>
  <si>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</si>
  <si>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</si>
  <si>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</si>
  <si>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</si>
  <si>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</si>
  <si>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</si>
  <si>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</si>
  <si>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</si>
  <si>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</si>
  <si>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</si>
  <si>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</si>
  <si>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</si>
  <si>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</si>
  <si>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</si>
  <si>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</si>
  <si>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</si>
  <si>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</si>
  <si>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</si>
  <si>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</si>
  <si>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</si>
  <si>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</si>
  <si>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</si>
  <si>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</si>
  <si>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</si>
  <si>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</si>
  <si>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</si>
  <si>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</si>
  <si>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</si>
  <si>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</si>
  <si>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</si>
  <si>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</si>
  <si>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</si>
  <si>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</si>
  <si>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</si>
  <si>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</si>
  <si>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</si>
  <si>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</si>
  <si>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</si>
  <si>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</si>
  <si>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</si>
  <si>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</si>
  <si>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</si>
  <si>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</si>
  <si>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</si>
  <si>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</si>
  <si>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</si>
  <si>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</si>
  <si>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</si>
  <si>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</si>
  <si>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</si>
  <si>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</si>
  <si>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</si>
  <si>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</si>
  <si>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</si>
  <si>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</si>
  <si>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</si>
  <si>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</si>
  <si>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</si>
  <si>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</si>
  <si>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</si>
  <si>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</si>
  <si>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</si>
  <si>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</si>
  <si>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</si>
  <si>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</si>
  <si>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</si>
  <si>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</si>
  <si>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</si>
  <si>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</si>
  <si>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</si>
  <si>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</si>
  <si>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</si>
  <si>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</si>
  <si>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</si>
  <si>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</si>
  <si>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</si>
  <si>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</si>
  <si>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</si>
  <si>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</si>
  <si>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</si>
  <si>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</si>
  <si>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</si>
  <si>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</si>
  <si>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</si>
  <si>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</si>
  <si>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</si>
  <si>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</si>
  <si>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</si>
  <si>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</si>
  <si>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</si>
  <si>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</si>
  <si>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</si>
  <si>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</si>
  <si>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</si>
  <si>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</si>
  <si>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</si>
  <si>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</si>
  <si>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</si>
  <si>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</si>
  <si>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</si>
  <si>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</si>
  <si>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</si>
  <si>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</si>
  <si>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</si>
  <si>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</si>
  <si>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</si>
  <si>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</si>
  <si>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</si>
  <si>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</si>
  <si>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</si>
  <si>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</si>
  <si>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</si>
  <si>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</si>
  <si>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</si>
  <si>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</si>
  <si>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</si>
  <si>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</si>
  <si>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</si>
  <si>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</si>
  <si>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</si>
  <si>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</si>
  <si>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</si>
  <si>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</si>
  <si>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</si>
  <si>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</si>
  <si>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</si>
  <si>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</si>
  <si>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</si>
  <si>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</si>
  <si>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</si>
  <si>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</si>
  <si>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</si>
  <si>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</si>
  <si>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</si>
  <si>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</si>
  <si>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</si>
  <si>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</si>
  <si>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</si>
  <si>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</si>
  <si>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</si>
  <si>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</si>
  <si>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</si>
  <si>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</si>
  <si>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</si>
  <si>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</si>
  <si>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</si>
  <si>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</si>
  <si>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</si>
  <si>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</si>
  <si>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</si>
  <si>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</si>
  <si>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</si>
  <si>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</si>
  <si>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</si>
  <si>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</si>
  <si>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</si>
  <si>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</si>
  <si>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</si>
  <si>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</si>
  <si>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</si>
  <si>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</si>
  <si>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</si>
  <si>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</si>
  <si>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</si>
  <si>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</si>
  <si>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</si>
  <si>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</si>
  <si>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</si>
  <si>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</si>
  <si>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</si>
  <si>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</si>
  <si>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</si>
  <si>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</si>
  <si>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</si>
  <si>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</si>
  <si>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</si>
  <si>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</si>
  <si>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</si>
  <si>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</si>
  <si>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</si>
  <si>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</si>
  <si>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</si>
  <si>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</si>
  <si>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</si>
  <si>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</si>
  <si>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</si>
  <si>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04483 - รพ.สต.หนองบัว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</si>
  <si>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</si>
  <si>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</si>
  <si>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</si>
  <si>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</si>
  <si>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</si>
  <si>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</si>
  <si>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</si>
  <si>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</si>
  <si>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</si>
  <si>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</si>
  <si>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</si>
  <si>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</si>
  <si>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</si>
  <si>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</si>
  <si>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</si>
  <si>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</si>
  <si>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</si>
  <si>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</si>
  <si>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</si>
  <si>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</si>
  <si>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</si>
  <si>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</si>
  <si>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</si>
  <si>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</si>
  <si>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</si>
  <si>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</si>
  <si>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</si>
  <si>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</si>
  <si>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</si>
  <si>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</si>
  <si>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</si>
  <si>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</si>
  <si>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</si>
  <si>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</si>
  <si>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</si>
  <si>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</si>
  <si>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</si>
  <si>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</si>
  <si>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</si>
  <si>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</si>
  <si>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</si>
  <si>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</si>
  <si>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</si>
  <si>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</si>
  <si>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</si>
  <si>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</si>
  <si>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</si>
  <si>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</si>
  <si>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</si>
  <si>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</si>
  <si>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</si>
  <si>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</si>
  <si>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</si>
  <si>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</si>
  <si>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</si>
  <si>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</si>
  <si>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</si>
  <si>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</si>
  <si>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</si>
  <si>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</si>
  <si>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</si>
  <si>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</si>
  <si>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</si>
  <si>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</si>
  <si>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</si>
  <si>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</si>
  <si>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</si>
  <si>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</si>
  <si>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</si>
  <si>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</si>
  <si>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</si>
  <si>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</si>
  <si>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</si>
  <si>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</si>
  <si>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</si>
  <si>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</si>
  <si>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</si>
  <si>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</si>
  <si>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</si>
  <si>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</si>
  <si>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</si>
  <si>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</si>
  <si>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</si>
  <si>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</si>
  <si>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</si>
  <si>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</si>
  <si>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</si>
  <si>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</si>
  <si>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</si>
  <si>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</si>
  <si>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</si>
  <si>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</si>
  <si>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</si>
  <si>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</si>
  <si>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</si>
  <si>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</si>
  <si>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</si>
  <si>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</si>
  <si>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</si>
  <si>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</si>
  <si>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</si>
  <si>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</si>
  <si>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</si>
  <si>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</si>
  <si>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</si>
  <si>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</si>
  <si>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</si>
  <si>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</si>
  <si>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</si>
  <si>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</si>
  <si>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</si>
  <si>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</si>
  <si>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</si>
  <si>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</si>
  <si>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</si>
  <si>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</si>
  <si>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</si>
  <si>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</si>
  <si>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</si>
  <si>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</si>
  <si>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</si>
  <si>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</si>
  <si>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</si>
  <si>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</si>
  <si>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</si>
  <si>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</si>
  <si>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</si>
  <si>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</si>
  <si>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</si>
  <si>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</si>
  <si>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</si>
  <si>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</si>
  <si>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</si>
  <si>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</si>
  <si>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</si>
  <si>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</si>
  <si>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</si>
  <si>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</si>
  <si>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</si>
  <si>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</si>
  <si>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</si>
  <si>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</si>
  <si>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</si>
  <si>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</si>
  <si>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</si>
  <si>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</si>
  <si>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</si>
  <si>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</si>
  <si>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</si>
  <si>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</si>
  <si>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</si>
  <si>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</si>
  <si>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</si>
  <si>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</si>
  <si>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</si>
  <si>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</si>
  <si>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</si>
  <si>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</si>
  <si>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</si>
  <si>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</si>
  <si>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</si>
  <si>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</si>
  <si>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</si>
  <si>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</si>
  <si>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</si>
  <si>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04632 - สอ.บ้านนาพู่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</si>
  <si>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</si>
  <si>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</si>
  <si>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</si>
  <si>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</si>
  <si>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</si>
  <si>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</si>
  <si>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</si>
  <si>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</si>
  <si>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</si>
  <si>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</si>
  <si>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</si>
  <si>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</si>
  <si>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</si>
  <si>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</si>
  <si>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</si>
  <si>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</si>
  <si>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</si>
  <si>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</si>
  <si>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</si>
  <si>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</si>
  <si>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</si>
  <si>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</si>
  <si>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</si>
  <si>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</si>
  <si>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</si>
  <si>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</si>
  <si>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</si>
  <si>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</si>
  <si>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</si>
  <si>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</si>
  <si>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</si>
  <si>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</si>
  <si>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</si>
  <si>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</si>
  <si>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</si>
  <si>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</si>
  <si>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</si>
  <si>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</si>
  <si>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</si>
  <si>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</si>
  <si>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</si>
  <si>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</si>
  <si>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</si>
  <si>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</si>
  <si>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</si>
  <si>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</si>
  <si>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</si>
  <si>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</si>
  <si>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</si>
  <si>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</si>
  <si>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</si>
  <si>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</si>
  <si>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</si>
  <si>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</si>
  <si>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</si>
  <si>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</si>
  <si>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</si>
  <si>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</si>
  <si>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</si>
  <si>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</si>
  <si>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</si>
  <si>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</si>
  <si>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</si>
  <si>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</si>
  <si>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</si>
  <si>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</si>
  <si>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</si>
  <si>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</si>
  <si>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</si>
  <si>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</si>
  <si>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</si>
  <si>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</si>
  <si>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</si>
  <si>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</si>
  <si>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</si>
  <si>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</si>
  <si>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</si>
  <si>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</si>
  <si>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</si>
  <si>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</si>
  <si>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</si>
  <si>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</si>
  <si>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</si>
  <si>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</si>
  <si>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</si>
  <si>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</si>
  <si>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</si>
  <si>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</si>
  <si>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</si>
  <si>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</si>
  <si>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</si>
  <si>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</si>
  <si>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</si>
  <si>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</si>
  <si>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</si>
  <si>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</si>
  <si>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</si>
  <si>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</si>
  <si>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</si>
  <si>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</si>
  <si>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</si>
  <si>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</si>
  <si>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</si>
  <si>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</si>
  <si>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</si>
  <si>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</si>
  <si>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</si>
  <si>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</si>
  <si>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</si>
  <si>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</si>
  <si>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</si>
  <si>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</si>
  <si>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</si>
  <si>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</si>
  <si>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</si>
  <si>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</si>
  <si>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</si>
  <si>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</si>
  <si>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</si>
  <si>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</si>
  <si>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</si>
  <si>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</si>
  <si>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</si>
  <si>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</si>
  <si>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</si>
  <si>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</si>
  <si>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</si>
  <si>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</si>
  <si>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</si>
  <si>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</si>
  <si>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</si>
  <si>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</si>
  <si>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</si>
  <si>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</si>
  <si>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</si>
  <si>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</si>
  <si>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</si>
  <si>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</si>
  <si>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</si>
  <si>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</si>
  <si>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</si>
  <si>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</si>
  <si>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</si>
  <si>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</si>
  <si>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</si>
  <si>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</si>
  <si>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</si>
  <si>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</si>
  <si>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</si>
  <si>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</si>
  <si>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</si>
  <si>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</si>
  <si>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</si>
  <si>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</si>
  <si>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</si>
  <si>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</si>
  <si>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</si>
  <si>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</si>
  <si>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</si>
  <si>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</si>
  <si>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</si>
  <si>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</si>
  <si>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</si>
  <si>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</si>
  <si>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</si>
  <si>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</si>
  <si>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</si>
  <si>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</si>
  <si>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</si>
  <si>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</si>
  <si>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</si>
  <si>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</si>
  <si>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</si>
  <si>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</si>
  <si>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</si>
  <si>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</si>
  <si>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</si>
  <si>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</si>
  <si>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</si>
  <si>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</si>
  <si>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</si>
  <si>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</si>
  <si>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</si>
  <si>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</si>
  <si>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</si>
  <si>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</si>
  <si>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</si>
  <si>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</si>
  <si>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</si>
  <si>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</si>
  <si>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</si>
  <si>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</si>
  <si>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</si>
  <si>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</si>
  <si>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</si>
  <si>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</si>
  <si>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</si>
  <si>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</si>
  <si>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</si>
  <si>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</si>
  <si>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</si>
  <si>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</si>
  <si>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</si>
  <si>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</si>
  <si>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</si>
  <si>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</si>
  <si>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</si>
  <si>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</si>
  <si>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</si>
  <si>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</si>
  <si>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</si>
  <si>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</si>
  <si>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</si>
  <si>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</si>
  <si>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</si>
  <si>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</si>
  <si>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</si>
  <si>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</si>
  <si>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</si>
  <si>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</si>
  <si>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</si>
  <si>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</si>
  <si>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</si>
  <si>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</si>
  <si>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</si>
  <si>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</si>
  <si>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</si>
  <si>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</si>
  <si>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</si>
  <si>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</si>
  <si>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</si>
  <si>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</si>
  <si>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</si>
  <si>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</si>
  <si>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</si>
  <si>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</si>
  <si>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</si>
  <si>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</si>
  <si>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</si>
  <si>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</si>
  <si>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</si>
  <si>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</si>
  <si>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</si>
  <si>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</si>
  <si>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</si>
  <si>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</si>
  <si>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</si>
  <si>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</si>
  <si>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</si>
  <si>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</si>
  <si>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</si>
  <si>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</si>
  <si>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</si>
  <si>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</si>
  <si>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</si>
  <si>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</si>
  <si>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</si>
  <si>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</si>
  <si>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</si>
  <si>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</si>
  <si>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</si>
  <si>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</si>
  <si>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</si>
  <si>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</si>
  <si>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</si>
  <si>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</si>
  <si>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</si>
  <si>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</si>
  <si>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</si>
  <si>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</si>
  <si>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</si>
  <si>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</si>
  <si>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</si>
  <si>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</si>
  <si>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</si>
  <si>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</si>
  <si>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</si>
  <si>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</si>
  <si>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</si>
  <si>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</si>
  <si>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</si>
  <si>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</si>
  <si>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</si>
  <si>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</si>
  <si>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</si>
  <si>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</si>
  <si>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</si>
  <si>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</si>
  <si>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</si>
  <si>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</si>
  <si>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</si>
  <si>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</si>
  <si>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</si>
  <si>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</si>
  <si>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</si>
  <si>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</si>
  <si>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</si>
  <si>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</si>
  <si>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</si>
  <si>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</si>
  <si>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</si>
  <si>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</si>
  <si>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</si>
  <si>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</si>
  <si>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</si>
  <si>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</si>
  <si>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</si>
  <si>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</si>
  <si>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</si>
  <si>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</si>
  <si>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</si>
  <si>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</si>
  <si>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</si>
  <si>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</si>
  <si>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</si>
  <si>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</si>
  <si>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</si>
  <si>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</si>
  <si>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</si>
  <si>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</si>
  <si>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</si>
  <si>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</si>
  <si>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</si>
  <si>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</si>
  <si>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</si>
  <si>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</si>
  <si>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</si>
  <si>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</si>
  <si>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</si>
  <si>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</si>
  <si>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</si>
  <si>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</si>
  <si>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</si>
  <si>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</si>
  <si>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</si>
  <si>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</si>
  <si>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</si>
  <si>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</si>
  <si>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</si>
  <si>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</si>
  <si>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</si>
  <si>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</si>
  <si>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</si>
  <si>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</si>
  <si>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</si>
  <si>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</si>
  <si>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</si>
  <si>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</si>
  <si>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</si>
  <si>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</si>
  <si>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</si>
  <si>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</si>
  <si>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</si>
  <si>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</si>
  <si>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</si>
  <si>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</si>
  <si>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</si>
  <si>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</si>
  <si>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</si>
  <si>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</si>
  <si>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</si>
  <si>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</si>
  <si>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</si>
  <si>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</si>
  <si>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</si>
  <si>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</si>
  <si>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</si>
  <si>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</si>
  <si>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</si>
  <si>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</si>
  <si>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</si>
  <si>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</si>
  <si>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</si>
  <si>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</si>
  <si>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</si>
  <si>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</si>
  <si>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</si>
  <si>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</si>
  <si>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</si>
  <si>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</si>
  <si>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</si>
  <si>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</si>
  <si>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</si>
  <si>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</si>
  <si>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</si>
  <si>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</si>
  <si>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</si>
  <si>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</si>
  <si>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</si>
  <si>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</si>
  <si>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</si>
  <si>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</si>
  <si>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</si>
  <si>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</si>
  <si>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</si>
  <si>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</si>
  <si>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</si>
  <si>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</si>
  <si>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</si>
  <si>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</si>
  <si>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</si>
  <si>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</si>
  <si>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</si>
  <si>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</si>
  <si>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</si>
  <si>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</si>
  <si>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</si>
  <si>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</si>
  <si>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</si>
  <si>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</si>
  <si>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</si>
  <si>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</si>
  <si>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</si>
  <si>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</si>
  <si>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</si>
  <si>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</si>
  <si>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</si>
  <si>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</si>
  <si>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</si>
  <si>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</si>
  <si>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</si>
  <si>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</si>
  <si>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</si>
  <si>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</si>
  <si>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</si>
  <si>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</si>
  <si>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</si>
  <si>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</si>
  <si>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</si>
  <si>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</si>
  <si>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</si>
  <si>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</si>
  <si>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</si>
  <si>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</si>
  <si>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</si>
  <si>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</si>
  <si>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</si>
  <si>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</si>
  <si>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</si>
  <si>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</si>
  <si>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</si>
  <si>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</si>
  <si>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</si>
  <si>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</si>
  <si>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</si>
  <si>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</si>
  <si>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</si>
  <si>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</si>
  <si>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</si>
  <si>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</si>
  <si>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</si>
  <si>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</si>
  <si>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</si>
  <si>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</si>
  <si>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</si>
  <si>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</si>
  <si>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</si>
  <si>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</si>
  <si>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</si>
  <si>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</si>
  <si>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</si>
  <si>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</si>
  <si>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</si>
  <si>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</si>
  <si>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</si>
  <si>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</si>
  <si>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</si>
  <si>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</si>
  <si>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</si>
  <si>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</si>
  <si>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</si>
  <si>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</si>
  <si>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</si>
  <si>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</si>
  <si>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</si>
  <si>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</si>
  <si>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</si>
  <si>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</si>
  <si>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</si>
  <si>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</si>
  <si>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</si>
  <si>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</si>
  <si>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</si>
  <si>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</si>
  <si>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</si>
  <si>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</si>
  <si>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</si>
  <si>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</si>
  <si>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</si>
  <si>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</si>
  <si>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</si>
  <si>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</si>
  <si>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</si>
  <si>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</si>
  <si>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</si>
  <si>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</si>
  <si>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</si>
  <si>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</si>
  <si>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</si>
  <si>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</si>
  <si>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</si>
  <si>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</si>
  <si>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</si>
  <si>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</si>
  <si>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</si>
  <si>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</si>
  <si>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</si>
  <si>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</si>
  <si>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</si>
  <si>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</si>
  <si>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</si>
  <si>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</si>
  <si>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</si>
  <si>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</si>
  <si>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</si>
  <si>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</si>
  <si>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</si>
  <si>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</si>
  <si>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</si>
  <si>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</si>
  <si>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</si>
  <si>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</si>
  <si>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</si>
  <si>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</si>
  <si>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</si>
  <si>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</si>
  <si>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</si>
  <si>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</si>
  <si>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</si>
  <si>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</si>
  <si>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</si>
  <si>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</si>
  <si>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</si>
  <si>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</si>
  <si>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</si>
  <si>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</si>
  <si>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</si>
  <si>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</si>
  <si>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</si>
  <si>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</si>
  <si>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</si>
  <si>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</si>
  <si>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</si>
  <si>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</si>
  <si>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</si>
  <si>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</si>
  <si>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</si>
  <si>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</si>
  <si>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</si>
  <si>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</si>
  <si>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</si>
  <si>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</si>
  <si>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</si>
  <si>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</si>
  <si>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</si>
  <si>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</si>
  <si>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</si>
  <si>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</si>
  <si>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</si>
  <si>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</si>
  <si>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</si>
  <si>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</si>
  <si>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</si>
  <si>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</si>
  <si>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</si>
  <si>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</si>
  <si>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</si>
  <si>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</si>
  <si>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</si>
  <si>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</si>
  <si>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</si>
  <si>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</si>
  <si>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</si>
  <si>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</si>
  <si>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</si>
  <si>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</si>
  <si>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</si>
  <si>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</si>
  <si>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</si>
  <si>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</si>
  <si>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</si>
  <si>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</si>
  <si>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</si>
  <si>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</si>
  <si>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</si>
  <si>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</si>
  <si>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</si>
  <si>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</si>
  <si>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</si>
  <si>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</si>
  <si>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</si>
  <si>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</si>
  <si>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</si>
  <si>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</si>
  <si>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</si>
  <si>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</si>
  <si>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</si>
  <si>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</si>
  <si>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</si>
  <si>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</si>
  <si>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</si>
  <si>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</si>
  <si>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</si>
  <si>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</si>
  <si>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</si>
  <si>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</si>
  <si>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</si>
  <si>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</si>
  <si>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</si>
  <si>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</si>
  <si>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</si>
  <si>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</si>
  <si>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</si>
  <si>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</si>
  <si>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</si>
  <si>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</si>
  <si>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</si>
  <si>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</si>
  <si>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</si>
  <si>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</si>
  <si>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</si>
  <si>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</si>
  <si>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</si>
  <si>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</si>
  <si>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</si>
  <si>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</si>
  <si>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</si>
  <si>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</si>
  <si>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</si>
  <si>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</si>
  <si>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</si>
  <si>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</si>
  <si>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</si>
  <si>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</si>
  <si>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</si>
  <si>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</si>
  <si>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</si>
  <si>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</si>
  <si>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</si>
  <si>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</si>
  <si>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</si>
  <si>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</si>
  <si>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</si>
  <si>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</si>
  <si>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</si>
  <si>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</si>
  <si>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</si>
  <si>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</si>
  <si>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</si>
  <si>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</si>
  <si>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</si>
  <si>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</si>
  <si>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</si>
  <si>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</si>
  <si>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</si>
  <si>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</si>
  <si>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</si>
  <si>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</si>
  <si>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</si>
  <si>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</si>
  <si>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</si>
  <si>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</si>
  <si>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</si>
  <si>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</si>
  <si>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</si>
  <si>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</si>
  <si>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</si>
  <si>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</si>
  <si>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</si>
  <si>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</si>
  <si>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</si>
  <si>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</si>
  <si>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</si>
  <si>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</si>
  <si>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</si>
  <si>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</si>
  <si>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</si>
  <si>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</si>
  <si>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</si>
  <si>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</si>
  <si>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</si>
  <si>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</si>
  <si>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</si>
  <si>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</si>
  <si>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</si>
  <si>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</si>
  <si>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</si>
  <si>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</si>
  <si>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</si>
  <si>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</si>
  <si>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</si>
  <si>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</si>
  <si>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</si>
  <si>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</si>
  <si>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</si>
  <si>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</si>
  <si>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</si>
  <si>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</si>
  <si>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</si>
  <si>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</si>
  <si>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</si>
  <si>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</si>
  <si>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</si>
  <si>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</si>
  <si>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</si>
  <si>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</si>
  <si>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</si>
  <si>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</si>
  <si>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</si>
  <si>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</si>
  <si>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</si>
  <si>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</si>
  <si>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</si>
  <si>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</si>
  <si>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</si>
  <si>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</si>
  <si>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</si>
  <si>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</si>
  <si>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</si>
  <si>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</si>
  <si>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</si>
  <si>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</si>
  <si>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</si>
  <si>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</si>
  <si>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</si>
  <si>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</si>
  <si>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</si>
  <si>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</si>
  <si>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</si>
  <si>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</si>
  <si>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</si>
  <si>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</si>
  <si>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</si>
  <si>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</si>
  <si>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</si>
  <si>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</si>
  <si>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</si>
  <si>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</si>
  <si>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</si>
  <si>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</si>
  <si>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</si>
  <si>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</si>
  <si>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</si>
  <si>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</si>
  <si>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</si>
  <si>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</si>
  <si>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</si>
  <si>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</si>
  <si>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</si>
  <si>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</si>
  <si>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</si>
  <si>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</si>
  <si>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</si>
  <si>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</si>
  <si>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</si>
  <si>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</si>
  <si>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</si>
  <si>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</si>
  <si>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</si>
  <si>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</si>
  <si>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</si>
  <si>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</si>
  <si>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</si>
  <si>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</si>
  <si>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</si>
  <si>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</si>
  <si>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</si>
  <si>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</si>
  <si>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</si>
  <si>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</si>
  <si>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</si>
  <si>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</si>
  <si>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</si>
  <si>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</si>
  <si>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</si>
  <si>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</si>
  <si>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</si>
  <si>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</si>
  <si>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</si>
  <si>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</si>
  <si>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</si>
  <si>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</si>
  <si>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</si>
  <si>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</si>
  <si>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</si>
  <si>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</si>
  <si>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</si>
  <si>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</si>
  <si>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</si>
  <si>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</si>
  <si>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</si>
  <si>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</si>
  <si>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</si>
  <si>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</si>
  <si>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</si>
  <si>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</si>
  <si>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</si>
  <si>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</si>
  <si>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</si>
  <si>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</si>
  <si>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</si>
  <si>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</si>
  <si>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</si>
  <si>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</si>
  <si>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</si>
  <si>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</si>
  <si>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</si>
  <si>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</si>
  <si>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</si>
  <si>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</si>
  <si>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</si>
  <si>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</si>
  <si>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</si>
  <si>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</si>
  <si>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</si>
  <si>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</si>
  <si>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</si>
  <si>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</si>
  <si>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</si>
  <si>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</si>
  <si>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</si>
  <si>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</si>
  <si>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</si>
  <si>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</si>
  <si>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</si>
  <si>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</si>
  <si>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</si>
  <si>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</si>
  <si>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</si>
  <si>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</si>
  <si>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</si>
  <si>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</si>
  <si>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</si>
  <si>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</si>
  <si>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</si>
  <si>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</si>
  <si>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</si>
  <si>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</si>
  <si>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</si>
  <si>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</si>
  <si>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</si>
  <si>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</si>
  <si>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</si>
  <si>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</si>
  <si>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</si>
  <si>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</si>
  <si>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</si>
  <si>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</si>
  <si>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</si>
  <si>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</si>
  <si>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</si>
  <si>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</si>
  <si>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</si>
  <si>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</si>
  <si>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</si>
  <si>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</si>
  <si>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</si>
  <si>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</si>
  <si>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</si>
  <si>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</si>
  <si>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</si>
  <si>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</si>
  <si>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</si>
  <si>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</si>
  <si>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</si>
  <si>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</si>
  <si>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</si>
  <si>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</si>
  <si>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</si>
  <si>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</si>
  <si>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</si>
  <si>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</si>
  <si>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</si>
  <si>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</si>
  <si>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</si>
  <si>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</si>
  <si>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</si>
  <si>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</si>
  <si>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</si>
  <si>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</si>
  <si>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</si>
  <si>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</si>
  <si>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</si>
  <si>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</si>
  <si>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</si>
  <si>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</si>
  <si>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</si>
  <si>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</si>
  <si>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</si>
  <si>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</si>
  <si>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</si>
  <si>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</si>
  <si>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</si>
  <si>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</si>
  <si>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</si>
  <si>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</si>
  <si>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</si>
  <si>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</si>
  <si>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</si>
  <si>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</si>
  <si>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</si>
  <si>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</si>
  <si>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</si>
  <si>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</si>
  <si>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</si>
  <si>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</si>
  <si>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</si>
  <si>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</si>
  <si>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</si>
  <si>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</si>
  <si>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</si>
  <si>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</si>
  <si>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</si>
  <si>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</si>
  <si>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</si>
  <si>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</si>
  <si>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</si>
  <si>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</si>
  <si>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</si>
  <si>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</si>
  <si>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</si>
  <si>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</si>
  <si>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</si>
  <si>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</si>
  <si>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</si>
  <si>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</si>
  <si>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</si>
  <si>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</si>
  <si>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</si>
  <si>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</si>
  <si>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</si>
  <si>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</si>
  <si>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</si>
  <si>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</si>
  <si>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</si>
  <si>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</si>
  <si>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</si>
  <si>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</si>
  <si>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</si>
  <si>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</si>
  <si>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</si>
  <si>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</si>
  <si>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</si>
  <si>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</si>
  <si>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</si>
  <si>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</si>
  <si>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</si>
  <si>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</si>
  <si>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</si>
  <si>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</si>
  <si>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</si>
  <si>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</si>
  <si>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</si>
  <si>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</si>
  <si>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</si>
  <si>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</si>
  <si>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</si>
  <si>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</si>
  <si>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</si>
  <si>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</si>
  <si>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</si>
  <si>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</si>
  <si>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</si>
  <si>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</si>
  <si>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</si>
  <si>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</si>
  <si>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</si>
  <si>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</si>
  <si>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</si>
  <si>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</si>
  <si>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</si>
  <si>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</si>
  <si>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</si>
  <si>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</si>
  <si>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</si>
  <si>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</si>
  <si>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</si>
  <si>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</si>
  <si>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</si>
  <si>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</si>
  <si>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</si>
  <si>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</si>
  <si>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</si>
  <si>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</si>
  <si>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</si>
  <si>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</si>
  <si>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</si>
  <si>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</si>
  <si>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</si>
  <si>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</si>
  <si>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</si>
  <si>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</si>
  <si>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</si>
  <si>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</si>
  <si>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</si>
  <si>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</si>
  <si>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</si>
  <si>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</si>
  <si>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</si>
  <si>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</si>
  <si>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</si>
  <si>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</si>
  <si>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</si>
  <si>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</si>
  <si>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</si>
  <si>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</si>
  <si>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</si>
  <si>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</si>
  <si>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</si>
  <si>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</si>
  <si>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</si>
  <si>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</si>
  <si>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</si>
  <si>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</si>
  <si>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</si>
  <si>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</si>
  <si>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</si>
  <si>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</si>
  <si>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</si>
  <si>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</si>
  <si>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</si>
  <si>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</si>
  <si>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</si>
  <si>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</si>
  <si>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</si>
  <si>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</si>
  <si>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</si>
  <si>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</si>
  <si>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</si>
  <si>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</si>
  <si>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</si>
  <si>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</si>
  <si>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</si>
  <si>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</si>
  <si>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</si>
  <si>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</si>
  <si>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</si>
  <si>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</si>
  <si>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</si>
  <si>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</si>
  <si>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</si>
  <si>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</si>
  <si>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</si>
  <si>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</si>
  <si>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</si>
  <si>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</si>
  <si>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</si>
  <si>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</si>
  <si>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</si>
  <si>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</si>
  <si>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</si>
  <si>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</si>
  <si>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</si>
  <si>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</si>
  <si>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</si>
  <si>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</si>
  <si>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</si>
  <si>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</si>
  <si>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</si>
  <si>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</si>
  <si>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</si>
  <si>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</si>
  <si>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</si>
  <si>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</si>
  <si>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</si>
  <si>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</si>
  <si>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</si>
  <si>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</si>
  <si>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</si>
  <si>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</si>
  <si>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</si>
  <si>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</si>
  <si>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</si>
  <si>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</si>
  <si>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</si>
  <si>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</si>
  <si>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</si>
  <si>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</si>
  <si>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</si>
  <si>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</si>
  <si>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</si>
  <si>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</si>
  <si>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</si>
  <si>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</si>
  <si>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</si>
  <si>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</si>
  <si>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</si>
  <si>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</si>
  <si>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</si>
  <si>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</si>
  <si>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</si>
  <si>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</si>
  <si>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</si>
  <si>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</si>
  <si>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</si>
  <si>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</si>
  <si>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</si>
  <si>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</si>
  <si>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</si>
  <si>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</si>
  <si>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</si>
  <si>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</si>
  <si>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</si>
  <si>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</si>
  <si>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</si>
  <si>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</si>
  <si>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</si>
  <si>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</si>
  <si>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</si>
  <si>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</si>
  <si>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</si>
  <si>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</si>
  <si>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</si>
  <si>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</si>
  <si>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</si>
  <si>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</si>
  <si>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</si>
  <si>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</si>
  <si>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</si>
  <si>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</si>
  <si>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</si>
  <si>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</si>
  <si>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</si>
  <si>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</si>
  <si>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</si>
  <si>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</si>
  <si>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</si>
  <si>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</si>
  <si>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</si>
  <si>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</si>
  <si>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</si>
  <si>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</si>
  <si>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</si>
  <si>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</si>
  <si>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</si>
  <si>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</si>
  <si>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</si>
  <si>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</si>
  <si>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</si>
  <si>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</si>
  <si>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</si>
  <si>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</si>
  <si>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</si>
  <si>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</si>
  <si>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</si>
  <si>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</si>
  <si>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</si>
  <si>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</si>
  <si>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</si>
  <si>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</si>
  <si>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</si>
  <si>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</si>
  <si>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</si>
  <si>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</si>
  <si>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</si>
  <si>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</si>
  <si>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</si>
  <si>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</si>
  <si>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</si>
  <si>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</si>
  <si>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</si>
  <si>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</si>
  <si>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</si>
  <si>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</si>
  <si>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</si>
  <si>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</si>
  <si>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</si>
  <si>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</si>
  <si>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</si>
  <si>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</si>
  <si>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</si>
  <si>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</si>
  <si>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</si>
  <si>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</si>
  <si>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</si>
  <si>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</si>
  <si>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</si>
  <si>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</si>
  <si>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</si>
  <si>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</si>
  <si>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</si>
  <si>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</si>
  <si>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</si>
  <si>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</si>
  <si>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</si>
  <si>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</si>
  <si>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</si>
  <si>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</si>
  <si>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</si>
  <si>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</si>
  <si>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</si>
  <si>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</si>
  <si>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</si>
  <si>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</si>
  <si>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</si>
  <si>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</si>
  <si>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</si>
  <si>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</si>
  <si>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</si>
  <si>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</si>
  <si>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</si>
  <si>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</si>
  <si>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</si>
  <si>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</si>
  <si>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</si>
  <si>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</si>
  <si>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</si>
  <si>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</si>
  <si>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</si>
  <si>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</si>
  <si>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</si>
  <si>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</si>
  <si>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</si>
  <si>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</si>
  <si>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</si>
  <si>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</si>
  <si>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</si>
  <si>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</si>
  <si>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</si>
  <si>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</si>
  <si>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</si>
  <si>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</si>
  <si>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</si>
  <si>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</si>
  <si>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</si>
  <si>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</si>
  <si>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</si>
  <si>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</si>
  <si>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</si>
  <si>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</si>
  <si>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</si>
  <si>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</si>
  <si>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</si>
  <si>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</si>
  <si>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</si>
  <si>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</si>
  <si>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</si>
  <si>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</si>
  <si>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</si>
  <si>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</si>
  <si>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</si>
  <si>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</si>
  <si>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</si>
  <si>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</si>
  <si>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</si>
  <si>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</si>
  <si>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</si>
  <si>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</si>
  <si>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</si>
  <si>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</si>
  <si>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</si>
  <si>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</si>
  <si>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</si>
  <si>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</si>
  <si>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</si>
  <si>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</si>
  <si>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</si>
  <si>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</si>
  <si>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</si>
  <si>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</si>
  <si>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</si>
  <si>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</si>
  <si>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</si>
  <si>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</si>
  <si>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</si>
  <si>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</si>
  <si>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</si>
  <si>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</si>
  <si>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</si>
  <si>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</si>
  <si>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</si>
  <si>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</si>
  <si>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</si>
  <si>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</si>
  <si>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</si>
  <si>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</si>
  <si>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</si>
  <si>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</si>
  <si>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</si>
  <si>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</si>
  <si>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</si>
  <si>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</si>
  <si>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</si>
  <si>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</si>
  <si>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</si>
  <si>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</si>
  <si>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</si>
  <si>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</si>
  <si>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</si>
  <si>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</si>
  <si>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</si>
  <si>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</si>
  <si>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</si>
  <si>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</si>
  <si>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</si>
  <si>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</si>
  <si>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</si>
  <si>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</si>
  <si>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</si>
  <si>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</si>
  <si>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</si>
  <si>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</si>
  <si>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</si>
  <si>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</si>
  <si>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</si>
  <si>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</si>
  <si>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</si>
  <si>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</si>
  <si>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</si>
  <si>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</si>
  <si>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</si>
  <si>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</si>
  <si>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</si>
  <si>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</si>
  <si>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</si>
  <si>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</si>
  <si>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</si>
  <si>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</si>
  <si>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</si>
  <si>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</si>
  <si>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</si>
  <si>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</si>
  <si>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</si>
  <si>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</si>
  <si>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</si>
  <si>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</si>
  <si>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</si>
  <si>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</si>
  <si>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</si>
  <si>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</si>
  <si>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</si>
  <si>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</si>
  <si>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</si>
  <si>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</si>
  <si>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</si>
  <si>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</si>
  <si>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</si>
  <si>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</si>
  <si>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</si>
  <si>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</si>
  <si>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</si>
  <si>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</si>
  <si>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</si>
  <si>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</si>
  <si>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</si>
  <si>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</si>
  <si>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</si>
  <si>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</si>
  <si>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</si>
  <si>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</si>
  <si>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</si>
  <si>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</si>
  <si>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</si>
  <si>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</si>
  <si>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</si>
  <si>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</si>
  <si>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</si>
  <si>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</si>
  <si>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</si>
  <si>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</si>
  <si>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</si>
  <si>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</si>
  <si>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</si>
  <si>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</si>
  <si>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</si>
  <si>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</si>
  <si>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</si>
  <si>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</si>
  <si>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</si>
  <si>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</si>
  <si>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</si>
  <si>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</si>
  <si>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</si>
  <si>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</si>
  <si>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</si>
  <si>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</si>
  <si>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</si>
  <si>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</si>
  <si>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</si>
  <si>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</si>
  <si>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</si>
  <si>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</si>
  <si>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</si>
  <si>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</si>
  <si>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</si>
  <si>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</si>
  <si>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</si>
  <si>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</si>
  <si>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</si>
  <si>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</si>
  <si>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</si>
  <si>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</si>
  <si>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</si>
  <si>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</si>
  <si>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</si>
  <si>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</si>
  <si>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</si>
  <si>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</si>
  <si>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</si>
  <si>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</si>
  <si>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</si>
  <si>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</si>
  <si>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</si>
  <si>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</si>
  <si>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</si>
  <si>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</si>
  <si>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</si>
  <si>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</si>
  <si>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</si>
  <si>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</si>
  <si>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</si>
  <si>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</si>
  <si>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</si>
  <si>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</si>
  <si>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</si>
  <si>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</si>
  <si>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</si>
  <si>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</si>
  <si>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</si>
  <si>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</si>
  <si>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</si>
  <si>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</si>
  <si>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</si>
  <si>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</si>
  <si>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</si>
  <si>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</si>
  <si>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</si>
  <si>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</si>
  <si>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</si>
  <si>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</si>
  <si>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</si>
  <si>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</si>
  <si>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</si>
  <si>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</si>
  <si>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</si>
  <si>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</si>
  <si>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</si>
  <si>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</si>
  <si>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</si>
  <si>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</si>
  <si>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</si>
  <si>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</si>
  <si>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</si>
  <si>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</si>
  <si>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</si>
  <si>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</si>
  <si>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</si>
  <si>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</si>
  <si>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</si>
  <si>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</si>
  <si>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</si>
  <si>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</si>
  <si>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</si>
  <si>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</si>
  <si>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</si>
  <si>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</si>
  <si>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</si>
  <si>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</si>
  <si>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</si>
  <si>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</si>
  <si>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</si>
  <si>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</si>
  <si>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</si>
  <si>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</si>
  <si>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</si>
  <si>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</si>
  <si>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</si>
  <si>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</si>
  <si>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</si>
  <si>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</si>
  <si>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</si>
  <si>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</si>
  <si>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</si>
  <si>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</si>
  <si>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</si>
  <si>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</si>
  <si>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CodeL3</t>
  </si>
  <si>
    <t>1101000000.000</t>
  </si>
  <si>
    <t>1102000000.000</t>
  </si>
  <si>
    <t>1105000000.000</t>
  </si>
  <si>
    <t>1205000000.000</t>
  </si>
  <si>
    <t>1206000000.000</t>
  </si>
  <si>
    <t>1209000000.000</t>
  </si>
  <si>
    <t>2101000000.000</t>
  </si>
  <si>
    <t>2102000000.000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</si>
  <si>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</si>
  <si>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</si>
  <si>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</si>
  <si>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</si>
  <si>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</si>
  <si>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</si>
  <si>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</si>
  <si>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</si>
  <si>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</si>
  <si>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</si>
  <si>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</si>
  <si>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</si>
  <si>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</si>
  <si>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</si>
  <si>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</si>
  <si>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</si>
  <si>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</si>
  <si>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</si>
  <si>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</si>
  <si>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</si>
  <si>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</si>
  <si>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</si>
  <si>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</si>
  <si>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</si>
  <si>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</si>
  <si>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</si>
  <si>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</si>
  <si>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</si>
  <si>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</si>
  <si>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</si>
  <si>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</si>
  <si>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</si>
  <si>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</si>
  <si>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</si>
  <si>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</si>
  <si>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</si>
  <si>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</si>
  <si>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</si>
  <si>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</si>
  <si>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</si>
  <si>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</si>
  <si>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</si>
  <si>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5.2.4 ค่าใช้จ่ายระหว่างหน่วยงานกรณีอื่น</t>
  </si>
  <si>
    <t>รวมจังหวัด</t>
  </si>
  <si>
    <t>00438 ปากคาด,สสอ_</t>
  </si>
  <si>
    <t>00440 ศรีวิไล,สสอ_</t>
  </si>
  <si>
    <t>00441 บุ่งคล้า,สสอ_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</si>
  <si>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</si>
  <si>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</si>
  <si>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</si>
  <si>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</si>
  <si>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</si>
  <si>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</si>
  <si>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</si>
  <si>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</si>
  <si>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</si>
  <si>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</si>
  <si>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</si>
  <si>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</si>
  <si>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</si>
  <si>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</si>
  <si>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</si>
  <si>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</si>
  <si>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</si>
  <si>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</si>
  <si>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</si>
  <si>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</si>
  <si>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</si>
  <si>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</si>
  <si>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</si>
  <si>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</si>
  <si>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</si>
  <si>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</si>
  <si>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</si>
  <si>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</si>
  <si>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</si>
  <si>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</si>
  <si>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</si>
  <si>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</si>
  <si>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</si>
  <si>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</si>
  <si>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</si>
  <si>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</si>
  <si>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</si>
  <si>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</si>
  <si>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</si>
  <si>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</si>
  <si>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</si>
  <si>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</si>
  <si>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</si>
  <si>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</si>
  <si>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</si>
  <si>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</si>
  <si>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</si>
  <si>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</si>
  <si>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</si>
  <si>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</si>
  <si>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</si>
  <si>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</si>
  <si>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</si>
  <si>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</si>
  <si>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</si>
  <si>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</si>
  <si>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</si>
  <si>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</si>
  <si>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</si>
  <si>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</si>
  <si>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</si>
  <si>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</si>
  <si>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</si>
  <si>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</si>
  <si>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</si>
  <si>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</si>
  <si>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</si>
  <si>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</si>
  <si>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</si>
  <si>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</si>
  <si>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</si>
  <si>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</si>
  <si>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</si>
  <si>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</si>
  <si>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</si>
  <si>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</si>
  <si>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</si>
  <si>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</si>
  <si>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</si>
  <si>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</si>
  <si>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</si>
  <si>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</si>
  <si>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</si>
  <si>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1106000000.000</t>
  </si>
  <si>
    <t>1204000000.000</t>
  </si>
  <si>
    <t>1211000000.000</t>
  </si>
  <si>
    <t>4306000000.000</t>
  </si>
  <si>
    <t>5108000000.000</t>
  </si>
  <si>
    <t>5203000000.000</t>
  </si>
  <si>
    <t>1.1.6 สินทรัพย์หมุนเวียนอื่น</t>
  </si>
  <si>
    <t>1.2.3 ที่ดิน</t>
  </si>
  <si>
    <t>1.2.7 งานระหว่างก่อสร้าง</t>
  </si>
  <si>
    <t>4.2.4 รายรับจากการขายสินทรัพย์ของหน่วยงาน</t>
  </si>
  <si>
    <t>5.1.8 หนี้สูญและหนี้สงสัยจะสูญ</t>
  </si>
  <si>
    <t>5.2.1 ค่าจำหน่ายจากการขายทรัพย์สิน</t>
  </si>
  <si>
    <t>00410 สำนักงานสาธารณสุขอำเภอเพ็ญ</t>
  </si>
  <si>
    <t>04481 สถานีอนามัยนิคมสงเคราะห์</t>
  </si>
  <si>
    <t>04482 สอ_บ้านขาว</t>
  </si>
  <si>
    <t>04483 สอ_หนองบัว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</si>
  <si>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</si>
  <si>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</si>
  <si>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</si>
  <si>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</si>
  <si>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</si>
  <si>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</si>
  <si>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</si>
  <si>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</si>
  <si>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</si>
  <si>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</si>
  <si>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</si>
  <si>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</si>
  <si>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</si>
  <si>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</si>
  <si>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</si>
  <si>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</si>
  <si>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</si>
  <si>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</si>
  <si>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</si>
  <si>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</si>
  <si>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</si>
  <si>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</si>
  <si>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</si>
  <si>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</si>
  <si>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</si>
  <si>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</si>
  <si>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</si>
  <si>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</si>
  <si>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</si>
  <si>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</si>
  <si>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</si>
  <si>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</si>
  <si>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</si>
  <si>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</si>
  <si>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</si>
  <si>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</si>
  <si>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</si>
  <si>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</si>
  <si>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</si>
  <si>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</si>
  <si>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</si>
  <si>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</si>
  <si>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</si>
  <si>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</si>
  <si>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</si>
  <si>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</si>
  <si>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</si>
  <si>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</si>
  <si>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</si>
  <si>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</si>
  <si>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</si>
  <si>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</si>
  <si>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</si>
  <si>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</si>
  <si>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</si>
  <si>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</si>
  <si>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</si>
  <si>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</si>
  <si>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</si>
  <si>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</si>
  <si>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</si>
  <si>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</si>
  <si>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</si>
  <si>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</si>
  <si>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</si>
  <si>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</si>
  <si>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</si>
  <si>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</si>
  <si>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</si>
  <si>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</si>
  <si>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</si>
  <si>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</si>
  <si>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</si>
  <si>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</si>
  <si>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</si>
  <si>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</si>
  <si>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</si>
  <si>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</si>
  <si>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</si>
  <si>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</si>
  <si>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</si>
  <si>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</si>
  <si>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</si>
  <si>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</si>
  <si>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</si>
  <si>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</si>
  <si>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</si>
  <si>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</si>
  <si>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</si>
  <si>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</si>
  <si>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</si>
  <si>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</si>
  <si>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</si>
  <si>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</si>
  <si>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</si>
  <si>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</si>
  <si>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</si>
  <si>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</si>
  <si>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</si>
  <si>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</si>
  <si>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</si>
  <si>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</si>
  <si>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</si>
  <si>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</si>
  <si>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</si>
  <si>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</si>
  <si>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</si>
  <si>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</si>
  <si>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</si>
  <si>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</si>
  <si>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</si>
  <si>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</si>
  <si>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</si>
  <si>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</si>
  <si>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</si>
  <si>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</si>
  <si>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</si>
  <si>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</si>
  <si>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</si>
  <si>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</si>
  <si>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</si>
  <si>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</si>
  <si>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</si>
  <si>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</si>
  <si>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</si>
  <si>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</si>
  <si>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</si>
  <si>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</si>
  <si>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</si>
  <si>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</si>
  <si>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</si>
  <si>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</si>
  <si>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</si>
  <si>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</si>
  <si>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</si>
  <si>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</si>
  <si>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</si>
  <si>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</si>
  <si>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</si>
  <si>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</si>
  <si>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</si>
  <si>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</si>
  <si>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04632 เพ็ญ  สถานีอนามัยนาพู่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</si>
  <si>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</si>
  <si>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</si>
  <si>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</si>
  <si>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</si>
  <si>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</si>
  <si>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</si>
  <si>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</si>
  <si>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</si>
  <si>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</si>
  <si>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</si>
  <si>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</si>
  <si>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</si>
  <si>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</si>
  <si>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</si>
  <si>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</si>
  <si>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</si>
  <si>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</si>
  <si>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</si>
  <si>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</si>
  <si>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</si>
  <si>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</si>
  <si>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</si>
  <si>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</si>
  <si>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</si>
  <si>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</si>
  <si>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</si>
  <si>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</si>
  <si>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</si>
  <si>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</si>
  <si>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</si>
  <si>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</si>
  <si>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</si>
  <si>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</si>
  <si>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</si>
  <si>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</si>
  <si>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</si>
  <si>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</si>
  <si>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</si>
  <si>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</si>
  <si>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</si>
  <si>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</si>
  <si>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</si>
  <si>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</si>
  <si>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</si>
  <si>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</si>
  <si>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</si>
  <si>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</si>
  <si>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</si>
  <si>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</si>
  <si>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</si>
  <si>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</si>
  <si>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</si>
  <si>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</si>
  <si>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04665 สอ_เพชรเจริญ</t>
  </si>
  <si>
    <t>04666 สอ_น้ำภู</t>
  </si>
  <si>
    <t>04667 สอ_นาอ้อ</t>
  </si>
  <si>
    <t>04668 สอ_กกดู่</t>
  </si>
  <si>
    <t>04669 สอ_ไร่ม่วง</t>
  </si>
  <si>
    <t>04670 สอ_โพนป่าแดง</t>
  </si>
  <si>
    <t>04671 สอ_ไร่ทาม</t>
  </si>
  <si>
    <t>04672 สอ_นาอาน</t>
  </si>
  <si>
    <t>04673 สอ_ขอนแก่น</t>
  </si>
  <si>
    <t>04674 สอ_หัวนา</t>
  </si>
  <si>
    <t>04675 สอ_หนองผำ</t>
  </si>
  <si>
    <t>04676 สอ_เจริญสุข</t>
  </si>
  <si>
    <t>04677 สอ_เพีย</t>
  </si>
  <si>
    <t>04678 สอ_สูบ</t>
  </si>
  <si>
    <t>04679 สอ_ก้างปลา</t>
  </si>
  <si>
    <t>04680 สอ_นาแขม</t>
  </si>
  <si>
    <t>04681 สอ_ปากหมาก</t>
  </si>
  <si>
    <t>04682 สอ_ห้วยกระทิง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</si>
  <si>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</si>
  <si>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</si>
  <si>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</si>
  <si>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</si>
  <si>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</si>
  <si>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</si>
  <si>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</si>
  <si>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</si>
  <si>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</si>
  <si>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</si>
  <si>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</si>
  <si>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</si>
  <si>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</si>
  <si>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</si>
  <si>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</si>
  <si>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</si>
  <si>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</si>
  <si>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</si>
  <si>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</si>
  <si>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</si>
  <si>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</si>
  <si>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</si>
  <si>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</si>
  <si>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</si>
  <si>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</si>
  <si>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</si>
  <si>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</si>
  <si>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</si>
  <si>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</si>
  <si>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</si>
  <si>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</si>
  <si>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</si>
  <si>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</si>
  <si>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</si>
  <si>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</si>
  <si>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</si>
  <si>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</si>
  <si>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</si>
  <si>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</si>
  <si>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</si>
  <si>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</si>
  <si>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</si>
  <si>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</si>
  <si>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</si>
  <si>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</si>
  <si>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</si>
  <si>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</si>
  <si>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</si>
  <si>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</si>
  <si>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</si>
  <si>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</si>
  <si>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</si>
  <si>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</si>
  <si>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</si>
  <si>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</si>
  <si>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</si>
  <si>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</si>
  <si>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</si>
  <si>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</si>
  <si>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</si>
  <si>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</si>
  <si>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</si>
  <si>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</si>
  <si>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</si>
  <si>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</si>
  <si>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</si>
  <si>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</si>
  <si>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</si>
  <si>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</si>
  <si>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</si>
  <si>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</si>
  <si>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</si>
  <si>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</si>
  <si>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</si>
  <si>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</si>
  <si>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</si>
  <si>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</si>
  <si>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</si>
  <si>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</si>
  <si>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</si>
  <si>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</si>
  <si>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</si>
  <si>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</si>
  <si>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</si>
  <si>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</si>
  <si>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</si>
  <si>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</si>
  <si>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</si>
  <si>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</si>
  <si>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</si>
  <si>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</si>
  <si>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</si>
  <si>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</si>
  <si>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</si>
  <si>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</si>
  <si>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</si>
  <si>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</si>
  <si>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</si>
  <si>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</si>
  <si>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</si>
  <si>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</si>
  <si>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</si>
  <si>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</si>
  <si>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สอ_โป่งป่าติ้ว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</si>
  <si>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</si>
  <si>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</si>
  <si>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</si>
  <si>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</si>
  <si>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</si>
  <si>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4203000000.000</t>
  </si>
  <si>
    <t>4.1.3 รายได้ดอกเบี้ยของแผ่นดิน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</si>
  <si>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</si>
  <si>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</si>
  <si>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</si>
  <si>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</si>
  <si>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</si>
  <si>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</si>
  <si>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</si>
  <si>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</si>
  <si>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</si>
  <si>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</si>
  <si>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</si>
  <si>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</si>
  <si>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</si>
  <si>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</si>
  <si>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</si>
  <si>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</si>
  <si>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</si>
  <si>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</si>
  <si>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</si>
  <si>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</si>
  <si>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</si>
  <si>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</si>
  <si>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</si>
  <si>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</si>
  <si>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</si>
  <si>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</si>
  <si>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</si>
  <si>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</si>
  <si>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</si>
  <si>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</si>
  <si>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</si>
  <si>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</si>
  <si>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</si>
  <si>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</si>
  <si>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</si>
  <si>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</si>
  <si>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</si>
  <si>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</si>
  <si>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</si>
  <si>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</si>
  <si>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</si>
  <si>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</si>
  <si>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</si>
  <si>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</si>
  <si>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</si>
  <si>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</si>
  <si>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</si>
  <si>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</si>
  <si>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</si>
  <si>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</si>
  <si>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</si>
  <si>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</si>
  <si>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</si>
  <si>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</si>
  <si>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</si>
  <si>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</si>
  <si>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</si>
  <si>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</si>
  <si>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</si>
  <si>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</si>
  <si>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</si>
  <si>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</si>
  <si>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</si>
  <si>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</si>
  <si>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</si>
  <si>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</si>
  <si>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</si>
  <si>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</si>
  <si>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</si>
  <si>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</si>
  <si>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</si>
  <si>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</si>
  <si>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</si>
  <si>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</si>
  <si>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</si>
  <si>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</si>
  <si>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</si>
  <si>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</si>
  <si>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</si>
  <si>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</si>
  <si>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</si>
  <si>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14184 สถานีอนามัยนายาง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</si>
  <si>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</si>
  <si>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</si>
  <si>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</si>
  <si>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</si>
  <si>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</si>
  <si>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</si>
  <si>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</si>
  <si>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</si>
  <si>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</si>
  <si>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</si>
  <si>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</si>
  <si>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</si>
  <si>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</si>
  <si>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</si>
  <si>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</si>
  <si>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</si>
  <si>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</si>
  <si>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</si>
  <si>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</si>
  <si>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</si>
  <si>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</si>
  <si>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</si>
  <si>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</si>
  <si>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</si>
  <si>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</si>
  <si>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</si>
  <si>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</si>
  <si>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</si>
  <si>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</si>
  <si>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</si>
  <si>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</si>
  <si>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</si>
  <si>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</si>
  <si>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</si>
  <si>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</si>
  <si>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</si>
  <si>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</si>
  <si>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</si>
  <si>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</si>
  <si>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</si>
  <si>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</si>
  <si>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</si>
  <si>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</si>
  <si>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</si>
  <si>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</si>
  <si>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</si>
  <si>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</si>
  <si>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</si>
  <si>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</si>
  <si>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</si>
  <si>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</si>
  <si>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</si>
  <si>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</si>
  <si>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</si>
  <si>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</si>
  <si>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</si>
  <si>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</si>
  <si>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</si>
  <si>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</si>
  <si>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</si>
  <si>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</si>
  <si>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</si>
  <si>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</si>
  <si>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</si>
  <si>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</si>
  <si>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</si>
  <si>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</si>
  <si>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</si>
  <si>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</si>
  <si>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</si>
  <si>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</si>
  <si>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</si>
  <si>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</si>
  <si>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</si>
  <si>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</si>
  <si>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</si>
  <si>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</si>
  <si>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</si>
  <si>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</si>
  <si>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สถานีอนามัยพระซอง</t>
  </si>
  <si>
    <t>05677 สถานีอนามัยดงอินำ</t>
  </si>
  <si>
    <t>05678 สถานีอนามัยหนองสังข์</t>
  </si>
  <si>
    <t>05679 สถานีอนามัยนาฉันทะ</t>
  </si>
  <si>
    <t>05680 สถานีอนามัยนาคู่</t>
  </si>
  <si>
    <t>05682 รพ_สต_ดงน้อย</t>
  </si>
  <si>
    <t>05683 สถานีอนามัยพิมาน</t>
  </si>
  <si>
    <t>05684 สถานีอนามัยหนองหอยใหญ่</t>
  </si>
  <si>
    <t>05685 สถานีอนามัยพุ่มแก</t>
  </si>
  <si>
    <t>05686 สถานีอนามัยโพนตูม</t>
  </si>
  <si>
    <t>05687 สถานีอนามัยก้านเหลือง</t>
  </si>
  <si>
    <t>05688 สถานีอนามัยหนองบ่อ</t>
  </si>
  <si>
    <t>05689 สถานีอนามัยดงขวาง</t>
  </si>
  <si>
    <t>05690 สถานีอนามัยนาเลียง</t>
  </si>
  <si>
    <t>05691 รพสต_โคกสี</t>
  </si>
  <si>
    <t>05692 รพสต_นาขาม</t>
  </si>
  <si>
    <t>05694 สถานีอนามัยบ้านแก้ง</t>
  </si>
  <si>
    <t>05695 สถานีอนามัยคำพี้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</si>
  <si>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</si>
  <si>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</si>
  <si>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</si>
  <si>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</si>
  <si>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</si>
  <si>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</si>
  <si>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</si>
  <si>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</si>
  <si>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</si>
  <si>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</si>
  <si>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</si>
  <si>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</si>
  <si>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</si>
  <si>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</si>
  <si>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</si>
  <si>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</si>
  <si>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</si>
  <si>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</si>
  <si>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</si>
  <si>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</si>
  <si>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</si>
  <si>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</si>
  <si>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</si>
  <si>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</si>
  <si>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</si>
  <si>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</si>
  <si>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</si>
  <si>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</si>
  <si>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</si>
  <si>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</si>
  <si>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</si>
  <si>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</si>
  <si>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</si>
  <si>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</si>
  <si>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</si>
  <si>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</si>
  <si>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</si>
  <si>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</si>
  <si>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</si>
  <si>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</si>
  <si>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</si>
  <si>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</si>
  <si>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</si>
  <si>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</si>
  <si>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</si>
  <si>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</si>
  <si>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</si>
  <si>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สถานีอนามัยสร้างติ่ว</t>
  </si>
  <si>
    <t>13982 สถานีอนามัยหนองหญ้าปล้อง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</si>
  <si>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</si>
  <si>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</si>
  <si>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</si>
  <si>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</si>
  <si>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</si>
  <si>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>4206000000.000</t>
  </si>
  <si>
    <t>4.1.5 รายได้อื่นของแผ่นดิน</t>
  </si>
  <si>
    <t>5107000000.000</t>
  </si>
  <si>
    <t>5.1.7 ค่าใช้จ่ายเงินอุดหนุน</t>
  </si>
  <si>
    <t>4205000000.000</t>
  </si>
  <si>
    <t>4.1.4 รายรับจากการขายสินทรัพย์ของแผ่นดิน</t>
  </si>
  <si>
    <t>00493 สำนักงานสาธารณสุขอำเภอเมืองสกลนคร</t>
  </si>
  <si>
    <t>00494 สำนักงานสาธารณสุขอำเภอกุสุมาลย์</t>
  </si>
  <si>
    <t>00495 สำนักงานสาธารณสุขอำเภอกุดบาก</t>
  </si>
  <si>
    <t>00496 สำนักงานสาธารณสุขอำเภอพรรณานิคม</t>
  </si>
  <si>
    <t>00497 สำนักงานสาธารณสุขอำเภอพังโคน</t>
  </si>
  <si>
    <t>00498 สำนักงานสาธารณสุขอำเภอวาริชภูมิ</t>
  </si>
  <si>
    <t>00499 สำนักงานสาธารณสุขอำเภอนิคมน้ำอูน</t>
  </si>
  <si>
    <t>00500 สำนักงานสาธารณสุขอำเภอวานรนิวาส</t>
  </si>
  <si>
    <t>00501 สำนักงานสาธารณสุขอำเภอคำตากล้า</t>
  </si>
  <si>
    <t>00502 สำนักงานสาธารณสุขอำเภอบ้านม่วง</t>
  </si>
  <si>
    <t>00503 สำนักงานสาธารณสุขอำเภออากาศอำนวย</t>
  </si>
  <si>
    <t>00504 สำนักงานสาธารณสุขอำเภอสว่างแดนดิน</t>
  </si>
  <si>
    <t>00505 สำนักงานสาธารณสุขอำเภอส่องดาว</t>
  </si>
  <si>
    <t>00506 สำนักงานสาธารณสุขอำเภอเต่างอย</t>
  </si>
  <si>
    <t>00507 สำนักงานสาธารณสุขอำเภอโคกศรีสุพรรณ</t>
  </si>
  <si>
    <t>00508 สำนักงานสาธารณสุขอำเภอเจริญศิลป์</t>
  </si>
  <si>
    <t>00509 สำนักงานสาธารณสุขอำเภอโพนนาแก้ว</t>
  </si>
  <si>
    <t>00510 สำนักงานสาธารณสุขอำเภอภูพาน</t>
  </si>
  <si>
    <t>05443 สอ_ธาตุเชิงชุม</t>
  </si>
  <si>
    <t>05444 สอ_โคกเลาะ</t>
  </si>
  <si>
    <t>05445 สอ_ดงมะไฟ ขมิ้น</t>
  </si>
  <si>
    <t>05446 สอ_ทับสอ</t>
  </si>
  <si>
    <t>05447 สอ_คูสนาม</t>
  </si>
  <si>
    <t>05448 สอ_โนนหอม</t>
  </si>
  <si>
    <t>05449 สอ_หนองสนม</t>
  </si>
  <si>
    <t>05450 สอ_เชียงเครือ</t>
  </si>
  <si>
    <t>05451 สอ_สร้างแก้วสมานมิตร</t>
  </si>
  <si>
    <t>05452 สอ_ม่วงลาย</t>
  </si>
  <si>
    <t>05453 สอ_แมด</t>
  </si>
  <si>
    <t>05454 สอ_นาขาม</t>
  </si>
  <si>
    <t>05455 สอ_นาคำ</t>
  </si>
  <si>
    <t>05456 สอ_พังขว้าง</t>
  </si>
  <si>
    <t>05457 สอ_ดงขุมข้าว</t>
  </si>
  <si>
    <t>05458 สอ_ดงมะไฟ</t>
  </si>
  <si>
    <t>05459 สอ_ดงพัฒนา</t>
  </si>
  <si>
    <t>05460 สอ_หนองปลาน้อย</t>
  </si>
  <si>
    <t>05461 สอ_หนองลาด</t>
  </si>
  <si>
    <t>05462 สอ_ดอนแคนใต้</t>
  </si>
  <si>
    <t>05463 สอ_ฮางโฮง</t>
  </si>
  <si>
    <t>05464 สอ_โคกก่อง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</si>
  <si>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</si>
  <si>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</si>
  <si>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</si>
  <si>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</si>
  <si>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</si>
  <si>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</si>
  <si>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</si>
  <si>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</si>
  <si>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</si>
  <si>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</si>
  <si>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</si>
  <si>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</si>
  <si>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</si>
  <si>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</si>
  <si>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</si>
  <si>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</si>
  <si>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</si>
  <si>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</si>
  <si>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</si>
  <si>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</si>
  <si>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</si>
  <si>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</si>
  <si>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</si>
  <si>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</si>
  <si>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</si>
  <si>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</si>
  <si>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</si>
  <si>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</si>
  <si>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</si>
  <si>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</si>
  <si>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</si>
  <si>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</si>
  <si>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</si>
  <si>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</si>
  <si>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</si>
  <si>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</si>
  <si>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</si>
  <si>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</si>
  <si>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</si>
  <si>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</si>
  <si>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</si>
  <si>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</si>
  <si>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</si>
  <si>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</si>
  <si>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</si>
  <si>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</si>
  <si>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</si>
  <si>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</si>
  <si>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</si>
  <si>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</si>
  <si>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</si>
  <si>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</si>
  <si>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</si>
  <si>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</si>
  <si>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</si>
  <si>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</si>
  <si>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</si>
  <si>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</si>
  <si>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</si>
  <si>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</si>
  <si>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</si>
  <si>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</si>
  <si>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</si>
  <si>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</si>
  <si>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</si>
  <si>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</si>
  <si>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</si>
  <si>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</si>
  <si>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</si>
  <si>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</si>
  <si>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</si>
  <si>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</si>
  <si>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</si>
  <si>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</si>
  <si>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</si>
  <si>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</si>
  <si>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</si>
  <si>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</si>
  <si>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</si>
  <si>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</si>
  <si>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</si>
  <si>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</si>
  <si>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</si>
  <si>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</si>
  <si>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</si>
  <si>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</si>
  <si>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</si>
  <si>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</si>
  <si>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</si>
  <si>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</si>
  <si>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</si>
  <si>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</si>
  <si>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</si>
  <si>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</si>
  <si>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</si>
  <si>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</si>
  <si>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</si>
  <si>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</si>
  <si>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</si>
  <si>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</si>
  <si>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</si>
  <si>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</si>
  <si>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</si>
  <si>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</si>
  <si>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</si>
  <si>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</si>
  <si>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</si>
  <si>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</si>
  <si>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</si>
  <si>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</si>
  <si>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</si>
  <si>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</si>
  <si>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</si>
  <si>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</si>
  <si>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</si>
  <si>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</si>
  <si>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</si>
  <si>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</si>
  <si>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</si>
  <si>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</si>
  <si>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</si>
  <si>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</si>
  <si>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</si>
  <si>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</si>
  <si>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</si>
  <si>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</si>
  <si>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</si>
  <si>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</si>
  <si>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</si>
  <si>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</si>
  <si>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</si>
  <si>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สอ_หนองไผ่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</si>
  <si>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</si>
  <si>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</si>
  <si>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</si>
  <si>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</si>
  <si>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</si>
  <si>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</si>
  <si>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</si>
  <si>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</si>
  <si>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</si>
  <si>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</si>
  <si>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</si>
  <si>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</si>
  <si>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สอ_ลาดกะเฌอ</t>
  </si>
  <si>
    <t>41075 รพ_สต_ภูเพ็ก</t>
  </si>
  <si>
    <t>สำหรับเดือน มิถุนายน 2563  ปีงบประมาณ 2563 (ข้อมูล ณ วันที่ 30  กรกฎาคม 2563 เวลา 09.05 น.)</t>
  </si>
  <si>
    <t xml:space="preserve">                                                   สำหรับเดือน มิถุนายน 2563  ปีงบประมาณ 2563 (ข้อมูล ณ วันที่ 30  กรกฎาคม 2563 เวลา 09.05 น.)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</si>
</sst>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2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sz val="11"/>
      <name val="TH SarabunPSK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7" fillId="0" borderId="0" applyNumberFormat="0" applyFill="0" applyBorder="0" applyAlignment="0" applyProtection="0"/>
  </cellStyleXfs>
  <cellXfs count="411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10" fillId="13" borderId="0" xfId="1" applyFont="1" applyFill="1"/>
    <xf numFmtId="43" fontId="0" fillId="15" borderId="0" xfId="1" applyFont="1" applyFill="1"/>
    <xf numFmtId="43" fontId="0" fillId="20" borderId="0" xfId="0" applyNumberFormat="1" applyFill="1"/>
    <xf numFmtId="2" fontId="0" fillId="20" borderId="0" xfId="0" applyNumberFormat="1" applyFill="1"/>
    <xf numFmtId="43" fontId="0" fillId="20" borderId="0" xfId="1" applyFont="1" applyFill="1"/>
    <xf numFmtId="0" fontId="0" fillId="0" borderId="0" xfId="0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Border="1" applyAlignment="1">
      <alignment horizontal="left" vertical="top"/>
    </xf>
    <xf numFmtId="0" fontId="5" fillId="0" borderId="3" xfId="0" applyFont="1" applyBorder="1" applyAlignment="1">
      <alignment horizontal="center"/>
    </xf>
    <xf numFmtId="43" fontId="0" fillId="21" borderId="0" xfId="1" applyFont="1" applyFill="1"/>
    <xf numFmtId="43" fontId="0" fillId="19" borderId="0" xfId="1" applyFont="1" applyFill="1"/>
    <xf numFmtId="43" fontId="17" fillId="0" borderId="0" xfId="1" applyFont="1" applyAlignment="1"/>
    <xf numFmtId="0" fontId="16" fillId="0" borderId="0" xfId="0" applyFont="1" applyAlignment="1"/>
    <xf numFmtId="187" fontId="17" fillId="0" borderId="0" xfId="1" applyNumberFormat="1" applyFont="1"/>
    <xf numFmtId="43" fontId="17" fillId="0" borderId="0" xfId="1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/>
    <xf numFmtId="0" fontId="17" fillId="0" borderId="0" xfId="0" applyFont="1" applyAlignment="1">
      <alignment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3" xfId="0" applyFont="1" applyBorder="1"/>
    <xf numFmtId="188" fontId="17" fillId="0" borderId="3" xfId="1" applyNumberFormat="1" applyFont="1" applyBorder="1"/>
    <xf numFmtId="43" fontId="17" fillId="0" borderId="3" xfId="1" applyFont="1" applyBorder="1"/>
    <xf numFmtId="187" fontId="17" fillId="0" borderId="3" xfId="1" applyNumberFormat="1" applyFont="1" applyBorder="1"/>
    <xf numFmtId="43" fontId="17" fillId="2" borderId="3" xfId="1" applyFont="1" applyFill="1" applyBorder="1"/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/>
    <xf numFmtId="188" fontId="16" fillId="16" borderId="3" xfId="1" applyNumberFormat="1" applyFont="1" applyFill="1" applyBorder="1"/>
    <xf numFmtId="43" fontId="16" fillId="3" borderId="3" xfId="1" applyFont="1" applyFill="1" applyBorder="1"/>
    <xf numFmtId="187" fontId="16" fillId="0" borderId="0" xfId="1" applyNumberFormat="1" applyFont="1"/>
    <xf numFmtId="43" fontId="16" fillId="0" borderId="0" xfId="1" applyFont="1"/>
    <xf numFmtId="0" fontId="16" fillId="0" borderId="0" xfId="0" applyFont="1"/>
    <xf numFmtId="188" fontId="16" fillId="3" borderId="3" xfId="1" applyNumberFormat="1" applyFont="1" applyFill="1" applyBorder="1"/>
    <xf numFmtId="0" fontId="17" fillId="2" borderId="3" xfId="0" applyFont="1" applyFill="1" applyBorder="1" applyAlignment="1">
      <alignment horizontal="center"/>
    </xf>
    <xf numFmtId="0" fontId="17" fillId="2" borderId="3" xfId="0" applyFont="1" applyFill="1" applyBorder="1"/>
    <xf numFmtId="188" fontId="17" fillId="2" borderId="3" xfId="1" applyNumberFormat="1" applyFont="1" applyFill="1" applyBorder="1"/>
    <xf numFmtId="187" fontId="17" fillId="2" borderId="3" xfId="1" applyNumberFormat="1" applyFont="1" applyFill="1" applyBorder="1"/>
    <xf numFmtId="187" fontId="17" fillId="2" borderId="0" xfId="1" applyNumberFormat="1" applyFont="1" applyFill="1"/>
    <xf numFmtId="43" fontId="17" fillId="2" borderId="0" xfId="1" applyFont="1" applyFill="1"/>
    <xf numFmtId="0" fontId="17" fillId="2" borderId="0" xfId="0" applyFont="1" applyFill="1"/>
    <xf numFmtId="0" fontId="16" fillId="8" borderId="7" xfId="0" applyFont="1" applyFill="1" applyBorder="1" applyAlignment="1">
      <alignment horizontal="center"/>
    </xf>
    <xf numFmtId="0" fontId="16" fillId="8" borderId="7" xfId="0" applyFont="1" applyFill="1" applyBorder="1"/>
    <xf numFmtId="188" fontId="16" fillId="8" borderId="7" xfId="1" applyNumberFormat="1" applyFont="1" applyFill="1" applyBorder="1"/>
    <xf numFmtId="43" fontId="16" fillId="8" borderId="7" xfId="1" applyFont="1" applyFill="1" applyBorder="1"/>
    <xf numFmtId="187" fontId="16" fillId="8" borderId="7" xfId="1" applyNumberFormat="1" applyFont="1" applyFill="1" applyBorder="1"/>
    <xf numFmtId="0" fontId="16" fillId="14" borderId="11" xfId="0" applyFont="1" applyFill="1" applyBorder="1" applyAlignment="1">
      <alignment horizontal="center"/>
    </xf>
    <xf numFmtId="0" fontId="16" fillId="14" borderId="11" xfId="0" applyFont="1" applyFill="1" applyBorder="1"/>
    <xf numFmtId="188" fontId="16" fillId="14" borderId="11" xfId="1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188" fontId="17" fillId="0" borderId="4" xfId="1" applyNumberFormat="1" applyFont="1" applyBorder="1"/>
    <xf numFmtId="43" fontId="17" fillId="0" borderId="4" xfId="1" applyFont="1" applyBorder="1"/>
    <xf numFmtId="187" fontId="17" fillId="0" borderId="4" xfId="1" applyNumberFormat="1" applyFont="1" applyBorder="1"/>
    <xf numFmtId="43" fontId="17" fillId="2" borderId="4" xfId="1" applyFont="1" applyFill="1" applyBorder="1"/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188" fontId="16" fillId="0" borderId="4" xfId="1" applyNumberFormat="1" applyFont="1" applyBorder="1"/>
    <xf numFmtId="43" fontId="16" fillId="0" borderId="4" xfId="1" applyFont="1" applyBorder="1"/>
    <xf numFmtId="187" fontId="16" fillId="0" borderId="4" xfId="1" applyNumberFormat="1" applyFont="1" applyBorder="1"/>
    <xf numFmtId="43" fontId="16" fillId="2" borderId="3" xfId="1" applyFont="1" applyFill="1" applyBorder="1"/>
    <xf numFmtId="0" fontId="16" fillId="0" borderId="3" xfId="0" applyFont="1" applyBorder="1"/>
    <xf numFmtId="187" fontId="16" fillId="3" borderId="3" xfId="1" applyNumberFormat="1" applyFont="1" applyFill="1" applyBorder="1"/>
    <xf numFmtId="1" fontId="17" fillId="0" borderId="3" xfId="0" applyNumberFormat="1" applyFont="1" applyFill="1" applyBorder="1" applyAlignment="1">
      <alignment horizontal="center"/>
    </xf>
    <xf numFmtId="2" fontId="17" fillId="0" borderId="3" xfId="0" applyNumberFormat="1" applyFont="1" applyFill="1" applyBorder="1"/>
    <xf numFmtId="188" fontId="17" fillId="0" borderId="3" xfId="1" applyNumberFormat="1" applyFont="1" applyFill="1" applyBorder="1"/>
    <xf numFmtId="0" fontId="17" fillId="0" borderId="3" xfId="0" applyNumberFormat="1" applyFont="1" applyFill="1" applyBorder="1" applyAlignment="1">
      <alignment horizontal="center"/>
    </xf>
    <xf numFmtId="2" fontId="17" fillId="0" borderId="3" xfId="1" applyNumberFormat="1" applyFont="1" applyFill="1" applyBorder="1"/>
    <xf numFmtId="2" fontId="17" fillId="0" borderId="0" xfId="1" applyNumberFormat="1" applyFont="1" applyFill="1"/>
    <xf numFmtId="2" fontId="17" fillId="0" borderId="0" xfId="0" applyNumberFormat="1" applyFont="1" applyFill="1"/>
    <xf numFmtId="0" fontId="17" fillId="0" borderId="3" xfId="0" applyFont="1" applyFill="1" applyBorder="1" applyAlignment="1">
      <alignment horizontal="center"/>
    </xf>
    <xf numFmtId="0" fontId="17" fillId="0" borderId="3" xfId="0" applyFont="1" applyFill="1" applyBorder="1"/>
    <xf numFmtId="43" fontId="17" fillId="0" borderId="3" xfId="1" applyFont="1" applyFill="1" applyBorder="1"/>
    <xf numFmtId="187" fontId="17" fillId="0" borderId="3" xfId="1" applyNumberFormat="1" applyFont="1" applyFill="1" applyBorder="1"/>
    <xf numFmtId="187" fontId="17" fillId="0" borderId="0" xfId="1" applyNumberFormat="1" applyFont="1" applyFill="1"/>
    <xf numFmtId="43" fontId="17" fillId="0" borderId="0" xfId="1" applyFont="1" applyFill="1"/>
    <xf numFmtId="0" fontId="17" fillId="0" borderId="0" xfId="0" applyFont="1" applyFill="1"/>
    <xf numFmtId="187" fontId="16" fillId="2" borderId="0" xfId="1" applyNumberFormat="1" applyFont="1" applyFill="1"/>
    <xf numFmtId="2" fontId="17" fillId="2" borderId="3" xfId="0" applyNumberFormat="1" applyFont="1" applyFill="1" applyBorder="1"/>
    <xf numFmtId="0" fontId="17" fillId="7" borderId="0" xfId="0" applyFont="1" applyFill="1"/>
    <xf numFmtId="2" fontId="17" fillId="2" borderId="3" xfId="1" applyNumberFormat="1" applyFont="1" applyFill="1" applyBorder="1"/>
    <xf numFmtId="0" fontId="18" fillId="2" borderId="3" xfId="0" applyFont="1" applyFill="1" applyBorder="1" applyAlignment="1">
      <alignment horizontal="center"/>
    </xf>
    <xf numFmtId="0" fontId="18" fillId="2" borderId="3" xfId="0" applyFont="1" applyFill="1" applyBorder="1"/>
    <xf numFmtId="188" fontId="18" fillId="2" borderId="3" xfId="1" applyNumberFormat="1" applyFont="1" applyFill="1" applyBorder="1"/>
    <xf numFmtId="43" fontId="18" fillId="2" borderId="3" xfId="1" applyFont="1" applyFill="1" applyBorder="1"/>
    <xf numFmtId="187" fontId="18" fillId="2" borderId="3" xfId="1" applyNumberFormat="1" applyFont="1" applyFill="1" applyBorder="1"/>
    <xf numFmtId="187" fontId="18" fillId="2" borderId="0" xfId="1" applyNumberFormat="1" applyFont="1" applyFill="1"/>
    <xf numFmtId="43" fontId="18" fillId="2" borderId="0" xfId="1" applyFont="1" applyFill="1"/>
    <xf numFmtId="0" fontId="18" fillId="2" borderId="0" xfId="0" applyFont="1" applyFill="1"/>
    <xf numFmtId="188" fontId="17" fillId="0" borderId="0" xfId="1" applyNumberFormat="1" applyFont="1"/>
    <xf numFmtId="0" fontId="16" fillId="0" borderId="3" xfId="0" applyFont="1" applyBorder="1" applyAlignment="1">
      <alignment horizontal="center"/>
    </xf>
    <xf numFmtId="0" fontId="18" fillId="0" borderId="3" xfId="0" applyNumberFormat="1" applyFont="1" applyFill="1" applyBorder="1" applyAlignment="1">
      <alignment horizontal="center"/>
    </xf>
    <xf numFmtId="2" fontId="18" fillId="0" borderId="3" xfId="0" applyNumberFormat="1" applyFont="1" applyFill="1" applyBorder="1"/>
    <xf numFmtId="188" fontId="18" fillId="0" borderId="3" xfId="1" applyNumberFormat="1" applyFont="1" applyFill="1" applyBorder="1"/>
    <xf numFmtId="2" fontId="18" fillId="0" borderId="0" xfId="1" applyNumberFormat="1" applyFont="1" applyFill="1"/>
    <xf numFmtId="2" fontId="18" fillId="0" borderId="0" xfId="0" applyNumberFormat="1" applyFont="1" applyFill="1"/>
    <xf numFmtId="0" fontId="17" fillId="14" borderId="11" xfId="0" applyFont="1" applyFill="1" applyBorder="1"/>
    <xf numFmtId="0" fontId="16" fillId="8" borderId="2" xfId="0" applyFont="1" applyFill="1" applyBorder="1" applyAlignment="1">
      <alignment horizontal="center"/>
    </xf>
    <xf numFmtId="0" fontId="16" fillId="8" borderId="2" xfId="0" applyFont="1" applyFill="1" applyBorder="1"/>
    <xf numFmtId="188" fontId="16" fillId="8" borderId="2" xfId="1" applyNumberFormat="1" applyFont="1" applyFill="1" applyBorder="1"/>
    <xf numFmtId="43" fontId="16" fillId="8" borderId="2" xfId="1" applyFont="1" applyFill="1" applyBorder="1"/>
    <xf numFmtId="187" fontId="16" fillId="8" borderId="2" xfId="1" applyNumberFormat="1" applyFont="1" applyFill="1" applyBorder="1"/>
    <xf numFmtId="0" fontId="16" fillId="14" borderId="7" xfId="0" applyFont="1" applyFill="1" applyBorder="1" applyAlignment="1">
      <alignment horizontal="center"/>
    </xf>
    <xf numFmtId="0" fontId="16" fillId="14" borderId="7" xfId="0" applyFont="1" applyFill="1" applyBorder="1"/>
    <xf numFmtId="188" fontId="16" fillId="14" borderId="7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0" fontId="17" fillId="14" borderId="7" xfId="0" applyFont="1" applyFill="1" applyBorder="1"/>
    <xf numFmtId="188" fontId="16" fillId="0" borderId="3" xfId="1" applyNumberFormat="1" applyFont="1" applyBorder="1"/>
    <xf numFmtId="43" fontId="16" fillId="0" borderId="3" xfId="1" applyFont="1" applyBorder="1"/>
    <xf numFmtId="187" fontId="16" fillId="0" borderId="3" xfId="1" applyNumberFormat="1" applyFont="1" applyBorder="1"/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188" fontId="18" fillId="0" borderId="3" xfId="1" applyNumberFormat="1" applyFont="1" applyBorder="1"/>
    <xf numFmtId="187" fontId="18" fillId="0" borderId="0" xfId="1" applyNumberFormat="1" applyFont="1"/>
    <xf numFmtId="43" fontId="18" fillId="0" borderId="0" xfId="1" applyFont="1"/>
    <xf numFmtId="0" fontId="18" fillId="0" borderId="0" xfId="0" applyFont="1"/>
    <xf numFmtId="0" fontId="16" fillId="3" borderId="0" xfId="0" applyFont="1" applyFill="1"/>
    <xf numFmtId="0" fontId="17" fillId="14" borderId="3" xfId="0" applyFont="1" applyFill="1" applyBorder="1" applyAlignment="1">
      <alignment horizontal="center"/>
    </xf>
    <xf numFmtId="0" fontId="17" fillId="14" borderId="3" xfId="0" applyFont="1" applyFill="1" applyBorder="1"/>
    <xf numFmtId="188" fontId="17" fillId="14" borderId="3" xfId="1" applyNumberFormat="1" applyFont="1" applyFill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7" fillId="0" borderId="0" xfId="0" applyFont="1" applyAlignment="1">
      <alignment horizontal="center"/>
    </xf>
    <xf numFmtId="43" fontId="17" fillId="0" borderId="0" xfId="1" applyNumberFormat="1" applyFont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43" fontId="0" fillId="21" borderId="0" xfId="1" applyFont="1" applyFill="1" applyAlignment="1">
      <alignment horizontal="left"/>
    </xf>
    <xf numFmtId="43" fontId="0" fillId="15" borderId="0" xfId="1" applyFont="1" applyFill="1" applyAlignment="1">
      <alignment horizontal="left"/>
    </xf>
    <xf numFmtId="43" fontId="0" fillId="19" borderId="0" xfId="1" applyFont="1" applyFill="1" applyAlignment="1">
      <alignment horizontal="left"/>
    </xf>
    <xf numFmtId="43" fontId="0" fillId="23" borderId="0" xfId="1" applyFont="1" applyFill="1"/>
    <xf numFmtId="43" fontId="0" fillId="23" borderId="0" xfId="1" applyFont="1" applyFill="1" applyAlignment="1">
      <alignment horizontal="left"/>
    </xf>
    <xf numFmtId="43" fontId="10" fillId="21" borderId="0" xfId="1" applyFont="1" applyFill="1"/>
    <xf numFmtId="43" fontId="10" fillId="15" borderId="0" xfId="1" applyFont="1" applyFill="1"/>
    <xf numFmtId="43" fontId="10" fillId="19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1" fillId="21" borderId="0" xfId="1" applyFont="1" applyFill="1"/>
    <xf numFmtId="43" fontId="1" fillId="23" borderId="0" xfId="1" applyFont="1" applyFill="1"/>
    <xf numFmtId="43" fontId="1" fillId="19" borderId="0" xfId="1" applyFont="1" applyFill="1"/>
    <xf numFmtId="43" fontId="17" fillId="2" borderId="3" xfId="1" applyNumberFormat="1" applyFont="1" applyFill="1" applyBorder="1"/>
    <xf numFmtId="43" fontId="17" fillId="0" borderId="3" xfId="1" applyNumberFormat="1" applyFont="1" applyBorder="1"/>
    <xf numFmtId="43" fontId="5" fillId="7" borderId="3" xfId="1" applyFont="1" applyFill="1" applyBorder="1" applyAlignment="1">
      <alignment horizontal="center"/>
    </xf>
    <xf numFmtId="43" fontId="1" fillId="0" borderId="0" xfId="1" applyFont="1" applyFill="1"/>
    <xf numFmtId="43" fontId="0" fillId="0" borderId="0" xfId="1" applyFont="1" applyFill="1"/>
    <xf numFmtId="43" fontId="0" fillId="0" borderId="0" xfId="0" applyNumberFormat="1" applyFill="1"/>
    <xf numFmtId="43" fontId="11" fillId="0" borderId="0" xfId="0" applyNumberFormat="1" applyFont="1" applyFill="1"/>
    <xf numFmtId="43" fontId="0" fillId="0" borderId="0" xfId="1" applyFont="1" applyFill="1" applyAlignment="1">
      <alignment horizontal="left"/>
    </xf>
    <xf numFmtId="43" fontId="1" fillId="0" borderId="0" xfId="0" applyNumberFormat="1" applyFont="1" applyFill="1"/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2" fontId="0" fillId="0" borderId="0" xfId="0" applyNumberFormat="1" applyFill="1"/>
    <xf numFmtId="2" fontId="11" fillId="0" borderId="0" xfId="0" applyNumberFormat="1" applyFont="1" applyFill="1"/>
    <xf numFmtId="0" fontId="11" fillId="0" borderId="0" xfId="0" applyFont="1" applyFill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0" fontId="11" fillId="0" borderId="0" xfId="0" applyFont="1"/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4" borderId="0" xfId="1" applyFont="1" applyFill="1" applyAlignment="1">
      <alignment horizontal="center"/>
    </xf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2" fontId="11" fillId="7" borderId="0" xfId="1" applyNumberFormat="1" applyFont="1" applyFill="1"/>
    <xf numFmtId="3" fontId="20" fillId="0" borderId="17" xfId="0" applyNumberFormat="1" applyFont="1" applyFill="1" applyBorder="1" applyAlignment="1">
      <alignment horizontal="right" vertical="center"/>
    </xf>
    <xf numFmtId="0" fontId="20" fillId="0" borderId="17" xfId="0" applyFont="1" applyFill="1" applyBorder="1" applyAlignment="1">
      <alignment horizontal="left" vertical="center"/>
    </xf>
    <xf numFmtId="0" fontId="21" fillId="0" borderId="3" xfId="0" applyFont="1" applyBorder="1"/>
    <xf numFmtId="187" fontId="11" fillId="22" borderId="0" xfId="1" applyNumberFormat="1" applyFont="1" applyFill="1"/>
    <xf numFmtId="0" fontId="21" fillId="22" borderId="3" xfId="0" applyFont="1" applyFill="1" applyBorder="1"/>
    <xf numFmtId="43" fontId="11" fillId="22" borderId="0" xfId="1" applyFont="1" applyFill="1"/>
    <xf numFmtId="0" fontId="21" fillId="4" borderId="3" xfId="0" applyFont="1" applyFill="1" applyBorder="1"/>
    <xf numFmtId="2" fontId="10" fillId="0" borderId="0" xfId="0" applyNumberFormat="1" applyFont="1" applyFill="1" applyBorder="1"/>
    <xf numFmtId="0" fontId="0" fillId="24" borderId="0" xfId="0" applyFill="1"/>
    <xf numFmtId="0" fontId="0" fillId="24" borderId="19" xfId="0" applyFill="1" applyBorder="1" applyAlignment="1">
      <alignment vertical="center"/>
    </xf>
    <xf numFmtId="0" fontId="0" fillId="24" borderId="20" xfId="0" applyFill="1" applyBorder="1" applyAlignment="1">
      <alignment vertical="center"/>
    </xf>
    <xf numFmtId="0" fontId="25" fillId="26" borderId="18" xfId="0" applyFont="1" applyFill="1" applyBorder="1" applyAlignment="1">
      <alignment horizontal="center" vertical="center" wrapText="1"/>
    </xf>
    <xf numFmtId="0" fontId="26" fillId="27" borderId="18" xfId="0" applyFont="1" applyFill="1" applyBorder="1" applyAlignment="1">
      <alignment horizontal="left" vertical="top"/>
    </xf>
    <xf numFmtId="0" fontId="26" fillId="28" borderId="18" xfId="0" applyFont="1" applyFill="1" applyBorder="1" applyAlignment="1">
      <alignment horizontal="left" vertical="top"/>
    </xf>
    <xf numFmtId="0" fontId="22" fillId="25" borderId="27" xfId="0" applyFont="1" applyFill="1" applyBorder="1" applyAlignment="1">
      <alignment horizontal="center" vertical="center"/>
    </xf>
    <xf numFmtId="0" fontId="0" fillId="24" borderId="28" xfId="0" applyFill="1" applyBorder="1"/>
    <xf numFmtId="0" fontId="0" fillId="24" borderId="29" xfId="0" applyFill="1" applyBorder="1"/>
    <xf numFmtId="0" fontId="24" fillId="24" borderId="30" xfId="0" applyFont="1" applyFill="1" applyBorder="1" applyAlignment="1">
      <alignment horizontal="left" vertical="center" wrapText="1"/>
    </xf>
    <xf numFmtId="0" fontId="0" fillId="24" borderId="31" xfId="0" applyFill="1" applyBorder="1"/>
    <xf numFmtId="0" fontId="25" fillId="26" borderId="30" xfId="0" applyFont="1" applyFill="1" applyBorder="1" applyAlignment="1">
      <alignment horizontal="center" vertical="center" wrapText="1"/>
    </xf>
    <xf numFmtId="17" fontId="25" fillId="26" borderId="32" xfId="0" applyNumberFormat="1" applyFont="1" applyFill="1" applyBorder="1" applyAlignment="1">
      <alignment horizontal="center" vertical="center"/>
    </xf>
    <xf numFmtId="0" fontId="26" fillId="27" borderId="30" xfId="0" applyFont="1" applyFill="1" applyBorder="1" applyAlignment="1">
      <alignment horizontal="left" vertical="top"/>
    </xf>
    <xf numFmtId="0" fontId="27" fillId="27" borderId="32" xfId="7" applyFill="1" applyBorder="1" applyAlignment="1">
      <alignment horizontal="center" vertical="top"/>
    </xf>
    <xf numFmtId="0" fontId="26" fillId="28" borderId="30" xfId="0" applyFont="1" applyFill="1" applyBorder="1" applyAlignment="1">
      <alignment horizontal="left" vertical="top"/>
    </xf>
    <xf numFmtId="0" fontId="27" fillId="28" borderId="32" xfId="7" applyFill="1" applyBorder="1" applyAlignment="1">
      <alignment horizontal="center" vertical="top"/>
    </xf>
    <xf numFmtId="0" fontId="27" fillId="27" borderId="34" xfId="7" applyFill="1" applyBorder="1" applyAlignment="1">
      <alignment horizontal="center" vertical="top"/>
    </xf>
    <xf numFmtId="0" fontId="27" fillId="27" borderId="36" xfId="7" applyFill="1" applyBorder="1" applyAlignment="1">
      <alignment horizontal="center" vertical="top"/>
    </xf>
    <xf numFmtId="0" fontId="27" fillId="28" borderId="34" xfId="7" applyFill="1" applyBorder="1" applyAlignment="1">
      <alignment horizontal="center" vertical="top"/>
    </xf>
    <xf numFmtId="0" fontId="27" fillId="28" borderId="36" xfId="7" applyFill="1" applyBorder="1" applyAlignment="1">
      <alignment horizontal="center" vertical="top"/>
    </xf>
    <xf numFmtId="0" fontId="27" fillId="27" borderId="41" xfId="7" applyFill="1" applyBorder="1" applyAlignment="1">
      <alignment horizontal="center" vertical="top"/>
    </xf>
    <xf numFmtId="43" fontId="10" fillId="0" borderId="0" xfId="1" applyFont="1" applyFill="1" applyAlignment="1">
      <alignment horizontal="left"/>
    </xf>
    <xf numFmtId="43" fontId="10" fillId="21" borderId="0" xfId="1" applyFont="1" applyFill="1" applyAlignment="1">
      <alignment horizontal="left"/>
    </xf>
    <xf numFmtId="43" fontId="10" fillId="23" borderId="0" xfId="1" applyFont="1" applyFill="1" applyAlignment="1">
      <alignment horizontal="left"/>
    </xf>
    <xf numFmtId="43" fontId="10" fillId="15" borderId="0" xfId="1" applyFont="1" applyFill="1" applyAlignment="1">
      <alignment horizontal="left"/>
    </xf>
    <xf numFmtId="43" fontId="10" fillId="19" borderId="0" xfId="1" applyFont="1" applyFill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6" fillId="28" borderId="33" xfId="0" applyFont="1" applyFill="1" applyBorder="1" applyAlignment="1">
      <alignment horizontal="left" vertical="top"/>
    </xf>
    <xf numFmtId="0" fontId="26" fillId="28" borderId="35" xfId="0" applyFont="1" applyFill="1" applyBorder="1" applyAlignment="1">
      <alignment horizontal="left" vertical="top"/>
    </xf>
    <xf numFmtId="0" fontId="26" fillId="28" borderId="23" xfId="0" applyFont="1" applyFill="1" applyBorder="1" applyAlignment="1">
      <alignment vertical="top" wrapText="1"/>
    </xf>
    <xf numFmtId="0" fontId="26" fillId="28" borderId="24" xfId="0" applyFont="1" applyFill="1" applyBorder="1" applyAlignment="1">
      <alignment vertical="top" wrapText="1"/>
    </xf>
    <xf numFmtId="0" fontId="26" fillId="28" borderId="25" xfId="0" applyFont="1" applyFill="1" applyBorder="1" applyAlignment="1">
      <alignment vertical="top" wrapText="1"/>
    </xf>
    <xf numFmtId="0" fontId="26" fillId="28" borderId="26" xfId="0" applyFont="1" applyFill="1" applyBorder="1" applyAlignment="1">
      <alignment vertical="top" wrapText="1"/>
    </xf>
    <xf numFmtId="0" fontId="26" fillId="28" borderId="21" xfId="0" applyFont="1" applyFill="1" applyBorder="1" applyAlignment="1">
      <alignment horizontal="left" vertical="top"/>
    </xf>
    <xf numFmtId="0" fontId="26" fillId="28" borderId="22" xfId="0" applyFont="1" applyFill="1" applyBorder="1" applyAlignment="1">
      <alignment horizontal="left" vertical="top"/>
    </xf>
    <xf numFmtId="0" fontId="26" fillId="27" borderId="33" xfId="0" applyFont="1" applyFill="1" applyBorder="1" applyAlignment="1">
      <alignment horizontal="left" vertical="top"/>
    </xf>
    <xf numFmtId="0" fontId="26" fillId="27" borderId="37" xfId="0" applyFont="1" applyFill="1" applyBorder="1" applyAlignment="1">
      <alignment horizontal="left" vertical="top"/>
    </xf>
    <xf numFmtId="0" fontId="26" fillId="27" borderId="23" xfId="0" applyFont="1" applyFill="1" applyBorder="1" applyAlignment="1">
      <alignment vertical="top" wrapText="1"/>
    </xf>
    <xf numFmtId="0" fontId="26" fillId="27" borderId="24" xfId="0" applyFont="1" applyFill="1" applyBorder="1" applyAlignment="1">
      <alignment vertical="top" wrapText="1"/>
    </xf>
    <xf numFmtId="0" fontId="26" fillId="27" borderId="38" xfId="0" applyFont="1" applyFill="1" applyBorder="1" applyAlignment="1">
      <alignment vertical="top" wrapText="1"/>
    </xf>
    <xf numFmtId="0" fontId="26" fillId="27" borderId="39" xfId="0" applyFont="1" applyFill="1" applyBorder="1" applyAlignment="1">
      <alignment vertical="top" wrapText="1"/>
    </xf>
    <xf numFmtId="0" fontId="26" fillId="27" borderId="21" xfId="0" applyFont="1" applyFill="1" applyBorder="1" applyAlignment="1">
      <alignment horizontal="left" vertical="top"/>
    </xf>
    <xf numFmtId="0" fontId="26" fillId="27" borderId="40" xfId="0" applyFont="1" applyFill="1" applyBorder="1" applyAlignment="1">
      <alignment horizontal="left" vertical="top"/>
    </xf>
    <xf numFmtId="0" fontId="26" fillId="27" borderId="35" xfId="0" applyFont="1" applyFill="1" applyBorder="1" applyAlignment="1">
      <alignment horizontal="left" vertical="top"/>
    </xf>
    <xf numFmtId="0" fontId="26" fillId="27" borderId="25" xfId="0" applyFont="1" applyFill="1" applyBorder="1" applyAlignment="1">
      <alignment vertical="top" wrapText="1"/>
    </xf>
    <xf numFmtId="0" fontId="26" fillId="27" borderId="26" xfId="0" applyFont="1" applyFill="1" applyBorder="1" applyAlignment="1">
      <alignment vertical="top" wrapText="1"/>
    </xf>
    <xf numFmtId="0" fontId="26" fillId="27" borderId="22" xfId="0" applyFont="1" applyFill="1" applyBorder="1" applyAlignment="1">
      <alignment horizontal="left" vertical="top"/>
    </xf>
    <xf numFmtId="0" fontId="26" fillId="27" borderId="19" xfId="0" applyFont="1" applyFill="1" applyBorder="1" applyAlignment="1">
      <alignment vertical="top" wrapText="1"/>
    </xf>
    <xf numFmtId="0" fontId="26" fillId="27" borderId="20" xfId="0" applyFont="1" applyFill="1" applyBorder="1" applyAlignment="1">
      <alignment vertical="top" wrapText="1"/>
    </xf>
    <xf numFmtId="0" fontId="26" fillId="28" borderId="19" xfId="0" applyFont="1" applyFill="1" applyBorder="1" applyAlignment="1">
      <alignment vertical="top" wrapText="1"/>
    </xf>
    <xf numFmtId="0" fontId="26" fillId="28" borderId="20" xfId="0" applyFont="1" applyFill="1" applyBorder="1" applyAlignment="1">
      <alignment vertical="top" wrapText="1"/>
    </xf>
    <xf numFmtId="0" fontId="24" fillId="24" borderId="19" xfId="0" applyFont="1" applyFill="1" applyBorder="1" applyAlignment="1">
      <alignment horizontal="left" vertical="center" wrapText="1"/>
    </xf>
    <xf numFmtId="0" fontId="24" fillId="24" borderId="20" xfId="0" applyFont="1" applyFill="1" applyBorder="1" applyAlignment="1">
      <alignment horizontal="left" vertical="center" wrapText="1"/>
    </xf>
    <xf numFmtId="0" fontId="25" fillId="26" borderId="19" xfId="0" applyFont="1" applyFill="1" applyBorder="1" applyAlignment="1">
      <alignment horizontal="center" vertical="center" wrapText="1"/>
    </xf>
    <xf numFmtId="0" fontId="25" fillId="26" borderId="20" xfId="0" applyFont="1" applyFill="1" applyBorder="1" applyAlignment="1">
      <alignment horizontal="center" vertical="center" wrapText="1"/>
    </xf>
    <xf numFmtId="0" fontId="23" fillId="24" borderId="42" xfId="0" applyFont="1" applyFill="1" applyBorder="1" applyAlignment="1">
      <alignment vertical="center" wrapText="1"/>
    </xf>
    <xf numFmtId="0" fontId="23" fillId="24" borderId="43" xfId="0" applyFont="1" applyFill="1" applyBorder="1" applyAlignment="1">
      <alignment vertical="center" wrapText="1"/>
    </xf>
    <xf numFmtId="0" fontId="23" fillId="24" borderId="44" xfId="0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7" fillId="19" borderId="0" xfId="0" applyFont="1" applyFill="1" applyAlignment="1">
      <alignment horizontal="center" vertical="center" wrapText="1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187" fontId="17" fillId="7" borderId="16" xfId="1" applyNumberFormat="1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</cellXfs>
  <cellStyles count="8">
    <cellStyle name="Comma" xfId="1" builtinId="3"/>
    <cellStyle name="Comma 2" xfId="4"/>
    <cellStyle name="Hyperlink" xfId="7" builtinId="8"/>
    <cellStyle name="Normal" xfId="0" builtinId="0"/>
    <cellStyle name="Normal 2" xfId="2"/>
    <cellStyle name="Normal 3" xfId="3"/>
    <cellStyle name="ปกติ 2" xfId="5"/>
    <cellStyle name="ปกติ 3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en-US" baseline="0"/>
              <a:t>  </a:t>
            </a:r>
            <a:r>
              <a:rPr lang="th-TH" baseline="0"/>
              <a:t>มิถุนายน </a:t>
            </a:r>
            <a:r>
              <a:rPr lang="th-TH"/>
              <a:t> 25</a:t>
            </a:r>
            <a:r>
              <a:rPr lang="en-US"/>
              <a:t>6</a:t>
            </a:r>
            <a:r>
              <a:rPr lang="th-TH"/>
              <a:t>3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'!$C$14:$C$21</c:f>
              <c:numCache>
                <c:formatCode>_(* #,##0.00_);_(* \(#,##0.00\);_(* "-"??_);_(@_)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'!$D$14:$D$21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7659664"/>
        <c:axId val="1607664560"/>
      </c:barChart>
      <c:catAx>
        <c:axId val="160765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607664560"/>
        <c:crosses val="autoZero"/>
        <c:auto val="1"/>
        <c:lblAlgn val="ctr"/>
        <c:lblOffset val="100"/>
        <c:noMultiLvlLbl val="0"/>
      </c:catAx>
      <c:valAx>
        <c:axId val="160766456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6076596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20750</xdr:rowOff>
    </xdr:from>
    <xdr:to>
      <xdr:col>8</xdr:col>
      <xdr:colOff>0</xdr:colOff>
      <xdr:row>32</xdr:row>
      <xdr:rowOff>6802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514350</xdr:colOff>
          <xdr:row>2</xdr:row>
          <xdr:rowOff>47625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419100</xdr:colOff>
          <xdr:row>2</xdr:row>
          <xdr:rowOff>47625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514350</xdr:colOff>
          <xdr:row>3</xdr:row>
          <xdr:rowOff>47625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419100</xdr:colOff>
          <xdr:row>3</xdr:row>
          <xdr:rowOff>47625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609600</xdr:colOff>
          <xdr:row>4</xdr:row>
          <xdr:rowOff>47625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5</xdr:row>
          <xdr:rowOff>142875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2059" Type="http://schemas.openxmlformats.org/officeDocument/2006/relationships/image" Target="../media/image6.emf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2058" Type="http://schemas.openxmlformats.org/officeDocument/2006/relationships/control" Target="../activeX/activeX6.xm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5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1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6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zoomScale="80" zoomScaleNormal="80" workbookViewId="0">
      <selection activeCell="Z1" sqref="A1:Z1048576"/>
    </sheetView>
  </sheetViews>
  <sheetFormatPr defaultColWidth="27.375" defaultRowHeight="14.25" x14ac:dyDescent="0.2"/>
  <cols>
    <col min="1" max="1" width="27.375" style="250"/>
    <col min="2" max="4" width="27.375" style="244"/>
    <col min="5" max="7" width="27.375" style="250"/>
    <col min="8" max="11" width="27.375" style="245"/>
    <col min="12" max="15" width="27.375" style="250"/>
    <col min="16" max="20" width="27.375" style="40"/>
    <col min="21" max="25" width="27.375" style="246"/>
    <col min="26" max="26" width="34" style="246" bestFit="1" customWidth="1"/>
    <col min="27" max="16384" width="27.375" style="250"/>
  </cols>
  <sheetData>
    <row r="1" spans="1:26" x14ac:dyDescent="0.2">
      <c r="A1" s="250" t="s">
        <v>2456</v>
      </c>
      <c r="B1" s="244" t="s">
        <v>2457</v>
      </c>
      <c r="C1" s="244" t="s">
        <v>2458</v>
      </c>
      <c r="D1" s="244" t="s">
        <v>2459</v>
      </c>
      <c r="E1" s="250" t="s">
        <v>2460</v>
      </c>
      <c r="F1" s="250" t="s">
        <v>2461</v>
      </c>
      <c r="G1" s="250" t="s">
        <v>2462</v>
      </c>
      <c r="H1" s="245" t="s">
        <v>2463</v>
      </c>
      <c r="I1" s="245" t="s">
        <v>2464</v>
      </c>
      <c r="J1" s="245" t="s">
        <v>2465</v>
      </c>
      <c r="K1" s="245" t="s">
        <v>2466</v>
      </c>
      <c r="L1" s="250" t="s">
        <v>2467</v>
      </c>
      <c r="M1" s="250" t="s">
        <v>2468</v>
      </c>
      <c r="N1" s="250" t="s">
        <v>2469</v>
      </c>
      <c r="O1" s="250" t="s">
        <v>2470</v>
      </c>
      <c r="P1" s="40" t="s">
        <v>2471</v>
      </c>
      <c r="Q1" s="40" t="s">
        <v>2472</v>
      </c>
      <c r="R1" s="40" t="s">
        <v>2473</v>
      </c>
      <c r="S1" s="40" t="s">
        <v>2474</v>
      </c>
      <c r="T1" s="40" t="s">
        <v>2475</v>
      </c>
      <c r="U1" s="246" t="s">
        <v>2476</v>
      </c>
      <c r="V1" s="246" t="s">
        <v>2477</v>
      </c>
      <c r="W1" s="246" t="s">
        <v>2478</v>
      </c>
      <c r="X1" s="246" t="s">
        <v>2479</v>
      </c>
      <c r="Y1" s="246" t="s">
        <v>2480</v>
      </c>
      <c r="Z1" s="246" t="s">
        <v>2481</v>
      </c>
    </row>
    <row r="2" spans="1:26" x14ac:dyDescent="0.2">
      <c r="A2" s="250" t="s">
        <v>2482</v>
      </c>
      <c r="B2" s="244" t="s">
        <v>2483</v>
      </c>
      <c r="C2" s="244" t="s">
        <v>2484</v>
      </c>
      <c r="D2" s="244" t="s">
        <v>2485</v>
      </c>
      <c r="E2" s="250" t="s">
        <v>2486</v>
      </c>
      <c r="F2" s="250" t="s">
        <v>2487</v>
      </c>
      <c r="G2" s="250" t="s">
        <v>2488</v>
      </c>
      <c r="H2" s="245" t="s">
        <v>2489</v>
      </c>
      <c r="I2" s="245" t="s">
        <v>2490</v>
      </c>
      <c r="J2" s="245" t="s">
        <v>2491</v>
      </c>
      <c r="K2" s="245" t="s">
        <v>2492</v>
      </c>
      <c r="L2" s="250" t="s">
        <v>2493</v>
      </c>
      <c r="M2" s="250" t="s">
        <v>2494</v>
      </c>
      <c r="N2" s="250" t="s">
        <v>2495</v>
      </c>
      <c r="O2" s="250" t="s">
        <v>2496</v>
      </c>
      <c r="P2" s="40" t="s">
        <v>2497</v>
      </c>
      <c r="Q2" s="40" t="s">
        <v>2498</v>
      </c>
      <c r="R2" s="40" t="s">
        <v>2499</v>
      </c>
      <c r="S2" s="40" t="s">
        <v>2500</v>
      </c>
      <c r="T2" s="40" t="s">
        <v>2501</v>
      </c>
      <c r="U2" s="246" t="s">
        <v>2502</v>
      </c>
      <c r="V2" s="246" t="s">
        <v>2503</v>
      </c>
      <c r="W2" s="246" t="s">
        <v>2504</v>
      </c>
      <c r="X2" s="246" t="s">
        <v>2505</v>
      </c>
      <c r="Y2" s="246" t="s">
        <v>2506</v>
      </c>
      <c r="Z2" s="246" t="s">
        <v>2507</v>
      </c>
    </row>
    <row r="3" spans="1:26" x14ac:dyDescent="0.2">
      <c r="A3" s="250" t="s">
        <v>2508</v>
      </c>
      <c r="B3" s="244">
        <v>46129958.259999998</v>
      </c>
      <c r="C3" s="244">
        <v>1550042.85</v>
      </c>
      <c r="D3" s="244">
        <v>3669998.47</v>
      </c>
      <c r="E3" s="250">
        <v>65308665.600000001</v>
      </c>
      <c r="F3" s="250">
        <v>28025931.699999999</v>
      </c>
      <c r="G3" s="250">
        <v>74001</v>
      </c>
      <c r="H3" s="245">
        <v>871152</v>
      </c>
      <c r="I3" s="245">
        <v>1749494.68</v>
      </c>
      <c r="J3" s="245">
        <v>22792418.859999999</v>
      </c>
      <c r="K3" s="245">
        <v>1099769.55</v>
      </c>
      <c r="L3" s="250">
        <v>139559</v>
      </c>
      <c r="M3" s="250">
        <v>-13766216.32</v>
      </c>
      <c r="N3" s="250">
        <v>7864903.3799999999</v>
      </c>
      <c r="O3" s="250">
        <v>141362601.53</v>
      </c>
      <c r="P3" s="40">
        <v>92786432.969999999</v>
      </c>
      <c r="Q3" s="40">
        <v>1825138</v>
      </c>
      <c r="R3" s="40">
        <v>58297.75</v>
      </c>
      <c r="S3" s="40">
        <v>45161243.890000001</v>
      </c>
      <c r="T3" s="40">
        <v>3416115.59</v>
      </c>
      <c r="U3" s="246">
        <v>73231285.230000004</v>
      </c>
      <c r="V3" s="246">
        <v>220763.25</v>
      </c>
      <c r="W3" s="246">
        <v>164774</v>
      </c>
      <c r="X3" s="246">
        <v>52066361.100000001</v>
      </c>
      <c r="Y3" s="246">
        <v>12666237.84</v>
      </c>
      <c r="Z3" s="246">
        <v>2724561.3</v>
      </c>
    </row>
    <row r="4" spans="1:26" x14ac:dyDescent="0.2">
      <c r="A4" s="250" t="s">
        <v>2509</v>
      </c>
      <c r="B4" s="244">
        <v>31989.38</v>
      </c>
      <c r="D4" s="244">
        <v>3640</v>
      </c>
      <c r="E4" s="250">
        <v>2719738.62</v>
      </c>
      <c r="F4" s="250">
        <v>25388.18</v>
      </c>
      <c r="K4" s="245">
        <v>16960</v>
      </c>
      <c r="N4" s="250">
        <v>2084587.41</v>
      </c>
      <c r="O4" s="250">
        <v>840540.25</v>
      </c>
      <c r="R4" s="40">
        <v>64.64</v>
      </c>
      <c r="S4" s="40">
        <v>5031450</v>
      </c>
      <c r="T4" s="40">
        <v>51415.199999999997</v>
      </c>
      <c r="U4" s="246">
        <v>5043950</v>
      </c>
      <c r="X4" s="246">
        <v>40065.199999999997</v>
      </c>
      <c r="Y4" s="246">
        <v>145916.12</v>
      </c>
      <c r="Z4" s="246">
        <v>14330</v>
      </c>
    </row>
    <row r="5" spans="1:26" x14ac:dyDescent="0.2">
      <c r="A5" s="250" t="s">
        <v>2510</v>
      </c>
      <c r="B5" s="244">
        <v>40200.28</v>
      </c>
      <c r="E5" s="250">
        <v>567037.4</v>
      </c>
      <c r="F5" s="250">
        <v>3</v>
      </c>
      <c r="J5" s="245">
        <v>13200</v>
      </c>
      <c r="O5" s="250">
        <v>2129382.7599999998</v>
      </c>
      <c r="R5" s="40">
        <v>594.20000000000005</v>
      </c>
      <c r="S5" s="40">
        <v>579000</v>
      </c>
      <c r="T5" s="40">
        <v>178090.92</v>
      </c>
      <c r="U5" s="246">
        <v>680804</v>
      </c>
      <c r="V5" s="246">
        <v>7380.45</v>
      </c>
      <c r="X5" s="246">
        <v>177409.84</v>
      </c>
      <c r="Y5" s="246">
        <v>64693.279999999999</v>
      </c>
    </row>
    <row r="6" spans="1:26" x14ac:dyDescent="0.2">
      <c r="A6" s="250" t="s">
        <v>2511</v>
      </c>
      <c r="B6" s="244">
        <v>5120</v>
      </c>
      <c r="E6" s="250">
        <v>3523566.68</v>
      </c>
      <c r="F6" s="250">
        <v>70956.98</v>
      </c>
      <c r="J6" s="245">
        <v>5120</v>
      </c>
      <c r="N6" s="250">
        <v>301790.15999999997</v>
      </c>
      <c r="P6" s="40">
        <v>4880</v>
      </c>
      <c r="S6" s="40">
        <v>1601571.46</v>
      </c>
      <c r="T6" s="40">
        <v>437298</v>
      </c>
      <c r="U6" s="246">
        <v>1825791.46</v>
      </c>
      <c r="W6" s="246">
        <v>8598</v>
      </c>
      <c r="X6" s="246">
        <v>161274.95000000001</v>
      </c>
      <c r="Y6" s="246">
        <v>19350.7</v>
      </c>
    </row>
    <row r="10" spans="1:26" x14ac:dyDescent="0.2">
      <c r="A10" s="250" t="s">
        <v>179</v>
      </c>
      <c r="B10" s="244">
        <v>1596245.74</v>
      </c>
      <c r="C10" s="244">
        <v>9861</v>
      </c>
      <c r="D10" s="244">
        <v>75218.759999999995</v>
      </c>
      <c r="E10" s="250">
        <v>291441.49</v>
      </c>
      <c r="F10" s="250">
        <v>-49489.760000000002</v>
      </c>
      <c r="I10" s="245">
        <v>53926.18</v>
      </c>
      <c r="J10" s="245">
        <v>570478</v>
      </c>
      <c r="K10" s="245">
        <v>800.61</v>
      </c>
      <c r="N10" s="250">
        <v>-1256389.6399999999</v>
      </c>
      <c r="O10" s="250">
        <v>2551683.71</v>
      </c>
      <c r="P10" s="40">
        <v>2524121.2000000002</v>
      </c>
      <c r="R10" s="40">
        <v>1702.59</v>
      </c>
      <c r="S10" s="40">
        <v>923348.7</v>
      </c>
      <c r="T10" s="40">
        <v>27000</v>
      </c>
      <c r="U10" s="246">
        <v>1839788.7</v>
      </c>
      <c r="X10" s="246">
        <v>1152025.1000000001</v>
      </c>
      <c r="Y10" s="246">
        <v>262803.32</v>
      </c>
      <c r="Z10" s="246">
        <v>51500</v>
      </c>
    </row>
    <row r="11" spans="1:26" x14ac:dyDescent="0.2">
      <c r="A11" s="250" t="s">
        <v>181</v>
      </c>
      <c r="B11" s="244">
        <v>345186.45</v>
      </c>
      <c r="C11" s="244">
        <v>0</v>
      </c>
      <c r="D11" s="244">
        <v>198717.66</v>
      </c>
      <c r="E11" s="250">
        <v>1264096.5900000001</v>
      </c>
      <c r="F11" s="250">
        <v>356419.29</v>
      </c>
      <c r="H11" s="245">
        <v>0</v>
      </c>
      <c r="I11" s="245">
        <v>39377.82</v>
      </c>
      <c r="J11" s="245">
        <v>290000</v>
      </c>
      <c r="K11" s="245">
        <v>732.77</v>
      </c>
      <c r="N11" s="250">
        <v>-150979.37</v>
      </c>
      <c r="O11" s="250">
        <v>2241809.08</v>
      </c>
      <c r="P11" s="40">
        <v>1324519.8</v>
      </c>
      <c r="R11" s="40">
        <v>475.84</v>
      </c>
      <c r="S11" s="40">
        <v>543950</v>
      </c>
      <c r="U11" s="246">
        <v>1203097</v>
      </c>
      <c r="V11" s="246">
        <v>34024</v>
      </c>
      <c r="X11" s="246">
        <v>543396.64</v>
      </c>
      <c r="Y11" s="246">
        <v>276586.31</v>
      </c>
    </row>
    <row r="12" spans="1:26" x14ac:dyDescent="0.2">
      <c r="A12" s="250" t="s">
        <v>183</v>
      </c>
      <c r="B12" s="244">
        <v>785917.23</v>
      </c>
      <c r="C12" s="244">
        <v>21500</v>
      </c>
      <c r="D12" s="244">
        <v>43679.46</v>
      </c>
      <c r="E12" s="250">
        <v>923938.5</v>
      </c>
      <c r="F12" s="250">
        <v>862710.29</v>
      </c>
      <c r="H12" s="245">
        <v>460000</v>
      </c>
      <c r="I12" s="245">
        <v>156635.26</v>
      </c>
      <c r="K12" s="245">
        <v>4180.72</v>
      </c>
      <c r="N12" s="250">
        <v>1683122.51</v>
      </c>
      <c r="O12" s="250">
        <v>1390481.55</v>
      </c>
      <c r="P12" s="40">
        <v>2324972.19</v>
      </c>
      <c r="R12" s="40">
        <v>2235.65</v>
      </c>
      <c r="S12" s="40">
        <v>469400</v>
      </c>
      <c r="T12" s="40">
        <v>4600</v>
      </c>
      <c r="U12" s="246">
        <v>1648000</v>
      </c>
      <c r="V12" s="246">
        <v>18485</v>
      </c>
      <c r="W12" s="246">
        <v>50935</v>
      </c>
      <c r="X12" s="246">
        <v>1905793.98</v>
      </c>
      <c r="Y12" s="246">
        <v>194901.42</v>
      </c>
    </row>
    <row r="13" spans="1:26" x14ac:dyDescent="0.2">
      <c r="A13" s="250" t="s">
        <v>185</v>
      </c>
      <c r="B13" s="244">
        <v>1141650.05</v>
      </c>
      <c r="C13" s="244">
        <v>1364</v>
      </c>
      <c r="D13" s="244">
        <v>68788.429999999993</v>
      </c>
      <c r="E13" s="250">
        <v>474867.72</v>
      </c>
      <c r="F13" s="250">
        <v>570554.68000000005</v>
      </c>
      <c r="H13" s="245">
        <v>137000</v>
      </c>
      <c r="I13" s="245">
        <v>63860</v>
      </c>
      <c r="J13" s="245">
        <v>500336</v>
      </c>
      <c r="K13" s="245">
        <v>829.79</v>
      </c>
      <c r="N13" s="250">
        <v>219603.08</v>
      </c>
      <c r="O13" s="250">
        <v>1997230.39</v>
      </c>
      <c r="P13" s="40">
        <v>1298992.3700000001</v>
      </c>
      <c r="R13" s="40">
        <v>1537.9</v>
      </c>
      <c r="S13" s="40">
        <v>541170.9</v>
      </c>
      <c r="T13" s="40">
        <v>12500</v>
      </c>
      <c r="U13" s="246">
        <v>978060.9</v>
      </c>
      <c r="X13" s="246">
        <v>967216.85</v>
      </c>
      <c r="Y13" s="246">
        <v>352046.61</v>
      </c>
    </row>
    <row r="14" spans="1:26" x14ac:dyDescent="0.2">
      <c r="A14" s="250" t="s">
        <v>187</v>
      </c>
      <c r="B14" s="244">
        <v>973546.96</v>
      </c>
      <c r="C14" s="244">
        <v>53400</v>
      </c>
      <c r="D14" s="244">
        <v>94410.7</v>
      </c>
      <c r="E14" s="250">
        <v>720859.55</v>
      </c>
      <c r="F14" s="250">
        <v>336498.15</v>
      </c>
      <c r="H14" s="245">
        <v>0</v>
      </c>
      <c r="I14" s="245">
        <v>19301</v>
      </c>
      <c r="J14" s="245">
        <v>332898</v>
      </c>
      <c r="K14" s="245">
        <v>3166.34</v>
      </c>
      <c r="L14" s="250">
        <v>38750</v>
      </c>
      <c r="N14" s="250">
        <v>1139894.03</v>
      </c>
      <c r="O14" s="250">
        <v>2502473.91</v>
      </c>
      <c r="P14" s="40">
        <v>1700975.85</v>
      </c>
      <c r="R14" s="40">
        <v>1305.1400000000001</v>
      </c>
      <c r="S14" s="40">
        <v>1010161.4</v>
      </c>
      <c r="U14" s="246">
        <v>1572011.4</v>
      </c>
      <c r="X14" s="246">
        <v>1187455.67</v>
      </c>
      <c r="Y14" s="246">
        <v>241895.44</v>
      </c>
    </row>
    <row r="15" spans="1:26" x14ac:dyDescent="0.2">
      <c r="A15" s="250" t="s">
        <v>189</v>
      </c>
      <c r="B15" s="244">
        <v>1312377.32</v>
      </c>
      <c r="C15" s="244">
        <v>6436</v>
      </c>
      <c r="D15" s="244">
        <v>226400.28</v>
      </c>
      <c r="E15" s="250">
        <v>430151.8</v>
      </c>
      <c r="F15" s="250">
        <v>302479.89</v>
      </c>
      <c r="H15" s="245">
        <v>0</v>
      </c>
      <c r="I15" s="245">
        <v>15388.14</v>
      </c>
      <c r="J15" s="245">
        <v>376388</v>
      </c>
      <c r="K15" s="245">
        <v>33600</v>
      </c>
      <c r="N15" s="250">
        <v>-1035693.9</v>
      </c>
      <c r="O15" s="250">
        <v>2525004.41</v>
      </c>
      <c r="P15" s="40">
        <v>1705145.14</v>
      </c>
      <c r="R15" s="40">
        <v>680.03</v>
      </c>
      <c r="S15" s="40">
        <v>1031032.1</v>
      </c>
      <c r="T15" s="40">
        <v>33000</v>
      </c>
      <c r="U15" s="246">
        <v>1429063.1</v>
      </c>
      <c r="X15" s="246">
        <v>610959.13</v>
      </c>
      <c r="Y15" s="246">
        <v>328737.40000000002</v>
      </c>
    </row>
    <row r="16" spans="1:26" x14ac:dyDescent="0.2">
      <c r="A16" s="251" t="s">
        <v>191</v>
      </c>
      <c r="B16" s="244">
        <v>594102.98</v>
      </c>
      <c r="C16" s="244">
        <v>0</v>
      </c>
      <c r="D16" s="244">
        <v>55098.04</v>
      </c>
      <c r="E16" s="250">
        <v>286308.34999999998</v>
      </c>
      <c r="F16" s="250">
        <v>777223.11</v>
      </c>
      <c r="I16" s="245">
        <v>11700</v>
      </c>
      <c r="J16" s="245">
        <v>60000</v>
      </c>
      <c r="K16" s="245">
        <v>2020</v>
      </c>
      <c r="N16" s="250">
        <v>-3270957.11</v>
      </c>
      <c r="O16" s="250">
        <v>4613167.97</v>
      </c>
      <c r="P16" s="40">
        <v>1801518.35</v>
      </c>
      <c r="R16" s="40">
        <v>615.21</v>
      </c>
      <c r="S16" s="40">
        <v>565263</v>
      </c>
      <c r="T16" s="40">
        <v>13500</v>
      </c>
      <c r="U16" s="246">
        <v>884213</v>
      </c>
      <c r="W16" s="246">
        <v>9730</v>
      </c>
      <c r="X16" s="246">
        <v>999586.42</v>
      </c>
      <c r="Y16" s="246">
        <v>147330.51999999999</v>
      </c>
    </row>
    <row r="17" spans="1:25" x14ac:dyDescent="0.2">
      <c r="A17" s="250" t="s">
        <v>193</v>
      </c>
      <c r="B17" s="244">
        <v>799509.01</v>
      </c>
      <c r="C17" s="244">
        <v>28424</v>
      </c>
      <c r="D17" s="244">
        <v>126191.39</v>
      </c>
      <c r="E17" s="250">
        <v>1774850.23</v>
      </c>
      <c r="F17" s="250">
        <v>757603.75</v>
      </c>
      <c r="H17" s="245">
        <v>0</v>
      </c>
      <c r="I17" s="245">
        <v>11700</v>
      </c>
      <c r="J17" s="245">
        <v>365300</v>
      </c>
      <c r="K17" s="245">
        <v>0</v>
      </c>
      <c r="M17" s="250">
        <v>-1001238.62</v>
      </c>
      <c r="N17" s="250">
        <v>928874.08</v>
      </c>
      <c r="O17" s="250">
        <v>2841083.43</v>
      </c>
      <c r="P17" s="40">
        <v>1498263.78</v>
      </c>
      <c r="R17" s="40">
        <v>391.76</v>
      </c>
      <c r="S17" s="40">
        <v>674330</v>
      </c>
      <c r="U17" s="246">
        <v>1172880</v>
      </c>
      <c r="X17" s="246">
        <v>543095.4</v>
      </c>
      <c r="Y17" s="246">
        <v>111139.65</v>
      </c>
    </row>
    <row r="18" spans="1:25" x14ac:dyDescent="0.2">
      <c r="A18" s="250" t="s">
        <v>195</v>
      </c>
      <c r="B18" s="244">
        <v>634640.75</v>
      </c>
      <c r="C18" s="244">
        <v>0</v>
      </c>
      <c r="D18" s="244">
        <v>46158.720000000001</v>
      </c>
      <c r="E18" s="250">
        <v>2684035.7999999998</v>
      </c>
      <c r="F18" s="250">
        <v>272849.62</v>
      </c>
      <c r="H18" s="245">
        <v>0</v>
      </c>
      <c r="I18" s="245">
        <v>8550</v>
      </c>
      <c r="J18" s="245">
        <v>105800</v>
      </c>
      <c r="K18" s="245">
        <v>1070</v>
      </c>
      <c r="N18" s="250">
        <v>2818559.99</v>
      </c>
      <c r="O18" s="250">
        <v>675062.61</v>
      </c>
      <c r="P18" s="40">
        <v>1143288.21</v>
      </c>
      <c r="Q18" s="40">
        <v>114950</v>
      </c>
      <c r="R18" s="40">
        <v>816.44</v>
      </c>
      <c r="S18" s="40">
        <v>601246.69999999995</v>
      </c>
      <c r="T18" s="40">
        <v>81000</v>
      </c>
      <c r="U18" s="246">
        <v>916566.7</v>
      </c>
      <c r="X18" s="246">
        <v>505207.41</v>
      </c>
      <c r="Y18" s="246">
        <v>232556.95</v>
      </c>
    </row>
    <row r="19" spans="1:25" x14ac:dyDescent="0.2">
      <c r="A19" s="250" t="s">
        <v>197</v>
      </c>
      <c r="B19" s="244">
        <v>511565.33</v>
      </c>
      <c r="C19" s="244">
        <v>132230.87</v>
      </c>
      <c r="D19" s="244">
        <v>109870.42</v>
      </c>
      <c r="E19" s="250">
        <v>233178.05</v>
      </c>
      <c r="F19" s="250">
        <v>560374.46</v>
      </c>
      <c r="I19" s="245">
        <v>8063.14</v>
      </c>
      <c r="J19" s="245">
        <v>638180</v>
      </c>
      <c r="K19" s="245">
        <v>7232.21</v>
      </c>
      <c r="O19" s="250">
        <v>1767990.24</v>
      </c>
      <c r="P19" s="40">
        <v>1650073.92</v>
      </c>
      <c r="R19" s="40">
        <v>304.35000000000002</v>
      </c>
      <c r="S19" s="40">
        <v>778070</v>
      </c>
      <c r="U19" s="246">
        <v>1186310</v>
      </c>
      <c r="X19" s="246">
        <v>866377.73</v>
      </c>
      <c r="Y19" s="246">
        <v>166828.68</v>
      </c>
    </row>
    <row r="20" spans="1:25" x14ac:dyDescent="0.2">
      <c r="A20" s="250" t="s">
        <v>199</v>
      </c>
      <c r="B20" s="244">
        <v>1276570.4099999999</v>
      </c>
      <c r="C20" s="244">
        <v>29600</v>
      </c>
      <c r="D20" s="244">
        <v>35842.93</v>
      </c>
      <c r="E20" s="250">
        <v>3251910.11</v>
      </c>
      <c r="F20" s="250">
        <v>704441.31</v>
      </c>
      <c r="H20" s="245">
        <v>114000</v>
      </c>
      <c r="I20" s="245">
        <v>16302.39</v>
      </c>
      <c r="J20" s="245">
        <v>381140</v>
      </c>
      <c r="K20" s="245">
        <v>7323.71</v>
      </c>
      <c r="M20" s="250">
        <v>489131.41</v>
      </c>
      <c r="N20" s="250">
        <v>3110137.21</v>
      </c>
      <c r="O20" s="250">
        <v>938360.62</v>
      </c>
      <c r="P20" s="40">
        <v>2203990.84</v>
      </c>
      <c r="R20" s="40">
        <v>2677.29</v>
      </c>
      <c r="S20" s="40">
        <v>1212731.8</v>
      </c>
      <c r="U20" s="246">
        <v>1752214.8</v>
      </c>
      <c r="W20" s="246">
        <v>3988</v>
      </c>
      <c r="X20" s="246">
        <v>994429.17</v>
      </c>
      <c r="Y20" s="246">
        <v>305089.53999999998</v>
      </c>
    </row>
    <row r="21" spans="1:25" x14ac:dyDescent="0.2">
      <c r="A21" s="250" t="s">
        <v>201</v>
      </c>
      <c r="B21" s="244">
        <v>564606.43999999994</v>
      </c>
      <c r="C21" s="244">
        <v>15600</v>
      </c>
      <c r="D21" s="244">
        <v>22744.639999999999</v>
      </c>
      <c r="E21" s="250">
        <v>322619.39</v>
      </c>
      <c r="F21" s="250">
        <v>811161.56</v>
      </c>
      <c r="I21" s="245">
        <v>0</v>
      </c>
      <c r="J21" s="245">
        <v>418668.44</v>
      </c>
      <c r="K21" s="245">
        <v>2205.0500000000002</v>
      </c>
      <c r="N21" s="250">
        <v>624697.25</v>
      </c>
      <c r="O21" s="250">
        <v>909939.73</v>
      </c>
      <c r="P21" s="40">
        <v>1594073.07</v>
      </c>
      <c r="R21" s="40">
        <v>303.88</v>
      </c>
      <c r="S21" s="40">
        <v>942430</v>
      </c>
      <c r="U21" s="246">
        <v>1502165</v>
      </c>
      <c r="X21" s="246">
        <v>1004893.49</v>
      </c>
      <c r="Y21" s="246">
        <v>194745.9</v>
      </c>
    </row>
    <row r="22" spans="1:25" x14ac:dyDescent="0.2">
      <c r="A22" s="250" t="s">
        <v>203</v>
      </c>
      <c r="B22" s="244">
        <v>1339380.8600000001</v>
      </c>
      <c r="C22" s="244">
        <v>74400</v>
      </c>
      <c r="D22" s="244">
        <v>471651.91</v>
      </c>
      <c r="E22" s="250">
        <v>591103.52</v>
      </c>
      <c r="F22" s="250">
        <v>405959.95</v>
      </c>
      <c r="H22" s="245">
        <v>26860</v>
      </c>
      <c r="I22" s="245">
        <v>6036.41</v>
      </c>
      <c r="J22" s="245">
        <v>96000</v>
      </c>
      <c r="K22" s="245">
        <v>7521.89</v>
      </c>
      <c r="N22" s="250">
        <v>415697.8</v>
      </c>
      <c r="O22" s="250">
        <v>1741975.93</v>
      </c>
      <c r="P22" s="40">
        <v>1927057.02</v>
      </c>
      <c r="S22" s="40">
        <v>312210</v>
      </c>
      <c r="U22" s="246">
        <v>787198</v>
      </c>
      <c r="X22" s="246">
        <v>644438.48</v>
      </c>
      <c r="Y22" s="246">
        <v>130723.33</v>
      </c>
    </row>
    <row r="23" spans="1:25" x14ac:dyDescent="0.2">
      <c r="A23" s="250" t="s">
        <v>205</v>
      </c>
      <c r="B23" s="244">
        <v>462532.05</v>
      </c>
      <c r="C23" s="244">
        <v>0</v>
      </c>
      <c r="D23" s="244">
        <v>111692.71</v>
      </c>
      <c r="E23" s="250">
        <v>1957175.3</v>
      </c>
      <c r="F23" s="250">
        <v>675068.93</v>
      </c>
      <c r="H23" s="245">
        <v>9000</v>
      </c>
      <c r="I23" s="245">
        <v>18106.419999999998</v>
      </c>
      <c r="J23" s="245">
        <v>257100</v>
      </c>
      <c r="K23" s="245">
        <v>1493.36</v>
      </c>
      <c r="N23" s="250">
        <v>8400</v>
      </c>
      <c r="O23" s="250">
        <v>2083742</v>
      </c>
      <c r="P23" s="40">
        <v>1315876.19</v>
      </c>
      <c r="R23" s="40">
        <v>1350.59</v>
      </c>
      <c r="S23" s="40">
        <v>323150</v>
      </c>
      <c r="U23" s="246">
        <v>771237</v>
      </c>
      <c r="X23" s="246">
        <v>980612.5</v>
      </c>
      <c r="Y23" s="246">
        <v>193398.1</v>
      </c>
    </row>
    <row r="24" spans="1:25" x14ac:dyDescent="0.2">
      <c r="A24" s="250" t="s">
        <v>210</v>
      </c>
      <c r="B24" s="244">
        <v>730274.49</v>
      </c>
      <c r="C24" s="244">
        <v>82569.5</v>
      </c>
      <c r="D24" s="244">
        <v>24363.98</v>
      </c>
      <c r="E24" s="250">
        <v>106696.62</v>
      </c>
      <c r="F24" s="250">
        <v>144405.54</v>
      </c>
      <c r="M24" s="250">
        <v>-1004325.38</v>
      </c>
      <c r="N24" s="250">
        <v>654578</v>
      </c>
      <c r="O24" s="250">
        <v>3255627.81</v>
      </c>
      <c r="P24" s="40">
        <v>2768484.31</v>
      </c>
      <c r="R24" s="40">
        <v>1355.09</v>
      </c>
      <c r="S24" s="40">
        <v>1057536</v>
      </c>
      <c r="T24" s="40">
        <v>13500</v>
      </c>
      <c r="U24" s="246">
        <v>1739656</v>
      </c>
      <c r="V24" s="246">
        <v>5120</v>
      </c>
      <c r="X24" s="246">
        <v>1388118.85</v>
      </c>
      <c r="Y24" s="246">
        <v>134770.54</v>
      </c>
    </row>
    <row r="25" spans="1:25" x14ac:dyDescent="0.2">
      <c r="A25" s="250" t="s">
        <v>211</v>
      </c>
      <c r="B25" s="244">
        <v>563174.05000000005</v>
      </c>
      <c r="C25" s="244">
        <v>0</v>
      </c>
      <c r="D25" s="244">
        <v>5057.5200000000004</v>
      </c>
      <c r="E25" s="250">
        <v>1139335.1599999999</v>
      </c>
      <c r="F25" s="250">
        <v>334205.89</v>
      </c>
      <c r="M25" s="250">
        <v>-160236.91</v>
      </c>
      <c r="O25" s="250">
        <v>1812784.26</v>
      </c>
      <c r="P25" s="40">
        <v>1668592</v>
      </c>
      <c r="R25" s="40">
        <v>664.91</v>
      </c>
      <c r="S25" s="40">
        <v>1382400</v>
      </c>
      <c r="T25" s="40">
        <v>13500</v>
      </c>
      <c r="U25" s="246">
        <v>1608675</v>
      </c>
      <c r="X25" s="246">
        <v>911779.71</v>
      </c>
      <c r="Y25" s="246">
        <v>144483.93</v>
      </c>
    </row>
    <row r="26" spans="1:25" x14ac:dyDescent="0.2">
      <c r="A26" s="250" t="s">
        <v>212</v>
      </c>
      <c r="B26" s="244">
        <v>339017.89</v>
      </c>
      <c r="C26" s="244">
        <v>1205.5</v>
      </c>
      <c r="D26" s="244">
        <v>8023.35</v>
      </c>
      <c r="E26" s="250">
        <v>45350.36</v>
      </c>
      <c r="F26" s="250">
        <v>-158831.85</v>
      </c>
      <c r="I26" s="245">
        <v>3900</v>
      </c>
      <c r="J26" s="245">
        <v>230736</v>
      </c>
      <c r="K26" s="245">
        <v>143.58000000000001</v>
      </c>
      <c r="M26" s="250">
        <v>-1725865.28</v>
      </c>
      <c r="O26" s="250">
        <v>1839928.23</v>
      </c>
      <c r="P26" s="40">
        <v>1036265.98</v>
      </c>
      <c r="S26" s="40">
        <v>476248.5</v>
      </c>
      <c r="U26" s="246">
        <v>834627.58</v>
      </c>
      <c r="X26" s="246">
        <v>670205.19999999995</v>
      </c>
      <c r="Y26" s="246">
        <v>107821.48</v>
      </c>
    </row>
    <row r="27" spans="1:25" x14ac:dyDescent="0.2">
      <c r="A27" s="250" t="s">
        <v>213</v>
      </c>
      <c r="B27" s="244">
        <v>607275.6</v>
      </c>
      <c r="C27" s="244">
        <v>0</v>
      </c>
      <c r="D27" s="244">
        <v>12701.46</v>
      </c>
      <c r="E27" s="250">
        <v>2261225.15</v>
      </c>
      <c r="F27" s="250">
        <v>746977.25</v>
      </c>
      <c r="I27" s="245">
        <v>119900</v>
      </c>
      <c r="J27" s="245">
        <v>250282</v>
      </c>
      <c r="M27" s="250">
        <v>110198.95</v>
      </c>
      <c r="N27" s="250">
        <v>29027.3</v>
      </c>
      <c r="O27" s="250">
        <v>3263098.4</v>
      </c>
      <c r="P27" s="40">
        <v>1478444.77</v>
      </c>
      <c r="R27" s="40">
        <v>822.32</v>
      </c>
      <c r="S27" s="40">
        <v>1080090</v>
      </c>
      <c r="U27" s="246">
        <v>1720626</v>
      </c>
      <c r="X27" s="246">
        <v>756297.88</v>
      </c>
      <c r="Y27" s="246">
        <v>161852.4</v>
      </c>
    </row>
    <row r="28" spans="1:25" x14ac:dyDescent="0.2">
      <c r="A28" s="250" t="s">
        <v>214</v>
      </c>
      <c r="B28" s="244">
        <v>450807.83</v>
      </c>
      <c r="C28" s="244">
        <v>0</v>
      </c>
      <c r="D28" s="244">
        <v>13368.38</v>
      </c>
      <c r="E28" s="250">
        <v>2371283.02</v>
      </c>
      <c r="F28" s="250">
        <v>588951.59</v>
      </c>
      <c r="L28" s="250">
        <v>24608</v>
      </c>
      <c r="O28" s="250">
        <v>3122820.6</v>
      </c>
      <c r="P28" s="40">
        <v>1435664.03</v>
      </c>
      <c r="R28" s="40">
        <v>94.35</v>
      </c>
      <c r="S28" s="40">
        <v>222120</v>
      </c>
      <c r="U28" s="246">
        <v>574390</v>
      </c>
      <c r="X28" s="246">
        <v>680624.48</v>
      </c>
      <c r="Y28" s="246">
        <v>222397.03</v>
      </c>
    </row>
    <row r="29" spans="1:25" x14ac:dyDescent="0.2">
      <c r="A29" s="250" t="s">
        <v>215</v>
      </c>
      <c r="B29" s="244">
        <v>651083.94999999995</v>
      </c>
      <c r="C29" s="244">
        <v>0</v>
      </c>
      <c r="D29" s="244">
        <v>18235.23</v>
      </c>
      <c r="E29" s="250">
        <v>1258928.42</v>
      </c>
      <c r="F29" s="250">
        <v>951093.63</v>
      </c>
      <c r="J29" s="245">
        <v>2430565</v>
      </c>
      <c r="N29" s="250">
        <v>-1667681.77</v>
      </c>
      <c r="O29" s="250">
        <v>2219243.12</v>
      </c>
      <c r="P29" s="40">
        <v>1276887.06</v>
      </c>
      <c r="R29" s="40">
        <v>369.25</v>
      </c>
      <c r="S29" s="40">
        <v>232144.44</v>
      </c>
      <c r="T29" s="40">
        <v>16510</v>
      </c>
      <c r="U29" s="246">
        <v>816364.44</v>
      </c>
      <c r="X29" s="246">
        <v>682841.36</v>
      </c>
      <c r="Y29" s="246">
        <v>131729.87</v>
      </c>
    </row>
    <row r="30" spans="1:25" x14ac:dyDescent="0.2">
      <c r="A30" s="250" t="s">
        <v>216</v>
      </c>
      <c r="B30" s="244">
        <v>546769.42000000004</v>
      </c>
      <c r="C30" s="244">
        <v>5751.5</v>
      </c>
      <c r="D30" s="244">
        <v>56251.93</v>
      </c>
      <c r="E30" s="250">
        <v>640023.41</v>
      </c>
      <c r="F30" s="250">
        <v>168680.35</v>
      </c>
      <c r="I30" s="245">
        <v>0</v>
      </c>
      <c r="J30" s="245">
        <v>231674</v>
      </c>
      <c r="M30" s="250">
        <v>-210876.62</v>
      </c>
      <c r="O30" s="250">
        <v>1260515.6599999999</v>
      </c>
      <c r="P30" s="40">
        <v>1199663.47</v>
      </c>
      <c r="R30" s="40">
        <v>663.35</v>
      </c>
      <c r="S30" s="40">
        <v>260289.9</v>
      </c>
      <c r="U30" s="246">
        <v>670359.9</v>
      </c>
      <c r="X30" s="246">
        <v>447150.02</v>
      </c>
      <c r="Y30" s="246">
        <v>182079.23</v>
      </c>
    </row>
    <row r="31" spans="1:25" x14ac:dyDescent="0.2">
      <c r="A31" s="250" t="s">
        <v>217</v>
      </c>
      <c r="B31" s="244">
        <v>370209.28000000003</v>
      </c>
      <c r="C31" s="244">
        <v>0</v>
      </c>
      <c r="D31" s="244">
        <v>2553.4299999999998</v>
      </c>
      <c r="E31" s="250">
        <v>350921</v>
      </c>
      <c r="F31" s="250">
        <v>448788.25</v>
      </c>
      <c r="J31" s="245">
        <v>198400</v>
      </c>
      <c r="K31" s="245">
        <v>20000</v>
      </c>
      <c r="L31" s="250">
        <v>551</v>
      </c>
      <c r="M31" s="250">
        <v>-2190280.75</v>
      </c>
      <c r="O31" s="250">
        <v>3095144.84</v>
      </c>
      <c r="P31" s="40">
        <v>1245854.71</v>
      </c>
      <c r="R31" s="40">
        <v>236.45</v>
      </c>
      <c r="S31" s="40">
        <v>1012581</v>
      </c>
      <c r="T31" s="40">
        <v>225081</v>
      </c>
      <c r="U31" s="246">
        <v>1537340</v>
      </c>
      <c r="X31" s="246">
        <v>630988.29</v>
      </c>
      <c r="Y31" s="246">
        <v>247212</v>
      </c>
    </row>
    <row r="32" spans="1:25" x14ac:dyDescent="0.2">
      <c r="A32" s="250" t="s">
        <v>218</v>
      </c>
      <c r="B32" s="244">
        <v>1063581.72</v>
      </c>
      <c r="C32" s="244">
        <v>0</v>
      </c>
      <c r="D32" s="244">
        <v>23951</v>
      </c>
      <c r="E32" s="250">
        <v>1077196.4099999999</v>
      </c>
      <c r="F32" s="250">
        <v>3877294.31</v>
      </c>
      <c r="I32" s="245">
        <v>476460</v>
      </c>
      <c r="M32" s="250">
        <v>-6227238.2800000003</v>
      </c>
      <c r="O32" s="250">
        <v>11903501.289999999</v>
      </c>
      <c r="P32" s="40">
        <v>2862340.46</v>
      </c>
      <c r="Q32" s="40">
        <v>702000</v>
      </c>
      <c r="R32" s="40">
        <v>1069.44</v>
      </c>
      <c r="S32" s="40">
        <v>1047740</v>
      </c>
      <c r="T32" s="40">
        <v>3300</v>
      </c>
      <c r="U32" s="246">
        <v>1828230</v>
      </c>
      <c r="X32" s="246">
        <v>1270623.78</v>
      </c>
      <c r="Y32" s="246">
        <v>1368353.69</v>
      </c>
    </row>
    <row r="33" spans="1:26" x14ac:dyDescent="0.2">
      <c r="A33" s="250" t="s">
        <v>219</v>
      </c>
      <c r="B33" s="244">
        <v>239100.53</v>
      </c>
      <c r="C33" s="244">
        <v>0</v>
      </c>
      <c r="D33" s="244">
        <v>42318.6</v>
      </c>
      <c r="E33" s="250">
        <v>1783713.5</v>
      </c>
      <c r="F33" s="250">
        <v>15</v>
      </c>
      <c r="O33" s="250">
        <v>4127803.68</v>
      </c>
      <c r="P33" s="40">
        <v>1414010.5</v>
      </c>
      <c r="S33" s="40">
        <v>749000</v>
      </c>
      <c r="U33" s="246">
        <v>1514620</v>
      </c>
      <c r="X33" s="246">
        <v>405541.04</v>
      </c>
      <c r="Y33" s="246">
        <v>67710.87</v>
      </c>
    </row>
    <row r="34" spans="1:26" x14ac:dyDescent="0.2">
      <c r="A34" s="250" t="s">
        <v>220</v>
      </c>
      <c r="B34" s="244">
        <v>705525.36</v>
      </c>
      <c r="C34" s="244">
        <v>89540.3</v>
      </c>
      <c r="D34" s="244">
        <v>244208.99</v>
      </c>
      <c r="E34" s="250">
        <v>674469.17</v>
      </c>
      <c r="F34" s="250">
        <v>168186.75</v>
      </c>
      <c r="N34" s="250">
        <v>1238239.96</v>
      </c>
      <c r="P34" s="40">
        <v>1955391.48</v>
      </c>
      <c r="R34" s="40">
        <v>499.9</v>
      </c>
      <c r="T34" s="40">
        <v>7890</v>
      </c>
      <c r="U34" s="246">
        <v>467490</v>
      </c>
      <c r="X34" s="246">
        <v>702325.81</v>
      </c>
      <c r="Y34" s="246">
        <v>141861.96</v>
      </c>
    </row>
    <row r="35" spans="1:26" x14ac:dyDescent="0.2">
      <c r="A35" s="250" t="s">
        <v>221</v>
      </c>
      <c r="B35" s="244">
        <v>650327.19999999995</v>
      </c>
      <c r="C35" s="244">
        <v>17500</v>
      </c>
      <c r="D35" s="244">
        <v>20496.099999999999</v>
      </c>
      <c r="E35" s="250">
        <v>620953.59</v>
      </c>
      <c r="F35" s="250">
        <v>329620.61</v>
      </c>
      <c r="G35" s="250">
        <v>1</v>
      </c>
      <c r="J35" s="245">
        <v>283660</v>
      </c>
      <c r="O35" s="250">
        <v>2563303.2200000002</v>
      </c>
      <c r="P35" s="40">
        <v>1541515.81</v>
      </c>
      <c r="R35" s="40">
        <v>409.82</v>
      </c>
      <c r="S35" s="40">
        <v>317410</v>
      </c>
      <c r="U35" s="246">
        <v>841968</v>
      </c>
      <c r="X35" s="246">
        <v>473669.5</v>
      </c>
      <c r="Y35" s="246">
        <v>249201.69</v>
      </c>
    </row>
    <row r="36" spans="1:26" x14ac:dyDescent="0.2">
      <c r="A36" s="250" t="s">
        <v>225</v>
      </c>
      <c r="B36" s="244">
        <v>1535400.64</v>
      </c>
      <c r="C36" s="244">
        <v>3378</v>
      </c>
      <c r="D36" s="244">
        <v>53923.06</v>
      </c>
      <c r="E36" s="250">
        <v>776565.6</v>
      </c>
      <c r="F36" s="250">
        <v>125366.34</v>
      </c>
      <c r="I36" s="245">
        <v>26385.9</v>
      </c>
      <c r="J36" s="245">
        <v>472076</v>
      </c>
      <c r="K36" s="245">
        <v>253.39</v>
      </c>
      <c r="O36" s="250">
        <v>3551030.77</v>
      </c>
      <c r="P36" s="40">
        <v>1353344.38</v>
      </c>
      <c r="Q36" s="40">
        <v>54000</v>
      </c>
      <c r="R36" s="40">
        <v>2423.9</v>
      </c>
      <c r="S36" s="40">
        <v>1427733.78</v>
      </c>
      <c r="U36" s="246">
        <v>1911343.78</v>
      </c>
      <c r="X36" s="246">
        <v>731545.47</v>
      </c>
      <c r="Y36" s="246">
        <v>108851.49</v>
      </c>
    </row>
    <row r="37" spans="1:26" x14ac:dyDescent="0.2">
      <c r="A37" s="250" t="s">
        <v>226</v>
      </c>
      <c r="B37" s="244">
        <v>814024.44</v>
      </c>
      <c r="C37" s="244">
        <v>28884</v>
      </c>
      <c r="D37" s="244">
        <v>30332.32</v>
      </c>
      <c r="E37" s="250">
        <v>413586.62</v>
      </c>
      <c r="F37" s="250">
        <v>208790.79</v>
      </c>
      <c r="I37" s="245">
        <v>11391.27</v>
      </c>
      <c r="J37" s="245">
        <v>62018</v>
      </c>
      <c r="N37" s="250">
        <v>55199.63</v>
      </c>
      <c r="O37" s="250">
        <v>1930924.79</v>
      </c>
      <c r="P37" s="40">
        <v>1131874.1499999999</v>
      </c>
      <c r="R37" s="40">
        <v>1023.96</v>
      </c>
      <c r="S37" s="40">
        <v>583065</v>
      </c>
      <c r="U37" s="246">
        <v>849659</v>
      </c>
      <c r="X37" s="246">
        <v>441620.76</v>
      </c>
      <c r="Y37" s="246">
        <v>284275.12</v>
      </c>
    </row>
    <row r="38" spans="1:26" x14ac:dyDescent="0.2">
      <c r="A38" s="250" t="s">
        <v>227</v>
      </c>
      <c r="B38" s="244">
        <v>528352.11</v>
      </c>
      <c r="C38" s="244">
        <v>50858</v>
      </c>
      <c r="D38" s="244">
        <v>13633.02</v>
      </c>
      <c r="E38" s="250">
        <v>200286.45</v>
      </c>
      <c r="F38" s="250">
        <v>140556.03</v>
      </c>
      <c r="I38" s="245">
        <v>25342.31</v>
      </c>
      <c r="J38" s="245">
        <v>318714</v>
      </c>
      <c r="K38" s="245">
        <v>2601.83</v>
      </c>
      <c r="N38" s="250">
        <v>133908.93</v>
      </c>
      <c r="O38" s="250">
        <v>2854572.07</v>
      </c>
      <c r="P38" s="40">
        <v>1584171.9</v>
      </c>
      <c r="Q38" s="40">
        <v>206480</v>
      </c>
      <c r="R38" s="40">
        <v>205.66</v>
      </c>
      <c r="S38" s="40">
        <v>223230</v>
      </c>
      <c r="U38" s="246">
        <v>832635</v>
      </c>
      <c r="W38" s="246">
        <v>4630</v>
      </c>
      <c r="X38" s="246">
        <v>903824.56</v>
      </c>
      <c r="Y38" s="246">
        <v>309375.09999999998</v>
      </c>
      <c r="Z38" s="246">
        <v>58000</v>
      </c>
    </row>
    <row r="39" spans="1:26" x14ac:dyDescent="0.2">
      <c r="A39" s="250" t="s">
        <v>228</v>
      </c>
      <c r="B39" s="244">
        <v>782404.79</v>
      </c>
      <c r="C39" s="244">
        <v>37961.800000000003</v>
      </c>
      <c r="D39" s="244">
        <v>20200.099999999999</v>
      </c>
      <c r="E39" s="250">
        <v>511339.35</v>
      </c>
      <c r="F39" s="250">
        <v>71528.25</v>
      </c>
      <c r="H39" s="245">
        <v>5808</v>
      </c>
      <c r="I39" s="245">
        <v>9893.7999999999993</v>
      </c>
      <c r="J39" s="245">
        <v>155550</v>
      </c>
      <c r="K39" s="245">
        <v>0</v>
      </c>
      <c r="L39" s="250">
        <v>35200</v>
      </c>
      <c r="M39" s="250">
        <v>-261641.49</v>
      </c>
      <c r="N39" s="250">
        <v>-6060.6</v>
      </c>
      <c r="O39" s="250">
        <v>1440362.48</v>
      </c>
      <c r="P39" s="40">
        <v>830056.52</v>
      </c>
      <c r="Q39" s="40">
        <v>8050</v>
      </c>
      <c r="R39" s="40">
        <v>1022.38</v>
      </c>
      <c r="S39" s="40">
        <v>500149.3</v>
      </c>
      <c r="U39" s="246">
        <v>673039.3</v>
      </c>
      <c r="X39" s="246">
        <v>493367.47</v>
      </c>
      <c r="Y39" s="246">
        <v>97284.33</v>
      </c>
    </row>
    <row r="40" spans="1:26" x14ac:dyDescent="0.2">
      <c r="A40" s="250" t="s">
        <v>229</v>
      </c>
      <c r="B40" s="244">
        <v>694012.19</v>
      </c>
      <c r="C40" s="244">
        <v>11365.19</v>
      </c>
      <c r="D40" s="244">
        <v>28159.42</v>
      </c>
      <c r="E40" s="250">
        <v>2899451.33</v>
      </c>
      <c r="F40" s="250">
        <v>101714.92</v>
      </c>
      <c r="I40" s="245">
        <v>9262.5</v>
      </c>
      <c r="J40" s="245">
        <v>95216</v>
      </c>
      <c r="K40" s="245">
        <v>147.19999999999999</v>
      </c>
      <c r="N40" s="250">
        <v>2870550.66</v>
      </c>
      <c r="O40" s="250">
        <v>455164.99</v>
      </c>
      <c r="P40" s="40">
        <v>1120085.83</v>
      </c>
      <c r="R40" s="40">
        <v>839.12</v>
      </c>
      <c r="S40" s="40">
        <v>790179.24</v>
      </c>
      <c r="T40" s="40">
        <v>527</v>
      </c>
      <c r="U40" s="246">
        <v>1268595.24</v>
      </c>
      <c r="V40" s="246">
        <v>9520</v>
      </c>
      <c r="X40" s="246">
        <v>391902.82</v>
      </c>
      <c r="Y40" s="246">
        <v>149904.92000000001</v>
      </c>
    </row>
    <row r="41" spans="1:26" x14ac:dyDescent="0.2">
      <c r="A41" s="250" t="s">
        <v>230</v>
      </c>
      <c r="B41" s="244">
        <v>605922.87</v>
      </c>
      <c r="C41" s="244">
        <v>2163.65</v>
      </c>
      <c r="D41" s="244">
        <v>61410.75</v>
      </c>
      <c r="E41" s="250">
        <v>226581.51</v>
      </c>
      <c r="F41" s="250">
        <v>267373.7</v>
      </c>
      <c r="I41" s="245">
        <v>10552.63</v>
      </c>
      <c r="J41" s="245">
        <v>412608.88</v>
      </c>
      <c r="K41" s="245">
        <v>325.38</v>
      </c>
      <c r="N41" s="250">
        <v>-78769.67</v>
      </c>
      <c r="O41" s="250">
        <v>1976836.89</v>
      </c>
      <c r="P41" s="40">
        <v>1020974.51</v>
      </c>
      <c r="R41" s="40">
        <v>761.75</v>
      </c>
      <c r="S41" s="40">
        <v>669235.14</v>
      </c>
      <c r="U41" s="246">
        <v>926375.14</v>
      </c>
      <c r="W41" s="246">
        <v>37140</v>
      </c>
      <c r="X41" s="246">
        <v>426569.83</v>
      </c>
      <c r="Y41" s="246">
        <v>126706.59</v>
      </c>
      <c r="Z41" s="246">
        <v>8200</v>
      </c>
    </row>
    <row r="42" spans="1:26" x14ac:dyDescent="0.2">
      <c r="A42" s="250" t="s">
        <v>231</v>
      </c>
      <c r="B42" s="244">
        <v>874216.57</v>
      </c>
      <c r="C42" s="244">
        <v>24744.9</v>
      </c>
      <c r="D42" s="244">
        <v>59078.73</v>
      </c>
      <c r="E42" s="250">
        <v>613230.43000000005</v>
      </c>
      <c r="F42" s="250">
        <v>256312.78</v>
      </c>
      <c r="I42" s="245">
        <v>14907.08</v>
      </c>
      <c r="J42" s="245">
        <v>456097</v>
      </c>
      <c r="K42" s="245">
        <v>3107.52</v>
      </c>
      <c r="N42" s="250">
        <v>1444</v>
      </c>
      <c r="O42" s="250">
        <v>1732965.71</v>
      </c>
      <c r="P42" s="40">
        <v>1540022.23</v>
      </c>
      <c r="Q42" s="40">
        <v>7200</v>
      </c>
      <c r="R42" s="40">
        <v>822.85</v>
      </c>
      <c r="S42" s="40">
        <v>503999.03</v>
      </c>
      <c r="T42" s="40">
        <v>142000</v>
      </c>
      <c r="U42" s="246">
        <v>1062235.03</v>
      </c>
      <c r="W42" s="246">
        <v>6260</v>
      </c>
      <c r="X42" s="246">
        <v>989842.89</v>
      </c>
      <c r="Y42" s="246">
        <v>160616.70000000001</v>
      </c>
    </row>
    <row r="43" spans="1:26" x14ac:dyDescent="0.2">
      <c r="A43" s="250" t="s">
        <v>232</v>
      </c>
      <c r="B43" s="244">
        <v>872855.75</v>
      </c>
      <c r="C43" s="244">
        <v>59100.95</v>
      </c>
      <c r="D43" s="244">
        <v>137185.42000000001</v>
      </c>
      <c r="E43" s="250">
        <v>463048.32</v>
      </c>
      <c r="F43" s="250">
        <v>119419.26</v>
      </c>
      <c r="I43" s="245">
        <v>11040.58</v>
      </c>
      <c r="J43" s="245">
        <v>362538</v>
      </c>
      <c r="K43" s="245">
        <v>490</v>
      </c>
      <c r="O43" s="250">
        <v>2083523.09</v>
      </c>
      <c r="P43" s="40">
        <v>1077516.08</v>
      </c>
      <c r="R43" s="40">
        <v>1149.78</v>
      </c>
      <c r="S43" s="40">
        <v>537001</v>
      </c>
      <c r="U43" s="246">
        <v>929581</v>
      </c>
      <c r="V43" s="246">
        <v>9790</v>
      </c>
      <c r="X43" s="246">
        <v>551288.38</v>
      </c>
      <c r="Y43" s="246">
        <v>225003.51999999999</v>
      </c>
      <c r="Z43" s="246">
        <v>5200</v>
      </c>
    </row>
    <row r="44" spans="1:26" x14ac:dyDescent="0.2">
      <c r="A44" s="250" t="s">
        <v>233</v>
      </c>
      <c r="B44" s="244">
        <v>775941.98</v>
      </c>
      <c r="C44" s="244">
        <v>37225</v>
      </c>
      <c r="D44" s="244">
        <v>24389.85</v>
      </c>
      <c r="E44" s="250">
        <v>1109540.98</v>
      </c>
      <c r="F44" s="250">
        <v>406981.09</v>
      </c>
      <c r="H44" s="245">
        <v>0</v>
      </c>
      <c r="I44" s="245">
        <v>15774.94</v>
      </c>
      <c r="J44" s="245">
        <v>133390</v>
      </c>
      <c r="K44" s="245">
        <v>1884.06</v>
      </c>
      <c r="P44" s="40">
        <v>1431857.34</v>
      </c>
      <c r="R44" s="40">
        <v>660.37</v>
      </c>
      <c r="S44" s="40">
        <v>542398.5</v>
      </c>
      <c r="U44" s="246">
        <v>928662.5</v>
      </c>
      <c r="X44" s="246">
        <v>504190.73</v>
      </c>
      <c r="Y44" s="246">
        <v>164322.18</v>
      </c>
    </row>
    <row r="45" spans="1:26" x14ac:dyDescent="0.2">
      <c r="A45" s="250" t="s">
        <v>234</v>
      </c>
      <c r="B45" s="244">
        <v>439024.66</v>
      </c>
      <c r="C45" s="244">
        <v>107525.75999999999</v>
      </c>
      <c r="D45" s="244">
        <v>67518.960000000006</v>
      </c>
      <c r="E45" s="250">
        <v>763865.94</v>
      </c>
      <c r="F45" s="250">
        <v>316909.55</v>
      </c>
      <c r="I45" s="245">
        <v>19432.86</v>
      </c>
      <c r="J45" s="245">
        <v>268169</v>
      </c>
      <c r="K45" s="245">
        <v>2798.77</v>
      </c>
      <c r="O45" s="250">
        <v>1500565.11</v>
      </c>
      <c r="P45" s="40">
        <v>1579661.14</v>
      </c>
      <c r="Q45" s="40">
        <v>20000</v>
      </c>
      <c r="R45" s="40">
        <v>152.27000000000001</v>
      </c>
      <c r="S45" s="40">
        <v>648873</v>
      </c>
      <c r="T45" s="40">
        <v>9200</v>
      </c>
      <c r="U45" s="246">
        <v>1220539</v>
      </c>
      <c r="V45" s="246">
        <v>3730</v>
      </c>
      <c r="X45" s="246">
        <v>677694.12</v>
      </c>
      <c r="Y45" s="246">
        <v>168917.15</v>
      </c>
    </row>
    <row r="46" spans="1:26" x14ac:dyDescent="0.2">
      <c r="A46" s="250" t="s">
        <v>236</v>
      </c>
      <c r="B46" s="244">
        <v>405760.74</v>
      </c>
      <c r="C46" s="244">
        <v>2219</v>
      </c>
      <c r="D46" s="244">
        <v>5600.82</v>
      </c>
      <c r="E46" s="250">
        <v>35572.239999999998</v>
      </c>
      <c r="F46" s="250">
        <v>219123.12</v>
      </c>
      <c r="G46" s="250">
        <v>1</v>
      </c>
      <c r="I46" s="245">
        <v>14660</v>
      </c>
      <c r="J46" s="245">
        <v>80700</v>
      </c>
      <c r="N46" s="250">
        <v>45350</v>
      </c>
      <c r="O46" s="250">
        <v>2280594.58</v>
      </c>
      <c r="P46" s="40">
        <v>976077.78</v>
      </c>
      <c r="Q46" s="40">
        <v>41680</v>
      </c>
      <c r="R46" s="40">
        <v>246.9</v>
      </c>
      <c r="S46" s="40">
        <v>1200266.5</v>
      </c>
      <c r="U46" s="246">
        <v>1439958.5</v>
      </c>
      <c r="X46" s="246">
        <v>480802.53</v>
      </c>
      <c r="Y46" s="246">
        <v>134287.01</v>
      </c>
      <c r="Z46" s="246">
        <v>4500</v>
      </c>
    </row>
    <row r="47" spans="1:26" x14ac:dyDescent="0.2">
      <c r="A47" s="250" t="s">
        <v>240</v>
      </c>
      <c r="B47" s="244">
        <v>669767.6</v>
      </c>
      <c r="C47" s="244">
        <v>113829</v>
      </c>
      <c r="D47" s="244">
        <v>13908.46</v>
      </c>
      <c r="E47" s="250">
        <v>5695372.54</v>
      </c>
      <c r="F47" s="250">
        <v>1930665.53</v>
      </c>
      <c r="I47" s="245">
        <v>13166</v>
      </c>
      <c r="M47" s="250">
        <v>-1171647.55</v>
      </c>
      <c r="N47" s="250">
        <v>544777.66</v>
      </c>
      <c r="O47" s="250">
        <v>2114009</v>
      </c>
      <c r="P47" s="40">
        <v>1102088.24</v>
      </c>
      <c r="R47" s="40">
        <v>836.99</v>
      </c>
      <c r="S47" s="40">
        <v>619385.69999999995</v>
      </c>
      <c r="U47" s="246">
        <v>802995.7</v>
      </c>
      <c r="W47" s="246">
        <v>3500</v>
      </c>
      <c r="X47" s="246">
        <v>556142.54</v>
      </c>
      <c r="Y47" s="246">
        <v>406628.88</v>
      </c>
    </row>
    <row r="48" spans="1:26" x14ac:dyDescent="0.2">
      <c r="A48" s="250" t="s">
        <v>241</v>
      </c>
      <c r="B48" s="244">
        <v>794074.57</v>
      </c>
      <c r="C48" s="244">
        <v>40119.93</v>
      </c>
      <c r="D48" s="244">
        <v>44878.59</v>
      </c>
      <c r="E48" s="250">
        <v>3424227.33</v>
      </c>
      <c r="F48" s="250">
        <v>134215.32</v>
      </c>
      <c r="H48" s="245">
        <v>0</v>
      </c>
      <c r="I48" s="245">
        <v>21014</v>
      </c>
      <c r="J48" s="245">
        <v>404860</v>
      </c>
      <c r="K48" s="245">
        <v>0</v>
      </c>
      <c r="M48" s="250">
        <v>488987.81</v>
      </c>
      <c r="N48" s="250">
        <v>182854.82</v>
      </c>
      <c r="O48" s="250">
        <v>1646714.98</v>
      </c>
      <c r="P48" s="40">
        <v>1196344.3600000001</v>
      </c>
      <c r="R48" s="40">
        <v>413.44</v>
      </c>
      <c r="S48" s="40">
        <v>306054</v>
      </c>
      <c r="U48" s="246">
        <v>671171</v>
      </c>
      <c r="X48" s="246">
        <v>513639.02</v>
      </c>
      <c r="Y48" s="246">
        <v>197096.25</v>
      </c>
    </row>
    <row r="49" spans="1:26" x14ac:dyDescent="0.2">
      <c r="A49" s="250" t="s">
        <v>242</v>
      </c>
      <c r="B49" s="244">
        <v>1035843.62</v>
      </c>
      <c r="C49" s="244">
        <v>5334</v>
      </c>
      <c r="D49" s="244">
        <v>17182.240000000002</v>
      </c>
      <c r="E49" s="250">
        <v>1622298.99</v>
      </c>
      <c r="F49" s="250">
        <v>2073552.33</v>
      </c>
      <c r="G49" s="250">
        <v>73999</v>
      </c>
      <c r="H49" s="245">
        <v>0</v>
      </c>
      <c r="I49" s="245">
        <v>13330</v>
      </c>
      <c r="N49" s="250">
        <v>35061.07</v>
      </c>
      <c r="O49" s="250">
        <v>2273364.33</v>
      </c>
      <c r="P49" s="40">
        <v>795668.83</v>
      </c>
      <c r="R49" s="40">
        <v>3207.06</v>
      </c>
      <c r="S49" s="40">
        <v>490710</v>
      </c>
      <c r="U49" s="246">
        <v>833490</v>
      </c>
      <c r="X49" s="246">
        <v>343166.84</v>
      </c>
      <c r="Y49" s="246">
        <v>202495.5</v>
      </c>
    </row>
    <row r="50" spans="1:26" x14ac:dyDescent="0.2">
      <c r="A50" s="250" t="s">
        <v>246</v>
      </c>
      <c r="B50" s="244">
        <v>1267771.32</v>
      </c>
      <c r="C50" s="244">
        <v>0</v>
      </c>
      <c r="D50" s="244">
        <v>45.02</v>
      </c>
      <c r="E50" s="250">
        <v>144376.59</v>
      </c>
      <c r="F50" s="250">
        <v>673580.54</v>
      </c>
      <c r="H50" s="245">
        <v>0</v>
      </c>
      <c r="I50" s="245">
        <v>0</v>
      </c>
      <c r="J50" s="245">
        <v>531770</v>
      </c>
      <c r="K50" s="245">
        <v>999.01</v>
      </c>
      <c r="N50" s="250">
        <v>181461.1</v>
      </c>
      <c r="O50" s="250">
        <v>2191305.25</v>
      </c>
      <c r="P50" s="40">
        <v>1281401.92</v>
      </c>
      <c r="R50" s="40">
        <v>782.16</v>
      </c>
      <c r="S50" s="40">
        <v>1075442</v>
      </c>
      <c r="T50" s="40">
        <v>245700</v>
      </c>
      <c r="U50" s="246">
        <v>1405472</v>
      </c>
      <c r="X50" s="246">
        <v>441709.06</v>
      </c>
      <c r="Y50" s="246">
        <v>186377.69</v>
      </c>
    </row>
    <row r="51" spans="1:26" x14ac:dyDescent="0.2">
      <c r="A51" s="250" t="s">
        <v>247</v>
      </c>
      <c r="B51" s="244">
        <v>2121822.9300000002</v>
      </c>
      <c r="C51" s="244">
        <v>50000</v>
      </c>
      <c r="D51" s="244">
        <v>31715.37</v>
      </c>
      <c r="E51" s="250">
        <v>1004990.28</v>
      </c>
      <c r="F51" s="250">
        <v>287691.81</v>
      </c>
      <c r="H51" s="245">
        <v>0</v>
      </c>
      <c r="I51" s="245">
        <v>0</v>
      </c>
      <c r="J51" s="245">
        <v>168474.55</v>
      </c>
      <c r="K51" s="245">
        <v>973.13</v>
      </c>
      <c r="N51" s="250">
        <v>-84.89</v>
      </c>
      <c r="O51" s="250">
        <v>2281491.52</v>
      </c>
      <c r="P51" s="40">
        <v>3321378.32</v>
      </c>
      <c r="Q51" s="40">
        <v>132251</v>
      </c>
      <c r="R51" s="40">
        <v>3872.24</v>
      </c>
      <c r="S51" s="40">
        <v>1594827</v>
      </c>
      <c r="U51" s="246">
        <v>2261547</v>
      </c>
      <c r="V51" s="246">
        <v>14668.8</v>
      </c>
      <c r="X51" s="246">
        <v>1969846.73</v>
      </c>
      <c r="Y51" s="246">
        <v>188409.16</v>
      </c>
      <c r="Z51" s="246">
        <v>9700</v>
      </c>
    </row>
    <row r="52" spans="1:26" x14ac:dyDescent="0.2">
      <c r="A52" s="252" t="s">
        <v>248</v>
      </c>
      <c r="B52" s="244">
        <v>371803.69</v>
      </c>
      <c r="C52" s="244">
        <v>0</v>
      </c>
      <c r="D52" s="244">
        <v>50481.72</v>
      </c>
      <c r="E52" s="250">
        <v>125224.25</v>
      </c>
      <c r="F52" s="250">
        <v>558082.04</v>
      </c>
      <c r="H52" s="245">
        <v>0</v>
      </c>
      <c r="I52" s="245">
        <v>0</v>
      </c>
      <c r="J52" s="245">
        <v>83340</v>
      </c>
      <c r="K52" s="245">
        <v>3904</v>
      </c>
      <c r="O52" s="250">
        <v>2647377.69</v>
      </c>
      <c r="P52" s="40">
        <v>2548614.25</v>
      </c>
      <c r="Q52" s="40">
        <v>500</v>
      </c>
      <c r="R52" s="40">
        <v>576.55999999999995</v>
      </c>
      <c r="S52" s="40">
        <v>999288</v>
      </c>
      <c r="T52" s="40">
        <v>20600</v>
      </c>
      <c r="U52" s="246">
        <v>1715238</v>
      </c>
      <c r="X52" s="246">
        <v>1178543.25</v>
      </c>
      <c r="Y52" s="246">
        <v>140232.10999999999</v>
      </c>
    </row>
    <row r="53" spans="1:26" x14ac:dyDescent="0.2">
      <c r="A53" s="250" t="s">
        <v>249</v>
      </c>
      <c r="B53" s="244">
        <v>956549.97</v>
      </c>
      <c r="C53" s="244">
        <v>0</v>
      </c>
      <c r="D53" s="244">
        <v>627.96</v>
      </c>
      <c r="E53" s="250">
        <v>272070.65999999997</v>
      </c>
      <c r="F53" s="250">
        <v>375349.5</v>
      </c>
      <c r="H53" s="245">
        <v>0</v>
      </c>
      <c r="I53" s="245">
        <v>0</v>
      </c>
      <c r="J53" s="245">
        <v>562484.64</v>
      </c>
      <c r="K53" s="245">
        <v>3251</v>
      </c>
      <c r="O53" s="250">
        <v>4706462.17</v>
      </c>
      <c r="P53" s="40">
        <v>1538685.76</v>
      </c>
      <c r="R53" s="40">
        <v>2822.73</v>
      </c>
      <c r="S53" s="40">
        <v>1473452.24</v>
      </c>
      <c r="T53" s="40">
        <v>171000</v>
      </c>
      <c r="U53" s="246">
        <v>1681228.24</v>
      </c>
      <c r="W53" s="246">
        <v>1000</v>
      </c>
      <c r="X53" s="246">
        <v>1090613.05</v>
      </c>
      <c r="Y53" s="246">
        <v>163467.81</v>
      </c>
    </row>
    <row r="54" spans="1:26" x14ac:dyDescent="0.2">
      <c r="A54" s="250" t="s">
        <v>253</v>
      </c>
      <c r="B54" s="244">
        <v>480545.71</v>
      </c>
      <c r="C54" s="244">
        <v>3448</v>
      </c>
      <c r="D54" s="244">
        <v>82798.42</v>
      </c>
      <c r="E54" s="250">
        <v>1540688.27</v>
      </c>
      <c r="F54" s="250">
        <v>658776.94999999995</v>
      </c>
      <c r="G54" s="250">
        <v>0</v>
      </c>
      <c r="J54" s="245">
        <v>47300</v>
      </c>
      <c r="K54" s="245">
        <v>4336.2299999999996</v>
      </c>
      <c r="N54" s="250">
        <v>1916233.64</v>
      </c>
      <c r="O54" s="250">
        <v>954921</v>
      </c>
      <c r="P54" s="40">
        <v>1078250.17</v>
      </c>
      <c r="R54" s="40">
        <v>1057.49</v>
      </c>
      <c r="S54" s="40">
        <v>158980</v>
      </c>
      <c r="T54" s="40">
        <v>981041</v>
      </c>
      <c r="U54" s="246">
        <v>566912</v>
      </c>
      <c r="W54" s="246">
        <v>4236</v>
      </c>
      <c r="X54" s="246">
        <v>1420973.47</v>
      </c>
      <c r="Y54" s="246">
        <v>183740.71</v>
      </c>
      <c r="Z54" s="246">
        <v>200000</v>
      </c>
    </row>
    <row r="55" spans="1:26" x14ac:dyDescent="0.2">
      <c r="A55" s="250" t="s">
        <v>254</v>
      </c>
      <c r="B55" s="244">
        <v>3335310.58</v>
      </c>
      <c r="C55" s="244">
        <v>67000</v>
      </c>
      <c r="D55" s="244">
        <v>44980.35</v>
      </c>
      <c r="E55" s="250">
        <v>670026.31000000006</v>
      </c>
      <c r="F55" s="250">
        <v>492936.32</v>
      </c>
      <c r="J55" s="245">
        <v>6526283.3399999999</v>
      </c>
      <c r="K55" s="245">
        <v>4316.2</v>
      </c>
      <c r="N55" s="250">
        <v>105652.68</v>
      </c>
      <c r="O55" s="250">
        <v>2528782.23</v>
      </c>
      <c r="P55" s="40">
        <v>803357.16</v>
      </c>
      <c r="R55" s="40">
        <v>2744.08</v>
      </c>
      <c r="S55" s="40">
        <v>238630</v>
      </c>
      <c r="T55" s="40">
        <v>54200</v>
      </c>
      <c r="U55" s="246">
        <v>744230</v>
      </c>
      <c r="V55" s="246">
        <v>36112</v>
      </c>
      <c r="X55" s="246">
        <v>2352923.0299999998</v>
      </c>
      <c r="Y55" s="246">
        <v>205695.8</v>
      </c>
      <c r="Z55" s="246">
        <v>2314751.2999999998</v>
      </c>
    </row>
    <row r="56" spans="1:26" x14ac:dyDescent="0.2">
      <c r="A56" s="250" t="s">
        <v>255</v>
      </c>
      <c r="B56" s="244">
        <v>345958.74</v>
      </c>
      <c r="C56" s="244">
        <v>7300</v>
      </c>
      <c r="D56" s="244">
        <v>17280</v>
      </c>
      <c r="E56" s="250">
        <v>926687.36</v>
      </c>
      <c r="F56" s="250">
        <v>229260.66</v>
      </c>
      <c r="J56" s="245">
        <v>395273</v>
      </c>
      <c r="K56" s="245">
        <v>1614.23</v>
      </c>
      <c r="N56" s="250">
        <v>-1260569.22</v>
      </c>
      <c r="O56" s="250">
        <v>2500517.0699999998</v>
      </c>
      <c r="P56" s="40">
        <v>1196910.55</v>
      </c>
      <c r="R56" s="40">
        <v>493.84</v>
      </c>
      <c r="S56" s="40">
        <v>234160</v>
      </c>
      <c r="T56" s="40">
        <v>28200</v>
      </c>
      <c r="U56" s="246">
        <v>504851</v>
      </c>
      <c r="V56" s="246">
        <v>24516</v>
      </c>
      <c r="X56" s="246">
        <v>867356.18</v>
      </c>
      <c r="Y56" s="246">
        <v>142989.53</v>
      </c>
      <c r="Z56" s="246">
        <v>30400</v>
      </c>
    </row>
    <row r="57" spans="1:26" x14ac:dyDescent="0.2">
      <c r="A57" s="250" t="s">
        <v>256</v>
      </c>
      <c r="B57" s="244">
        <v>894249.11</v>
      </c>
      <c r="C57" s="244">
        <v>6500</v>
      </c>
      <c r="D57" s="244">
        <v>27453.08</v>
      </c>
      <c r="E57" s="250">
        <v>535881.37</v>
      </c>
      <c r="F57" s="250">
        <v>452045.85</v>
      </c>
      <c r="J57" s="245">
        <v>526983.49</v>
      </c>
      <c r="K57" s="245">
        <v>10</v>
      </c>
      <c r="N57" s="250">
        <v>-123854.51</v>
      </c>
      <c r="O57" s="250">
        <v>1946573.94</v>
      </c>
      <c r="P57" s="40">
        <v>1589415.45</v>
      </c>
      <c r="R57" s="40">
        <v>1230.5999999999999</v>
      </c>
      <c r="S57" s="40">
        <v>214900</v>
      </c>
      <c r="T57" s="40">
        <v>84600</v>
      </c>
      <c r="U57" s="246">
        <v>923578</v>
      </c>
      <c r="V57" s="246">
        <v>17028</v>
      </c>
      <c r="X57" s="246">
        <v>1155023.21</v>
      </c>
      <c r="Y57" s="246">
        <v>228100.35</v>
      </c>
    </row>
    <row r="58" spans="1:26" x14ac:dyDescent="0.2">
      <c r="A58" s="250" t="s">
        <v>257</v>
      </c>
      <c r="B58" s="244">
        <v>234595.75</v>
      </c>
      <c r="C58" s="244">
        <v>0</v>
      </c>
      <c r="D58" s="244">
        <v>43024.639999999999</v>
      </c>
      <c r="E58" s="250">
        <v>218104.62</v>
      </c>
      <c r="F58" s="250">
        <v>241235.02</v>
      </c>
      <c r="J58" s="245">
        <v>163735.51999999999</v>
      </c>
      <c r="K58" s="245">
        <v>89</v>
      </c>
      <c r="N58" s="250">
        <v>-329480.03999999998</v>
      </c>
      <c r="O58" s="250">
        <v>980950.37</v>
      </c>
      <c r="P58" s="40">
        <v>1376827.39</v>
      </c>
      <c r="R58" s="40">
        <v>633.99</v>
      </c>
      <c r="S58" s="40">
        <v>207570</v>
      </c>
      <c r="T58" s="40">
        <v>252862.47</v>
      </c>
      <c r="U58" s="246">
        <v>336401</v>
      </c>
      <c r="V58" s="246">
        <v>8633</v>
      </c>
      <c r="X58" s="246">
        <v>1515463.76</v>
      </c>
      <c r="Y58" s="246">
        <v>55730.91</v>
      </c>
    </row>
    <row r="59" spans="1:26" x14ac:dyDescent="0.2">
      <c r="A59" s="250" t="s">
        <v>258</v>
      </c>
      <c r="B59" s="244">
        <v>318439.17</v>
      </c>
      <c r="C59" s="244">
        <v>0</v>
      </c>
      <c r="D59" s="244">
        <v>23915.439999999999</v>
      </c>
      <c r="E59" s="250">
        <v>1007287.76</v>
      </c>
      <c r="F59" s="250">
        <v>133373.59</v>
      </c>
      <c r="J59" s="245">
        <v>169445</v>
      </c>
      <c r="K59" s="245">
        <v>422</v>
      </c>
      <c r="N59" s="250">
        <v>-349889.96</v>
      </c>
      <c r="O59" s="250">
        <v>1692734.22</v>
      </c>
      <c r="P59" s="40">
        <v>543818.63</v>
      </c>
      <c r="R59" s="40">
        <v>543.36</v>
      </c>
      <c r="S59" s="40">
        <v>146090</v>
      </c>
      <c r="T59" s="40">
        <v>12200</v>
      </c>
      <c r="U59" s="246">
        <v>265835</v>
      </c>
      <c r="V59" s="246">
        <v>1756</v>
      </c>
      <c r="X59" s="246">
        <v>322567.78000000003</v>
      </c>
      <c r="Y59" s="246">
        <v>115788.51</v>
      </c>
      <c r="Z59" s="246">
        <v>26400</v>
      </c>
    </row>
    <row r="60" spans="1:26" x14ac:dyDescent="0.2">
      <c r="A60" s="250" t="s">
        <v>262</v>
      </c>
      <c r="B60" s="244">
        <v>518239.85</v>
      </c>
      <c r="C60" s="244">
        <v>6958</v>
      </c>
      <c r="D60" s="244">
        <v>7255.51</v>
      </c>
      <c r="E60" s="250">
        <v>751386.18</v>
      </c>
      <c r="F60" s="250">
        <v>-402678.72</v>
      </c>
      <c r="H60" s="245">
        <v>48374</v>
      </c>
      <c r="I60" s="245">
        <v>-28600</v>
      </c>
      <c r="J60" s="245">
        <v>550319</v>
      </c>
      <c r="K60" s="245">
        <v>0</v>
      </c>
      <c r="N60" s="250">
        <v>-2127372.7599999998</v>
      </c>
      <c r="O60" s="250">
        <v>2210713.7999999998</v>
      </c>
      <c r="P60" s="40">
        <v>1474191.05</v>
      </c>
      <c r="R60" s="40">
        <v>978.16</v>
      </c>
      <c r="S60" s="40">
        <v>774157.8</v>
      </c>
      <c r="U60" s="246">
        <v>1069827.8</v>
      </c>
      <c r="W60" s="246">
        <v>5748</v>
      </c>
      <c r="X60" s="246">
        <v>666081.11</v>
      </c>
      <c r="Y60" s="246">
        <v>142184.89000000001</v>
      </c>
    </row>
    <row r="61" spans="1:26" x14ac:dyDescent="0.2">
      <c r="A61" s="250" t="s">
        <v>263</v>
      </c>
      <c r="B61" s="244">
        <v>959130.08</v>
      </c>
      <c r="C61" s="244">
        <v>28472</v>
      </c>
      <c r="D61" s="244">
        <v>300879.63</v>
      </c>
      <c r="E61" s="250">
        <v>822422.47</v>
      </c>
      <c r="F61" s="250">
        <v>-19013.46</v>
      </c>
      <c r="H61" s="245">
        <v>22490</v>
      </c>
      <c r="I61" s="245">
        <v>12675</v>
      </c>
      <c r="J61" s="245">
        <v>451922</v>
      </c>
      <c r="N61" s="250">
        <v>210224.62</v>
      </c>
      <c r="O61" s="250">
        <v>1549075.07</v>
      </c>
      <c r="P61" s="40">
        <v>1727481.6</v>
      </c>
      <c r="Q61" s="40">
        <v>63541</v>
      </c>
      <c r="R61" s="40">
        <v>1410.48</v>
      </c>
      <c r="S61" s="40">
        <v>1020437</v>
      </c>
      <c r="T61" s="40">
        <v>74400</v>
      </c>
      <c r="U61" s="246">
        <v>1269557</v>
      </c>
      <c r="X61" s="246">
        <v>1042011.89</v>
      </c>
      <c r="Y61" s="246">
        <v>118697.39</v>
      </c>
    </row>
    <row r="62" spans="1:26" x14ac:dyDescent="0.2">
      <c r="A62" s="250" t="s">
        <v>264</v>
      </c>
      <c r="B62" s="244">
        <v>357612.54</v>
      </c>
      <c r="C62" s="244">
        <v>147878</v>
      </c>
      <c r="D62" s="244">
        <v>83177.53</v>
      </c>
      <c r="E62" s="250">
        <v>47920.959999999999</v>
      </c>
      <c r="F62" s="250">
        <v>170149.33</v>
      </c>
      <c r="I62" s="245">
        <v>90395</v>
      </c>
      <c r="J62" s="245">
        <v>367744</v>
      </c>
      <c r="K62" s="245">
        <v>895001.68</v>
      </c>
      <c r="N62" s="250">
        <v>-732513.36</v>
      </c>
      <c r="O62" s="250">
        <v>3406179.86</v>
      </c>
      <c r="P62" s="40">
        <v>1900493.66</v>
      </c>
      <c r="R62" s="40">
        <v>862.48</v>
      </c>
      <c r="S62" s="40">
        <v>1013247.6</v>
      </c>
      <c r="U62" s="246">
        <v>1494325.6</v>
      </c>
      <c r="X62" s="246">
        <v>1085158.25</v>
      </c>
      <c r="Y62" s="246">
        <v>55216.89</v>
      </c>
    </row>
    <row r="63" spans="1:26" x14ac:dyDescent="0.2">
      <c r="A63" s="250" t="s">
        <v>265</v>
      </c>
      <c r="B63" s="244">
        <v>374059.61</v>
      </c>
      <c r="C63" s="244">
        <v>180930</v>
      </c>
      <c r="D63" s="244">
        <v>8137.81</v>
      </c>
      <c r="E63" s="250">
        <v>189772.4</v>
      </c>
      <c r="F63" s="250">
        <v>207901.81</v>
      </c>
      <c r="H63" s="245">
        <v>0</v>
      </c>
      <c r="I63" s="245">
        <v>24275</v>
      </c>
      <c r="J63" s="245">
        <v>454638</v>
      </c>
      <c r="N63" s="250">
        <v>-5378.99</v>
      </c>
      <c r="O63" s="250">
        <v>1679166.57</v>
      </c>
      <c r="P63" s="40">
        <v>1231846.48</v>
      </c>
      <c r="Q63" s="40">
        <v>15000</v>
      </c>
      <c r="R63" s="40">
        <v>886.73</v>
      </c>
      <c r="S63" s="40">
        <v>76062</v>
      </c>
      <c r="T63" s="40">
        <v>175400</v>
      </c>
      <c r="U63" s="246">
        <v>396264</v>
      </c>
      <c r="W63" s="246">
        <v>440</v>
      </c>
      <c r="X63" s="246">
        <v>686228.85</v>
      </c>
      <c r="Y63" s="246">
        <v>51950.63</v>
      </c>
    </row>
    <row r="64" spans="1:26" x14ac:dyDescent="0.2">
      <c r="A64" s="250" t="s">
        <v>266</v>
      </c>
      <c r="B64" s="244">
        <v>323725.95</v>
      </c>
      <c r="C64" s="244">
        <v>0</v>
      </c>
      <c r="D64" s="244">
        <v>14974.95</v>
      </c>
      <c r="E64" s="250">
        <v>522781.35</v>
      </c>
      <c r="F64" s="250">
        <v>242584.85</v>
      </c>
      <c r="H64" s="245">
        <v>0</v>
      </c>
      <c r="I64" s="245">
        <v>54225</v>
      </c>
      <c r="J64" s="245">
        <v>37700</v>
      </c>
      <c r="K64" s="245">
        <v>43400</v>
      </c>
      <c r="O64" s="250">
        <v>1290095.46</v>
      </c>
      <c r="P64" s="40">
        <v>1297083.49</v>
      </c>
      <c r="R64" s="40">
        <v>572.5</v>
      </c>
      <c r="S64" s="40">
        <v>883754.76</v>
      </c>
      <c r="T64" s="40">
        <v>46000</v>
      </c>
      <c r="U64" s="246">
        <v>1347254.76</v>
      </c>
      <c r="X64" s="246">
        <v>526390.37</v>
      </c>
      <c r="Y64" s="246">
        <v>106953.61</v>
      </c>
    </row>
    <row r="65" spans="1:26" x14ac:dyDescent="0.2">
      <c r="A65" s="250" t="s">
        <v>267</v>
      </c>
      <c r="B65" s="244">
        <v>778746.72</v>
      </c>
      <c r="C65" s="244">
        <v>23058</v>
      </c>
      <c r="D65" s="244">
        <v>13000</v>
      </c>
      <c r="E65" s="250">
        <v>-4819.1899999999996</v>
      </c>
      <c r="F65" s="250">
        <v>79525.91</v>
      </c>
      <c r="H65" s="245">
        <v>2993</v>
      </c>
      <c r="I65" s="245">
        <v>181945</v>
      </c>
      <c r="J65" s="245">
        <v>241324</v>
      </c>
      <c r="K65" s="245">
        <v>4975</v>
      </c>
      <c r="N65" s="250">
        <v>71303.600000000006</v>
      </c>
      <c r="O65" s="250">
        <v>2056145.55</v>
      </c>
      <c r="P65" s="40">
        <v>1500380</v>
      </c>
      <c r="R65" s="40">
        <v>1349.25</v>
      </c>
      <c r="S65" s="40">
        <v>1029889.4</v>
      </c>
      <c r="U65" s="246">
        <v>1593119.4</v>
      </c>
      <c r="W65" s="246">
        <v>15632</v>
      </c>
      <c r="X65" s="246">
        <v>674326.87</v>
      </c>
      <c r="Y65" s="246">
        <v>175542.64</v>
      </c>
    </row>
    <row r="66" spans="1:26" x14ac:dyDescent="0.2">
      <c r="A66" s="250" t="s">
        <v>271</v>
      </c>
      <c r="B66" s="244">
        <v>574314.06000000006</v>
      </c>
      <c r="C66" s="244">
        <v>0</v>
      </c>
      <c r="D66" s="244">
        <v>105489.18</v>
      </c>
      <c r="E66" s="250">
        <v>681885.77</v>
      </c>
      <c r="F66" s="250">
        <v>373453.42</v>
      </c>
      <c r="H66" s="245">
        <v>11265</v>
      </c>
      <c r="I66" s="245">
        <v>15793.48</v>
      </c>
      <c r="J66" s="245">
        <v>139180</v>
      </c>
      <c r="K66" s="245">
        <v>11675</v>
      </c>
      <c r="N66" s="250">
        <v>-1350652.02</v>
      </c>
      <c r="O66" s="250">
        <v>2912713.08</v>
      </c>
      <c r="P66" s="40">
        <v>1621469.67</v>
      </c>
      <c r="Q66" s="40">
        <v>215121</v>
      </c>
      <c r="R66" s="40">
        <v>680.4</v>
      </c>
      <c r="U66" s="246">
        <v>621830</v>
      </c>
      <c r="X66" s="246">
        <v>927192.38</v>
      </c>
      <c r="Y66" s="246">
        <v>260761.8</v>
      </c>
    </row>
    <row r="67" spans="1:26" x14ac:dyDescent="0.2">
      <c r="A67" s="250" t="s">
        <v>272</v>
      </c>
      <c r="B67" s="244">
        <v>509797.83</v>
      </c>
      <c r="C67" s="244">
        <v>0</v>
      </c>
      <c r="D67" s="244">
        <v>32127.77</v>
      </c>
      <c r="E67" s="250">
        <v>871189.55</v>
      </c>
      <c r="F67" s="250">
        <v>432329.49</v>
      </c>
      <c r="H67" s="245">
        <v>9600</v>
      </c>
      <c r="I67" s="245">
        <v>40769.97</v>
      </c>
      <c r="K67" s="245">
        <v>1750</v>
      </c>
      <c r="O67" s="250">
        <v>1364480.05</v>
      </c>
      <c r="P67" s="40">
        <v>1230267.74</v>
      </c>
      <c r="R67" s="40">
        <v>770</v>
      </c>
      <c r="U67" s="246">
        <v>283110</v>
      </c>
      <c r="X67" s="246">
        <v>625429.81000000006</v>
      </c>
      <c r="Y67" s="246">
        <v>174698.07</v>
      </c>
    </row>
    <row r="68" spans="1:26" x14ac:dyDescent="0.2">
      <c r="A68" s="250" t="s">
        <v>273</v>
      </c>
      <c r="B68" s="244">
        <v>232001.98</v>
      </c>
      <c r="C68" s="244">
        <v>0</v>
      </c>
      <c r="D68" s="244">
        <v>7998.75</v>
      </c>
      <c r="E68" s="250">
        <v>772815.12</v>
      </c>
      <c r="F68" s="250">
        <v>258429.47</v>
      </c>
      <c r="H68" s="245">
        <v>12262</v>
      </c>
      <c r="I68" s="245">
        <v>41398.17</v>
      </c>
      <c r="K68" s="245">
        <v>2127.39</v>
      </c>
      <c r="L68" s="250">
        <v>40450</v>
      </c>
      <c r="M68" s="250">
        <v>-901183.61</v>
      </c>
      <c r="O68" s="250">
        <v>2067672.51</v>
      </c>
      <c r="P68" s="40">
        <v>986146.92</v>
      </c>
      <c r="Q68" s="40">
        <v>69000</v>
      </c>
      <c r="R68" s="40">
        <v>144.22999999999999</v>
      </c>
      <c r="U68" s="246">
        <v>213530</v>
      </c>
      <c r="X68" s="246">
        <v>554106.13</v>
      </c>
      <c r="Y68" s="246">
        <v>197925.16</v>
      </c>
    </row>
    <row r="69" spans="1:26" x14ac:dyDescent="0.2">
      <c r="A69" s="250" t="s">
        <v>274</v>
      </c>
      <c r="B69" s="244">
        <v>682831.82</v>
      </c>
      <c r="C69" s="244">
        <v>-65593</v>
      </c>
      <c r="D69" s="244">
        <v>9255.66</v>
      </c>
      <c r="E69" s="250">
        <v>705070.41</v>
      </c>
      <c r="F69" s="250">
        <v>479256.08</v>
      </c>
      <c r="H69" s="245">
        <v>0</v>
      </c>
      <c r="I69" s="245">
        <v>57207.05</v>
      </c>
      <c r="O69" s="250">
        <v>2226508.67</v>
      </c>
      <c r="P69" s="40">
        <v>2046865.5</v>
      </c>
      <c r="Q69" s="40">
        <v>49000</v>
      </c>
      <c r="R69" s="40">
        <v>368.15</v>
      </c>
      <c r="U69" s="246">
        <v>404234</v>
      </c>
      <c r="V69" s="246">
        <v>30000</v>
      </c>
      <c r="W69" s="246">
        <v>3800</v>
      </c>
      <c r="X69" s="246">
        <v>1185807.72</v>
      </c>
      <c r="Y69" s="246">
        <v>224269.44</v>
      </c>
    </row>
    <row r="70" spans="1:26" x14ac:dyDescent="0.2">
      <c r="A70" s="250" t="s">
        <v>275</v>
      </c>
      <c r="B70" s="244">
        <v>332559.76</v>
      </c>
      <c r="C70" s="244">
        <v>0</v>
      </c>
      <c r="D70" s="244">
        <v>26341.919999999998</v>
      </c>
      <c r="E70" s="250">
        <v>400960.57</v>
      </c>
      <c r="F70" s="250">
        <v>689561.52</v>
      </c>
      <c r="H70" s="245">
        <v>11500</v>
      </c>
      <c r="I70" s="245">
        <v>14050.38</v>
      </c>
      <c r="J70" s="245">
        <v>116640</v>
      </c>
      <c r="K70" s="245">
        <v>37.5</v>
      </c>
      <c r="O70" s="250">
        <v>2114406.96</v>
      </c>
      <c r="P70" s="40">
        <v>1850941.46</v>
      </c>
      <c r="Q70" s="40">
        <v>126365</v>
      </c>
      <c r="R70" s="40">
        <v>511.5</v>
      </c>
      <c r="U70" s="246">
        <v>434962.26</v>
      </c>
      <c r="W70" s="246">
        <v>9137</v>
      </c>
      <c r="X70" s="246">
        <v>1468606.36</v>
      </c>
      <c r="Y70" s="246">
        <v>283522.03999999998</v>
      </c>
      <c r="Z70" s="246">
        <v>1580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L123"/>
  <sheetViews>
    <sheetView topLeftCell="AC1" zoomScale="70" zoomScaleNormal="70" workbookViewId="0">
      <selection activeCell="AK12" sqref="AK12"/>
    </sheetView>
  </sheetViews>
  <sheetFormatPr defaultColWidth="9" defaultRowHeight="14.25" x14ac:dyDescent="0.2"/>
  <cols>
    <col min="1" max="1" width="6.125" style="1" bestFit="1" customWidth="1"/>
    <col min="2" max="2" width="14.5" style="1" bestFit="1" customWidth="1"/>
    <col min="3" max="3" width="8.25" style="65" bestFit="1" customWidth="1"/>
    <col min="4" max="4" width="26.875" style="65" customWidth="1"/>
    <col min="5" max="5" width="39" style="251" bestFit="1" customWidth="1"/>
    <col min="6" max="6" width="32.125" style="89" bestFit="1" customWidth="1"/>
    <col min="7" max="7" width="31.25" style="89" bestFit="1" customWidth="1"/>
    <col min="8" max="8" width="23" style="89" bestFit="1" customWidth="1"/>
    <col min="9" max="9" width="22.75" style="89" bestFit="1" customWidth="1"/>
    <col min="10" max="11" width="16.75" style="251" bestFit="1" customWidth="1"/>
    <col min="12" max="12" width="16.875" style="232" bestFit="1" customWidth="1"/>
    <col min="13" max="13" width="19.125" style="232" bestFit="1" customWidth="1"/>
    <col min="14" max="14" width="18.375" style="232" bestFit="1" customWidth="1"/>
    <col min="15" max="15" width="20.375" style="232" bestFit="1" customWidth="1"/>
    <col min="16" max="16" width="22.625" style="251" bestFit="1" customWidth="1"/>
    <col min="17" max="17" width="26.75" style="251" bestFit="1" customWidth="1"/>
    <col min="18" max="18" width="26.875" style="251" bestFit="1" customWidth="1"/>
    <col min="19" max="19" width="17" style="251" bestFit="1" customWidth="1"/>
    <col min="20" max="20" width="43.125" style="73" bestFit="1" customWidth="1"/>
    <col min="21" max="21" width="43.875" style="73" bestFit="1" customWidth="1"/>
    <col min="22" max="22" width="28" style="73" bestFit="1" customWidth="1"/>
    <col min="23" max="23" width="37.5" style="73" bestFit="1" customWidth="1"/>
    <col min="24" max="24" width="53.375" style="73" bestFit="1" customWidth="1"/>
    <col min="25" max="25" width="54.875" style="73" bestFit="1" customWidth="1"/>
    <col min="26" max="26" width="19.375" style="90" bestFit="1" customWidth="1"/>
    <col min="27" max="27" width="25.75" style="90" bestFit="1" customWidth="1"/>
    <col min="28" max="28" width="24.125" style="90" bestFit="1" customWidth="1"/>
    <col min="29" max="29" width="41.25" style="90" bestFit="1" customWidth="1"/>
    <col min="30" max="30" width="29.875" style="90" bestFit="1" customWidth="1"/>
    <col min="31" max="31" width="32.125" style="90" bestFit="1" customWidth="1"/>
    <col min="32" max="32" width="32.375" style="90" bestFit="1" customWidth="1"/>
    <col min="33" max="33" width="17.25" style="41" bestFit="1" customWidth="1"/>
    <col min="34" max="34" width="14.5" style="28" bestFit="1" customWidth="1"/>
    <col min="35" max="35" width="15.125" style="25" bestFit="1" customWidth="1"/>
    <col min="36" max="36" width="16.125" style="37" bestFit="1" customWidth="1"/>
    <col min="37" max="37" width="16.125" style="35" bestFit="1" customWidth="1"/>
    <col min="38" max="38" width="15.75" style="26" bestFit="1" customWidth="1"/>
    <col min="39" max="16384" width="9" style="1"/>
  </cols>
  <sheetData>
    <row r="1" spans="1:38" x14ac:dyDescent="0.2">
      <c r="E1" s="251" t="s">
        <v>2456</v>
      </c>
      <c r="F1" s="89" t="s">
        <v>2457</v>
      </c>
      <c r="G1" s="89" t="s">
        <v>2458</v>
      </c>
      <c r="H1" s="89" t="s">
        <v>2459</v>
      </c>
      <c r="I1" s="89" t="s">
        <v>2595</v>
      </c>
      <c r="J1" s="251" t="s">
        <v>2460</v>
      </c>
      <c r="K1" s="251" t="s">
        <v>2461</v>
      </c>
      <c r="L1" s="232" t="s">
        <v>2463</v>
      </c>
      <c r="M1" s="232" t="s">
        <v>2464</v>
      </c>
      <c r="N1" s="232" t="s">
        <v>2465</v>
      </c>
      <c r="O1" s="232" t="s">
        <v>2466</v>
      </c>
      <c r="P1" s="251" t="s">
        <v>2467</v>
      </c>
      <c r="Q1" s="251" t="s">
        <v>2468</v>
      </c>
      <c r="R1" s="251" t="s">
        <v>2469</v>
      </c>
      <c r="S1" s="251" t="s">
        <v>2470</v>
      </c>
      <c r="T1" s="73" t="s">
        <v>2934</v>
      </c>
      <c r="U1" s="73" t="s">
        <v>2471</v>
      </c>
      <c r="V1" s="73" t="s">
        <v>2472</v>
      </c>
      <c r="W1" s="73" t="s">
        <v>2473</v>
      </c>
      <c r="X1" s="73" t="s">
        <v>2474</v>
      </c>
      <c r="Y1" s="73" t="s">
        <v>2475</v>
      </c>
      <c r="Z1" s="90" t="s">
        <v>2476</v>
      </c>
      <c r="AA1" s="90" t="s">
        <v>2477</v>
      </c>
      <c r="AB1" s="90" t="s">
        <v>2478</v>
      </c>
      <c r="AC1" s="90" t="s">
        <v>2479</v>
      </c>
      <c r="AD1" s="90" t="s">
        <v>2480</v>
      </c>
      <c r="AE1" s="90" t="s">
        <v>2600</v>
      </c>
      <c r="AF1" s="90" t="s">
        <v>2481</v>
      </c>
      <c r="AG1" s="40" t="s">
        <v>6</v>
      </c>
      <c r="AH1" s="27" t="s">
        <v>7</v>
      </c>
      <c r="AI1" s="14" t="s">
        <v>8</v>
      </c>
      <c r="AJ1" s="17" t="s">
        <v>9</v>
      </c>
      <c r="AK1" s="18" t="s">
        <v>10</v>
      </c>
      <c r="AL1" s="57" t="s">
        <v>11</v>
      </c>
    </row>
    <row r="2" spans="1:38" x14ac:dyDescent="0.2">
      <c r="E2" s="251" t="s">
        <v>2482</v>
      </c>
      <c r="F2" s="89" t="s">
        <v>2483</v>
      </c>
      <c r="G2" s="89" t="s">
        <v>2484</v>
      </c>
      <c r="H2" s="89" t="s">
        <v>2485</v>
      </c>
      <c r="I2" s="89" t="s">
        <v>2601</v>
      </c>
      <c r="J2" s="251" t="s">
        <v>2486</v>
      </c>
      <c r="K2" s="251" t="s">
        <v>2487</v>
      </c>
      <c r="L2" s="232" t="s">
        <v>2489</v>
      </c>
      <c r="M2" s="232" t="s">
        <v>2490</v>
      </c>
      <c r="N2" s="232" t="s">
        <v>2491</v>
      </c>
      <c r="O2" s="232" t="s">
        <v>2492</v>
      </c>
      <c r="P2" s="251" t="s">
        <v>2493</v>
      </c>
      <c r="Q2" s="251" t="s">
        <v>2494</v>
      </c>
      <c r="R2" s="251" t="s">
        <v>2495</v>
      </c>
      <c r="S2" s="251" t="s">
        <v>2496</v>
      </c>
      <c r="T2" s="73" t="s">
        <v>2935</v>
      </c>
      <c r="U2" s="73" t="s">
        <v>2497</v>
      </c>
      <c r="V2" s="73" t="s">
        <v>2498</v>
      </c>
      <c r="W2" s="73" t="s">
        <v>2499</v>
      </c>
      <c r="X2" s="73" t="s">
        <v>2500</v>
      </c>
      <c r="Y2" s="73" t="s">
        <v>2501</v>
      </c>
      <c r="Z2" s="90" t="s">
        <v>2502</v>
      </c>
      <c r="AA2" s="90" t="s">
        <v>2503</v>
      </c>
      <c r="AB2" s="90" t="s">
        <v>2504</v>
      </c>
      <c r="AC2" s="90" t="s">
        <v>2505</v>
      </c>
      <c r="AD2" s="90" t="s">
        <v>2506</v>
      </c>
      <c r="AE2" s="90" t="s">
        <v>2606</v>
      </c>
      <c r="AF2" s="90" t="s">
        <v>2507</v>
      </c>
      <c r="AG2" s="40"/>
      <c r="AH2" s="27"/>
      <c r="AI2" s="14"/>
      <c r="AJ2" s="19"/>
      <c r="AK2" s="20"/>
      <c r="AL2" s="14"/>
    </row>
    <row r="3" spans="1:38" x14ac:dyDescent="0.2">
      <c r="C3" s="65" t="s">
        <v>810</v>
      </c>
      <c r="E3" s="251" t="s">
        <v>2508</v>
      </c>
      <c r="F3" s="89">
        <v>58089167.039999999</v>
      </c>
      <c r="G3" s="89">
        <v>4867328.01</v>
      </c>
      <c r="H3" s="89">
        <v>3011423.73</v>
      </c>
      <c r="I3" s="89">
        <v>494.97</v>
      </c>
      <c r="J3" s="251">
        <v>79774688.599999994</v>
      </c>
      <c r="K3" s="251">
        <v>33275818.370000001</v>
      </c>
      <c r="L3" s="232">
        <v>1004286.5</v>
      </c>
      <c r="M3" s="232">
        <v>1281418.45</v>
      </c>
      <c r="N3" s="232">
        <v>110000</v>
      </c>
      <c r="O3" s="232">
        <v>1549628.63</v>
      </c>
      <c r="P3" s="251">
        <v>442296.39</v>
      </c>
      <c r="Q3" s="251">
        <v>-2499278.48</v>
      </c>
      <c r="R3" s="251">
        <v>20808969.07</v>
      </c>
      <c r="S3" s="251">
        <v>134764286.09</v>
      </c>
      <c r="T3" s="73">
        <v>28.17</v>
      </c>
      <c r="U3" s="73">
        <v>115109261.98</v>
      </c>
      <c r="V3" s="73">
        <v>12820925.67</v>
      </c>
      <c r="W3" s="73">
        <v>77173.429999999993</v>
      </c>
      <c r="X3" s="73">
        <v>101217063.8</v>
      </c>
      <c r="Y3" s="73">
        <v>12822792.08</v>
      </c>
      <c r="Z3" s="90">
        <v>131468129.01000001</v>
      </c>
      <c r="AA3" s="90">
        <v>500</v>
      </c>
      <c r="AB3" s="90">
        <v>149365.81</v>
      </c>
      <c r="AC3" s="90">
        <v>45765343.359999999</v>
      </c>
      <c r="AD3" s="90">
        <v>25033415.379999999</v>
      </c>
      <c r="AE3" s="90">
        <v>1953.17</v>
      </c>
      <c r="AF3" s="90">
        <v>3028402.22</v>
      </c>
      <c r="AG3" s="73">
        <f t="shared" ref="AG3:AL3" si="0">SUM(AG4:AG123)</f>
        <v>65962794.07</v>
      </c>
      <c r="AH3" s="78">
        <f t="shared" si="0"/>
        <v>3940833.58</v>
      </c>
      <c r="AI3" s="21">
        <f t="shared" si="0"/>
        <v>62021960.49000001</v>
      </c>
      <c r="AJ3" s="22">
        <f t="shared" si="0"/>
        <v>237480658.84</v>
      </c>
      <c r="AK3" s="16">
        <f t="shared" si="0"/>
        <v>204135039.84999996</v>
      </c>
      <c r="AL3" s="26">
        <f t="shared" si="0"/>
        <v>33345618.989999995</v>
      </c>
    </row>
    <row r="4" spans="1:38" x14ac:dyDescent="0.2">
      <c r="E4" s="251" t="s">
        <v>2936</v>
      </c>
      <c r="F4" s="89">
        <v>972877.31</v>
      </c>
      <c r="G4" s="89">
        <v>27450</v>
      </c>
      <c r="H4" s="89">
        <v>36288</v>
      </c>
      <c r="I4" s="89">
        <v>95.77</v>
      </c>
      <c r="J4" s="251">
        <v>8</v>
      </c>
      <c r="K4" s="251">
        <v>434135.89</v>
      </c>
      <c r="L4" s="232">
        <v>0</v>
      </c>
      <c r="M4" s="232">
        <v>-7879.73</v>
      </c>
      <c r="N4" s="232">
        <v>8000</v>
      </c>
      <c r="O4" s="232">
        <v>200470.04</v>
      </c>
      <c r="R4" s="251">
        <v>-89895.12</v>
      </c>
      <c r="S4" s="251">
        <v>560321.12</v>
      </c>
      <c r="U4" s="73">
        <v>142800</v>
      </c>
      <c r="W4" s="73">
        <v>99.28</v>
      </c>
      <c r="X4" s="73">
        <v>2511039.66</v>
      </c>
      <c r="Y4" s="73">
        <v>1419456.02</v>
      </c>
      <c r="Z4" s="90">
        <v>2554319.66</v>
      </c>
      <c r="AB4" s="90">
        <v>10664</v>
      </c>
      <c r="AC4" s="90">
        <v>693658.7</v>
      </c>
      <c r="AD4" s="90">
        <v>14913.94</v>
      </c>
      <c r="AG4" s="73">
        <f>SUM(F4:I4)</f>
        <v>1036711.0800000001</v>
      </c>
      <c r="AH4" s="78">
        <f>SUM(L4:O4)</f>
        <v>200590.31</v>
      </c>
      <c r="AI4" s="21">
        <f>AG4-AH4</f>
        <v>836120.77</v>
      </c>
      <c r="AJ4" s="22">
        <f>SUM(T4:Y4)</f>
        <v>4073394.96</v>
      </c>
      <c r="AK4" s="16">
        <f>SUM(Z4:AF4)</f>
        <v>3273556.3000000003</v>
      </c>
      <c r="AL4" s="26">
        <f>AJ4-AK4</f>
        <v>799838.65999999968</v>
      </c>
    </row>
    <row r="5" spans="1:38" x14ac:dyDescent="0.2">
      <c r="E5" s="251" t="s">
        <v>2937</v>
      </c>
      <c r="F5" s="89">
        <v>135565</v>
      </c>
      <c r="H5" s="89">
        <v>9000</v>
      </c>
      <c r="I5" s="89">
        <v>0</v>
      </c>
      <c r="J5" s="251">
        <v>125565.93</v>
      </c>
      <c r="K5" s="251">
        <v>376611.28</v>
      </c>
      <c r="O5" s="232">
        <v>29500</v>
      </c>
      <c r="R5" s="251">
        <v>-2080055.41</v>
      </c>
      <c r="S5" s="251">
        <v>2026803.02</v>
      </c>
      <c r="X5" s="73">
        <v>651252.12</v>
      </c>
      <c r="Y5" s="73">
        <v>968533.29</v>
      </c>
      <c r="Z5" s="90">
        <v>678652.12</v>
      </c>
      <c r="AB5" s="90">
        <v>5245</v>
      </c>
      <c r="AC5" s="90">
        <v>141323.29999999999</v>
      </c>
      <c r="AD5" s="90">
        <v>124070.39</v>
      </c>
      <c r="AG5" s="73">
        <f>SUM(F5:I5)</f>
        <v>144565</v>
      </c>
      <c r="AH5" s="78">
        <f>SUM(L5:O5)</f>
        <v>29500</v>
      </c>
      <c r="AI5" s="21">
        <f t="shared" ref="AI5:AI68" si="1">AG5-AH5</f>
        <v>115065</v>
      </c>
      <c r="AJ5" s="22">
        <f t="shared" ref="AJ5:AJ68" si="2">SUM(T5:Y5)</f>
        <v>1619785.4100000001</v>
      </c>
      <c r="AK5" s="16">
        <f t="shared" ref="AK5:AK68" si="3">SUM(Z5:AF5)</f>
        <v>949290.80999999994</v>
      </c>
      <c r="AL5" s="26">
        <f t="shared" ref="AL5:AL68" si="4">AJ5-AK5</f>
        <v>670494.60000000021</v>
      </c>
    </row>
    <row r="6" spans="1:38" x14ac:dyDescent="0.2">
      <c r="E6" s="251" t="s">
        <v>2938</v>
      </c>
      <c r="F6" s="89">
        <v>89035.75</v>
      </c>
      <c r="H6" s="89">
        <v>17260</v>
      </c>
      <c r="I6" s="89">
        <v>58.23</v>
      </c>
      <c r="J6" s="251">
        <v>2637431.0699999998</v>
      </c>
      <c r="K6" s="251">
        <v>3921.24</v>
      </c>
      <c r="L6" s="232">
        <v>18450</v>
      </c>
      <c r="M6" s="232">
        <v>14915.04</v>
      </c>
      <c r="N6" s="232">
        <v>8000</v>
      </c>
      <c r="O6" s="232">
        <v>68007.360000000001</v>
      </c>
      <c r="R6" s="251">
        <v>2084624.55</v>
      </c>
      <c r="S6" s="251">
        <v>716949.66</v>
      </c>
      <c r="X6" s="73">
        <v>1820653.5</v>
      </c>
      <c r="Y6" s="73">
        <v>442618.73</v>
      </c>
      <c r="Z6" s="90">
        <v>1847753.5</v>
      </c>
      <c r="AB6" s="90">
        <v>5070</v>
      </c>
      <c r="AC6" s="90">
        <v>452899.15</v>
      </c>
      <c r="AD6" s="90">
        <v>120789.9</v>
      </c>
      <c r="AG6" s="73">
        <f>SUM(F6:I6)</f>
        <v>106353.98</v>
      </c>
      <c r="AH6" s="78">
        <f>SUM(L6:O6)</f>
        <v>109372.4</v>
      </c>
      <c r="AI6" s="21">
        <f t="shared" si="1"/>
        <v>-3018.4199999999983</v>
      </c>
      <c r="AJ6" s="22">
        <f t="shared" si="2"/>
        <v>2263272.23</v>
      </c>
      <c r="AK6" s="16">
        <f t="shared" si="3"/>
        <v>2426512.5499999998</v>
      </c>
      <c r="AL6" s="26">
        <f t="shared" si="4"/>
        <v>-163240.31999999983</v>
      </c>
    </row>
    <row r="7" spans="1:38" x14ac:dyDescent="0.2">
      <c r="A7" s="1" t="s">
        <v>588</v>
      </c>
      <c r="E7" s="251" t="s">
        <v>2939</v>
      </c>
      <c r="F7" s="89">
        <v>45755.15</v>
      </c>
      <c r="H7" s="89">
        <v>37862.83</v>
      </c>
      <c r="I7" s="89">
        <v>0</v>
      </c>
      <c r="J7" s="251">
        <v>3305670.56</v>
      </c>
      <c r="K7" s="251">
        <v>353156.1</v>
      </c>
      <c r="L7" s="232">
        <v>6135</v>
      </c>
      <c r="M7" s="232">
        <v>3943.64</v>
      </c>
      <c r="O7" s="232">
        <v>10000</v>
      </c>
      <c r="R7" s="251">
        <v>2834562.96</v>
      </c>
      <c r="S7" s="251">
        <v>550717.67000000004</v>
      </c>
      <c r="T7" s="73">
        <v>28.17</v>
      </c>
      <c r="X7" s="73">
        <v>1058715</v>
      </c>
      <c r="Y7" s="73">
        <v>1319890.3600000001</v>
      </c>
      <c r="Z7" s="90">
        <v>1106395</v>
      </c>
      <c r="AB7" s="90">
        <v>9639.81</v>
      </c>
      <c r="AC7" s="90">
        <v>674965.23</v>
      </c>
      <c r="AD7" s="90">
        <v>250548.12</v>
      </c>
      <c r="AG7" s="73">
        <f>SUM(F7:I7)</f>
        <v>83617.98000000001</v>
      </c>
      <c r="AH7" s="78">
        <f>SUM(L7:O7)</f>
        <v>20078.64</v>
      </c>
      <c r="AI7" s="21">
        <f t="shared" si="1"/>
        <v>63539.340000000011</v>
      </c>
      <c r="AJ7" s="22">
        <f t="shared" si="2"/>
        <v>2378633.5300000003</v>
      </c>
      <c r="AK7" s="16">
        <f t="shared" si="3"/>
        <v>2041548.1600000001</v>
      </c>
      <c r="AL7" s="26">
        <f t="shared" si="4"/>
        <v>337085.37000000011</v>
      </c>
    </row>
    <row r="8" spans="1:38" x14ac:dyDescent="0.2">
      <c r="E8" s="251" t="s">
        <v>2940</v>
      </c>
      <c r="F8" s="89">
        <v>200195.16</v>
      </c>
      <c r="H8" s="89">
        <v>26187</v>
      </c>
      <c r="I8" s="89">
        <v>68.13</v>
      </c>
      <c r="J8" s="251">
        <v>334317.51</v>
      </c>
      <c r="K8" s="251">
        <v>93011.45</v>
      </c>
      <c r="L8" s="232">
        <v>14905</v>
      </c>
      <c r="M8" s="232">
        <v>5017.25</v>
      </c>
      <c r="N8" s="232">
        <v>8000</v>
      </c>
      <c r="O8" s="232">
        <v>23850</v>
      </c>
      <c r="R8" s="251">
        <v>-1484159.97</v>
      </c>
      <c r="S8" s="251">
        <v>2257089.6800000002</v>
      </c>
      <c r="V8" s="73">
        <v>185618</v>
      </c>
      <c r="W8" s="73">
        <v>46.59</v>
      </c>
      <c r="X8" s="73">
        <v>984393</v>
      </c>
      <c r="Y8" s="73">
        <v>326466.46999999997</v>
      </c>
      <c r="Z8" s="90">
        <v>1052393</v>
      </c>
      <c r="AB8" s="90">
        <v>16960</v>
      </c>
      <c r="AC8" s="90">
        <v>412754.72</v>
      </c>
      <c r="AD8" s="90">
        <v>185339.05</v>
      </c>
      <c r="AG8" s="73">
        <f>SUM(F8:I8)</f>
        <v>226450.29</v>
      </c>
      <c r="AH8" s="78">
        <f>SUM(L8:O8)</f>
        <v>51772.25</v>
      </c>
      <c r="AI8" s="21">
        <f t="shared" si="1"/>
        <v>174678.04</v>
      </c>
      <c r="AJ8" s="22">
        <f t="shared" si="2"/>
        <v>1496524.06</v>
      </c>
      <c r="AK8" s="16">
        <f t="shared" si="3"/>
        <v>1667446.77</v>
      </c>
      <c r="AL8" s="26">
        <f t="shared" si="4"/>
        <v>-170922.70999999996</v>
      </c>
    </row>
    <row r="9" spans="1:38" x14ac:dyDescent="0.2">
      <c r="E9" s="251" t="s">
        <v>2941</v>
      </c>
      <c r="F9" s="89">
        <v>25029.16</v>
      </c>
      <c r="H9" s="89">
        <v>0</v>
      </c>
      <c r="I9" s="89">
        <v>90.84</v>
      </c>
      <c r="J9" s="251">
        <v>3886370.43</v>
      </c>
      <c r="K9" s="251">
        <v>309543.43</v>
      </c>
      <c r="L9" s="232">
        <v>30343.47</v>
      </c>
      <c r="M9" s="232">
        <v>761.9</v>
      </c>
      <c r="O9" s="232">
        <v>15400</v>
      </c>
      <c r="R9" s="251">
        <v>4125104.64</v>
      </c>
      <c r="S9" s="251">
        <v>253201</v>
      </c>
      <c r="X9" s="73">
        <v>764362.5</v>
      </c>
      <c r="Y9" s="73">
        <v>320363.86</v>
      </c>
      <c r="Z9" s="90">
        <v>853362.5</v>
      </c>
      <c r="AB9" s="90">
        <v>14753</v>
      </c>
      <c r="AC9" s="90">
        <v>158996.23000000001</v>
      </c>
      <c r="AD9" s="90">
        <v>260161.78</v>
      </c>
      <c r="AG9" s="73">
        <f>SUM(F9:I9)</f>
        <v>25120</v>
      </c>
      <c r="AH9" s="78">
        <f>SUM(L9:O9)</f>
        <v>46505.37</v>
      </c>
      <c r="AI9" s="21">
        <f t="shared" si="1"/>
        <v>-21385.370000000003</v>
      </c>
      <c r="AJ9" s="22">
        <f t="shared" si="2"/>
        <v>1084726.3599999999</v>
      </c>
      <c r="AK9" s="16">
        <f t="shared" si="3"/>
        <v>1287273.51</v>
      </c>
      <c r="AL9" s="26">
        <f t="shared" si="4"/>
        <v>-202547.15000000014</v>
      </c>
    </row>
    <row r="10" spans="1:38" x14ac:dyDescent="0.2">
      <c r="E10" s="251" t="s">
        <v>2942</v>
      </c>
      <c r="F10" s="89">
        <v>43740.81</v>
      </c>
      <c r="H10" s="89">
        <v>2500</v>
      </c>
      <c r="I10" s="89">
        <v>0</v>
      </c>
      <c r="J10" s="251">
        <v>3304997.42</v>
      </c>
      <c r="K10" s="251">
        <v>3</v>
      </c>
      <c r="L10" s="232">
        <v>13540</v>
      </c>
      <c r="M10" s="232">
        <v>2130.37</v>
      </c>
      <c r="N10" s="232">
        <v>8000</v>
      </c>
      <c r="O10" s="232">
        <v>0</v>
      </c>
      <c r="R10" s="251">
        <v>3421566.77</v>
      </c>
      <c r="V10" s="73">
        <v>50000</v>
      </c>
      <c r="W10" s="73">
        <v>2.7</v>
      </c>
      <c r="X10" s="73">
        <v>153930</v>
      </c>
      <c r="Y10" s="73">
        <v>157331.22</v>
      </c>
      <c r="Z10" s="90">
        <v>153930</v>
      </c>
      <c r="AB10" s="90">
        <v>6572</v>
      </c>
      <c r="AC10" s="90">
        <v>178226.89</v>
      </c>
      <c r="AD10" s="90">
        <v>116530.94</v>
      </c>
      <c r="AG10" s="73">
        <f>SUM(F10:I10)</f>
        <v>46240.81</v>
      </c>
      <c r="AH10" s="78">
        <f>SUM(L10:O10)</f>
        <v>23670.37</v>
      </c>
      <c r="AI10" s="21">
        <f t="shared" si="1"/>
        <v>22570.44</v>
      </c>
      <c r="AJ10" s="22">
        <f t="shared" si="2"/>
        <v>361263.92000000004</v>
      </c>
      <c r="AK10" s="16">
        <f t="shared" si="3"/>
        <v>455259.83</v>
      </c>
      <c r="AL10" s="26">
        <f t="shared" si="4"/>
        <v>-93995.909999999974</v>
      </c>
    </row>
    <row r="11" spans="1:38" x14ac:dyDescent="0.2">
      <c r="E11" s="251" t="s">
        <v>2943</v>
      </c>
      <c r="F11" s="89">
        <v>11000</v>
      </c>
      <c r="H11" s="89">
        <v>0</v>
      </c>
      <c r="I11" s="89">
        <v>0</v>
      </c>
      <c r="J11" s="251">
        <v>3702148.89</v>
      </c>
      <c r="K11" s="251">
        <v>10024.290000000001</v>
      </c>
      <c r="O11" s="232">
        <v>11000</v>
      </c>
      <c r="R11" s="251">
        <v>3608499.7</v>
      </c>
      <c r="S11" s="251">
        <v>99610.62</v>
      </c>
      <c r="X11" s="73">
        <v>354805.5</v>
      </c>
      <c r="Y11" s="73">
        <v>499511.86</v>
      </c>
      <c r="Z11" s="90">
        <v>377085.5</v>
      </c>
      <c r="AB11" s="90">
        <v>5548</v>
      </c>
      <c r="AC11" s="90">
        <v>124558.86</v>
      </c>
      <c r="AD11" s="90">
        <v>343062.14</v>
      </c>
      <c r="AG11" s="73">
        <f>SUM(F11:I11)</f>
        <v>11000</v>
      </c>
      <c r="AH11" s="78">
        <f>SUM(L11:O11)</f>
        <v>11000</v>
      </c>
      <c r="AI11" s="21">
        <f t="shared" si="1"/>
        <v>0</v>
      </c>
      <c r="AJ11" s="22">
        <f t="shared" si="2"/>
        <v>854317.36</v>
      </c>
      <c r="AK11" s="16">
        <f t="shared" si="3"/>
        <v>850254.5</v>
      </c>
      <c r="AL11" s="26">
        <f t="shared" si="4"/>
        <v>4062.859999999986</v>
      </c>
    </row>
    <row r="12" spans="1:38" x14ac:dyDescent="0.2">
      <c r="A12" s="1" t="s">
        <v>421</v>
      </c>
      <c r="B12" s="1" t="s">
        <v>423</v>
      </c>
      <c r="C12" s="65">
        <v>4017</v>
      </c>
      <c r="D12" s="65" t="s">
        <v>1022</v>
      </c>
      <c r="E12" s="251" t="s">
        <v>2944</v>
      </c>
      <c r="F12" s="89">
        <v>1120190.3700000001</v>
      </c>
      <c r="G12" s="89">
        <v>5000</v>
      </c>
      <c r="H12" s="89">
        <v>36332.559999999998</v>
      </c>
      <c r="J12" s="251">
        <v>1275600.2</v>
      </c>
      <c r="K12" s="251">
        <v>318372.71999999997</v>
      </c>
      <c r="L12" s="232">
        <v>0</v>
      </c>
      <c r="M12" s="232">
        <v>5590</v>
      </c>
      <c r="O12" s="232">
        <v>0</v>
      </c>
      <c r="R12" s="251">
        <v>141440.57999999999</v>
      </c>
      <c r="S12" s="251">
        <v>685585.33</v>
      </c>
      <c r="U12" s="73">
        <v>1220045.0900000001</v>
      </c>
      <c r="V12" s="73">
        <v>286114</v>
      </c>
      <c r="W12" s="73">
        <v>597.53</v>
      </c>
      <c r="X12" s="73">
        <v>2267565.5</v>
      </c>
      <c r="Y12" s="73">
        <v>59480</v>
      </c>
      <c r="Z12" s="90">
        <v>2416458.7000000002</v>
      </c>
      <c r="AC12" s="90">
        <v>303438.2</v>
      </c>
      <c r="AD12" s="90">
        <v>279083.86</v>
      </c>
      <c r="AG12" s="73">
        <f>SUM(F12:I12)</f>
        <v>1161522.9300000002</v>
      </c>
      <c r="AH12" s="78">
        <f>SUM(L12:O12)</f>
        <v>5590</v>
      </c>
      <c r="AI12" s="21">
        <f t="shared" si="1"/>
        <v>1155932.9300000002</v>
      </c>
      <c r="AJ12" s="22">
        <f t="shared" si="2"/>
        <v>3833802.12</v>
      </c>
      <c r="AK12" s="16">
        <f t="shared" si="3"/>
        <v>2998980.7600000002</v>
      </c>
      <c r="AL12" s="26">
        <f t="shared" si="4"/>
        <v>834821.35999999987</v>
      </c>
    </row>
    <row r="13" spans="1:38" x14ac:dyDescent="0.2">
      <c r="A13" s="1" t="s">
        <v>421</v>
      </c>
      <c r="B13" s="1" t="s">
        <v>423</v>
      </c>
      <c r="C13" s="65">
        <v>4254</v>
      </c>
      <c r="D13" s="65" t="s">
        <v>1023</v>
      </c>
      <c r="E13" s="251" t="s">
        <v>2945</v>
      </c>
      <c r="F13" s="89">
        <v>511004.21</v>
      </c>
      <c r="G13" s="89">
        <v>33635.760000000002</v>
      </c>
      <c r="H13" s="89">
        <v>208391.75</v>
      </c>
      <c r="J13" s="251">
        <v>362913.14</v>
      </c>
      <c r="K13" s="251">
        <v>380214.88</v>
      </c>
      <c r="L13" s="232">
        <v>27710</v>
      </c>
      <c r="M13" s="232">
        <v>6300</v>
      </c>
      <c r="O13" s="232">
        <v>0</v>
      </c>
      <c r="R13" s="251">
        <v>-26281.64</v>
      </c>
      <c r="S13" s="251">
        <v>1517319.83</v>
      </c>
      <c r="U13" s="73">
        <v>1119715.23</v>
      </c>
      <c r="V13" s="73">
        <v>270780</v>
      </c>
      <c r="W13" s="73">
        <v>398.44</v>
      </c>
      <c r="X13" s="73">
        <v>1734426.12</v>
      </c>
      <c r="Y13" s="73">
        <v>53600</v>
      </c>
      <c r="Z13" s="90">
        <v>1788026.12</v>
      </c>
      <c r="AC13" s="90">
        <v>474053.45</v>
      </c>
      <c r="AD13" s="90">
        <v>170817.34</v>
      </c>
      <c r="AG13" s="73">
        <f>SUM(F13:I13)</f>
        <v>753031.72</v>
      </c>
      <c r="AH13" s="78">
        <f>SUM(L13:O13)</f>
        <v>34010</v>
      </c>
      <c r="AI13" s="21">
        <f t="shared" si="1"/>
        <v>719021.72</v>
      </c>
      <c r="AJ13" s="22">
        <f t="shared" si="2"/>
        <v>3178919.79</v>
      </c>
      <c r="AK13" s="16">
        <f t="shared" si="3"/>
        <v>2432896.91</v>
      </c>
      <c r="AL13" s="26">
        <f t="shared" si="4"/>
        <v>746022.87999999989</v>
      </c>
    </row>
    <row r="14" spans="1:38" x14ac:dyDescent="0.2">
      <c r="A14" s="1" t="s">
        <v>421</v>
      </c>
      <c r="B14" s="1" t="s">
        <v>423</v>
      </c>
      <c r="C14" s="65">
        <v>2828</v>
      </c>
      <c r="D14" s="65" t="s">
        <v>1024</v>
      </c>
      <c r="E14" s="251" t="s">
        <v>2946</v>
      </c>
      <c r="F14" s="89">
        <v>591397.13</v>
      </c>
      <c r="G14" s="89">
        <v>286645.15999999997</v>
      </c>
      <c r="H14" s="89">
        <v>28578.98</v>
      </c>
      <c r="J14" s="251">
        <v>990636.04</v>
      </c>
      <c r="K14" s="251">
        <v>258937.82</v>
      </c>
      <c r="L14" s="232">
        <v>0</v>
      </c>
      <c r="R14" s="251">
        <v>18900</v>
      </c>
      <c r="S14" s="251">
        <v>1326846.8</v>
      </c>
      <c r="U14" s="73">
        <v>1025295.54</v>
      </c>
      <c r="V14" s="73">
        <v>379875</v>
      </c>
      <c r="W14" s="73">
        <v>67.39</v>
      </c>
      <c r="X14" s="73">
        <v>1001309.5</v>
      </c>
      <c r="Y14" s="73">
        <v>16900</v>
      </c>
      <c r="Z14" s="90">
        <v>1127099.5</v>
      </c>
      <c r="AC14" s="90">
        <v>438846.03</v>
      </c>
      <c r="AD14" s="90">
        <v>243788.77</v>
      </c>
      <c r="AG14" s="73">
        <f>SUM(F14:I14)</f>
        <v>906621.27</v>
      </c>
      <c r="AH14" s="78">
        <f>SUM(L14:O14)</f>
        <v>0</v>
      </c>
      <c r="AI14" s="21">
        <f t="shared" si="1"/>
        <v>906621.27</v>
      </c>
      <c r="AJ14" s="22">
        <f t="shared" si="2"/>
        <v>2423447.4299999997</v>
      </c>
      <c r="AK14" s="16">
        <f t="shared" si="3"/>
        <v>1809734.3</v>
      </c>
      <c r="AL14" s="26">
        <f t="shared" si="4"/>
        <v>613713.12999999966</v>
      </c>
    </row>
    <row r="15" spans="1:38" x14ac:dyDescent="0.2">
      <c r="A15" s="1" t="s">
        <v>421</v>
      </c>
      <c r="B15" s="1" t="s">
        <v>423</v>
      </c>
      <c r="C15" s="65">
        <v>4184</v>
      </c>
      <c r="D15" s="65" t="s">
        <v>1025</v>
      </c>
      <c r="E15" s="251" t="s">
        <v>2947</v>
      </c>
      <c r="F15" s="89">
        <v>343062.37</v>
      </c>
      <c r="G15" s="89">
        <v>38378.6</v>
      </c>
      <c r="H15" s="89">
        <v>82522.649999999994</v>
      </c>
      <c r="J15" s="251">
        <v>77592.639999999999</v>
      </c>
      <c r="K15" s="251">
        <v>238985.17</v>
      </c>
      <c r="L15" s="232">
        <v>0</v>
      </c>
      <c r="M15" s="232">
        <v>77</v>
      </c>
      <c r="R15" s="251">
        <v>136073.47</v>
      </c>
      <c r="S15" s="251">
        <v>1336486.2</v>
      </c>
      <c r="U15" s="73">
        <v>830648.27</v>
      </c>
      <c r="W15" s="73">
        <v>355.15</v>
      </c>
      <c r="X15" s="73">
        <v>2180240.92</v>
      </c>
      <c r="Y15" s="73">
        <v>46200</v>
      </c>
      <c r="Z15" s="90">
        <v>2306148.3199999998</v>
      </c>
      <c r="AC15" s="90">
        <v>445081.44</v>
      </c>
      <c r="AD15" s="90">
        <v>186814.25</v>
      </c>
      <c r="AG15" s="73">
        <f>SUM(F15:I15)</f>
        <v>463963.62</v>
      </c>
      <c r="AH15" s="78">
        <f>SUM(L15:O15)</f>
        <v>77</v>
      </c>
      <c r="AI15" s="21">
        <f t="shared" si="1"/>
        <v>463886.62</v>
      </c>
      <c r="AJ15" s="22">
        <f t="shared" si="2"/>
        <v>3057444.34</v>
      </c>
      <c r="AK15" s="16">
        <f t="shared" si="3"/>
        <v>2938044.01</v>
      </c>
      <c r="AL15" s="26">
        <f t="shared" si="4"/>
        <v>119400.33000000007</v>
      </c>
    </row>
    <row r="16" spans="1:38" x14ac:dyDescent="0.2">
      <c r="A16" s="1" t="s">
        <v>421</v>
      </c>
      <c r="B16" s="1" t="s">
        <v>423</v>
      </c>
      <c r="C16" s="65">
        <v>7069</v>
      </c>
      <c r="D16" s="65" t="s">
        <v>1026</v>
      </c>
      <c r="E16" s="251" t="s">
        <v>2948</v>
      </c>
      <c r="F16" s="89">
        <v>854663.05</v>
      </c>
      <c r="G16" s="89">
        <v>83376.3</v>
      </c>
      <c r="H16" s="89">
        <v>99376.48</v>
      </c>
      <c r="J16" s="251">
        <v>1054329.24</v>
      </c>
      <c r="K16" s="251">
        <v>544117.62</v>
      </c>
      <c r="L16" s="232">
        <v>51500</v>
      </c>
      <c r="M16" s="232">
        <v>6300</v>
      </c>
      <c r="O16" s="232">
        <v>1217.06</v>
      </c>
      <c r="R16" s="251">
        <v>258182.7</v>
      </c>
      <c r="S16" s="251">
        <v>2146839.4900000002</v>
      </c>
      <c r="U16" s="73">
        <v>1734342.43</v>
      </c>
      <c r="V16" s="73">
        <v>215380</v>
      </c>
      <c r="W16" s="73">
        <v>520.36</v>
      </c>
      <c r="X16" s="73">
        <v>2086953.95</v>
      </c>
      <c r="Y16" s="73">
        <v>31400</v>
      </c>
      <c r="Z16" s="90">
        <v>2685637.06</v>
      </c>
      <c r="AC16" s="90">
        <v>372359.51</v>
      </c>
      <c r="AD16" s="90">
        <v>318325.14</v>
      </c>
      <c r="AE16" s="90">
        <v>1953.17</v>
      </c>
      <c r="AF16" s="90">
        <v>0</v>
      </c>
      <c r="AG16" s="73">
        <f>SUM(F16:I16)</f>
        <v>1037415.8300000001</v>
      </c>
      <c r="AH16" s="78">
        <f>SUM(L16:O16)</f>
        <v>59017.06</v>
      </c>
      <c r="AI16" s="21">
        <f t="shared" si="1"/>
        <v>978398.77</v>
      </c>
      <c r="AJ16" s="22">
        <f t="shared" si="2"/>
        <v>4068596.74</v>
      </c>
      <c r="AK16" s="16">
        <f t="shared" si="3"/>
        <v>3378274.8800000004</v>
      </c>
      <c r="AL16" s="26">
        <f t="shared" si="4"/>
        <v>690321.85999999987</v>
      </c>
    </row>
    <row r="17" spans="1:38" x14ac:dyDescent="0.2">
      <c r="A17" s="1" t="s">
        <v>421</v>
      </c>
      <c r="B17" s="1" t="s">
        <v>423</v>
      </c>
      <c r="C17" s="65">
        <v>6198</v>
      </c>
      <c r="D17" s="65" t="s">
        <v>1027</v>
      </c>
      <c r="E17" s="251" t="s">
        <v>2949</v>
      </c>
      <c r="F17" s="89">
        <v>1507655.11</v>
      </c>
      <c r="G17" s="89">
        <v>0</v>
      </c>
      <c r="H17" s="89">
        <v>96865.49</v>
      </c>
      <c r="J17" s="251">
        <v>165241.69</v>
      </c>
      <c r="K17" s="251">
        <v>236535.7</v>
      </c>
      <c r="L17" s="232">
        <v>6000</v>
      </c>
      <c r="O17" s="232">
        <v>0</v>
      </c>
      <c r="R17" s="251">
        <v>-13650</v>
      </c>
      <c r="S17" s="251">
        <v>1602780.76</v>
      </c>
      <c r="U17" s="73">
        <v>2080159.52</v>
      </c>
      <c r="V17" s="73">
        <v>187950</v>
      </c>
      <c r="W17" s="73">
        <v>1158.21</v>
      </c>
      <c r="X17" s="73">
        <v>1573339.8</v>
      </c>
      <c r="Y17" s="73">
        <v>84800</v>
      </c>
      <c r="Z17" s="90">
        <v>2183610</v>
      </c>
      <c r="AC17" s="90">
        <v>426812.9</v>
      </c>
      <c r="AD17" s="90">
        <v>162365.73000000001</v>
      </c>
      <c r="AG17" s="73">
        <f>SUM(F17:I17)</f>
        <v>1604520.6</v>
      </c>
      <c r="AH17" s="78">
        <f>SUM(L17:O17)</f>
        <v>6000</v>
      </c>
      <c r="AI17" s="21">
        <f t="shared" si="1"/>
        <v>1598520.6</v>
      </c>
      <c r="AJ17" s="22">
        <f t="shared" si="2"/>
        <v>3927407.5300000003</v>
      </c>
      <c r="AK17" s="16">
        <f t="shared" si="3"/>
        <v>2772788.63</v>
      </c>
      <c r="AL17" s="26">
        <f t="shared" si="4"/>
        <v>1154618.9000000004</v>
      </c>
    </row>
    <row r="18" spans="1:38" x14ac:dyDescent="0.2">
      <c r="A18" s="1" t="s">
        <v>421</v>
      </c>
      <c r="B18" s="1" t="s">
        <v>423</v>
      </c>
      <c r="C18" s="65">
        <v>2120</v>
      </c>
      <c r="D18" s="65" t="s">
        <v>1028</v>
      </c>
      <c r="E18" s="251" t="s">
        <v>2950</v>
      </c>
      <c r="F18" s="89">
        <v>578586.96</v>
      </c>
      <c r="G18" s="89">
        <v>5867.5</v>
      </c>
      <c r="H18" s="89">
        <v>16731.2</v>
      </c>
      <c r="J18" s="251">
        <v>466730.49</v>
      </c>
      <c r="K18" s="251">
        <v>2438616.46</v>
      </c>
      <c r="L18" s="232">
        <v>90900</v>
      </c>
      <c r="M18" s="232">
        <v>7038.3</v>
      </c>
      <c r="O18" s="232">
        <v>1349.67</v>
      </c>
      <c r="R18" s="251">
        <v>62671.06</v>
      </c>
      <c r="S18" s="251">
        <v>2036704.82</v>
      </c>
      <c r="U18" s="73">
        <v>861221.24</v>
      </c>
      <c r="V18" s="73">
        <v>141600</v>
      </c>
      <c r="W18" s="73">
        <v>606.20000000000005</v>
      </c>
      <c r="X18" s="73">
        <v>1567797</v>
      </c>
      <c r="Y18" s="73">
        <v>26200</v>
      </c>
      <c r="Z18" s="90">
        <v>1650477</v>
      </c>
      <c r="AC18" s="90">
        <v>545316.48</v>
      </c>
      <c r="AD18" s="90">
        <v>646162.44999999995</v>
      </c>
      <c r="AG18" s="73">
        <f>SUM(F18:I18)</f>
        <v>601185.65999999992</v>
      </c>
      <c r="AH18" s="78">
        <f>SUM(L18:O18)</f>
        <v>99287.97</v>
      </c>
      <c r="AI18" s="21">
        <f t="shared" si="1"/>
        <v>501897.68999999994</v>
      </c>
      <c r="AJ18" s="22">
        <f t="shared" si="2"/>
        <v>2597424.44</v>
      </c>
      <c r="AK18" s="16">
        <f t="shared" si="3"/>
        <v>2841955.9299999997</v>
      </c>
      <c r="AL18" s="26">
        <f t="shared" si="4"/>
        <v>-244531.48999999976</v>
      </c>
    </row>
    <row r="19" spans="1:38" x14ac:dyDescent="0.2">
      <c r="A19" s="1" t="s">
        <v>421</v>
      </c>
      <c r="B19" s="1" t="s">
        <v>423</v>
      </c>
      <c r="C19" s="65">
        <v>808</v>
      </c>
      <c r="D19" s="65" t="s">
        <v>1029</v>
      </c>
      <c r="E19" s="251" t="s">
        <v>2951</v>
      </c>
      <c r="F19" s="89">
        <v>827219.91</v>
      </c>
      <c r="G19" s="89">
        <v>7763.36</v>
      </c>
      <c r="H19" s="89">
        <v>78424.37</v>
      </c>
      <c r="J19" s="251">
        <v>1181137.5900000001</v>
      </c>
      <c r="K19" s="251">
        <v>578434.09</v>
      </c>
      <c r="L19" s="232">
        <v>20169</v>
      </c>
      <c r="M19" s="232">
        <v>6300</v>
      </c>
      <c r="R19" s="251">
        <v>32559.22</v>
      </c>
      <c r="S19" s="251">
        <v>118427.08</v>
      </c>
      <c r="U19" s="73">
        <v>1018054.29</v>
      </c>
      <c r="V19" s="73">
        <v>88230</v>
      </c>
      <c r="W19" s="73">
        <v>194.43</v>
      </c>
      <c r="X19" s="73">
        <v>652830</v>
      </c>
      <c r="Y19" s="73">
        <v>4000</v>
      </c>
      <c r="Z19" s="90">
        <v>656830</v>
      </c>
      <c r="AC19" s="90">
        <v>328450.03999999998</v>
      </c>
      <c r="AD19" s="90">
        <v>329046.49</v>
      </c>
      <c r="AG19" s="73">
        <f>SUM(F19:I19)</f>
        <v>913407.64</v>
      </c>
      <c r="AH19" s="78">
        <f>SUM(L19:O19)</f>
        <v>26469</v>
      </c>
      <c r="AI19" s="21">
        <f t="shared" si="1"/>
        <v>886938.64</v>
      </c>
      <c r="AJ19" s="22">
        <f t="shared" si="2"/>
        <v>1763308.72</v>
      </c>
      <c r="AK19" s="16">
        <f t="shared" si="3"/>
        <v>1314326.53</v>
      </c>
      <c r="AL19" s="26">
        <f t="shared" si="4"/>
        <v>448982.18999999994</v>
      </c>
    </row>
    <row r="20" spans="1:38" x14ac:dyDescent="0.2">
      <c r="A20" s="1" t="s">
        <v>421</v>
      </c>
      <c r="B20" s="1" t="s">
        <v>423</v>
      </c>
      <c r="C20" s="65">
        <v>5257</v>
      </c>
      <c r="D20" s="65" t="s">
        <v>1030</v>
      </c>
      <c r="E20" s="251" t="s">
        <v>2952</v>
      </c>
      <c r="F20" s="89">
        <v>1486289.5</v>
      </c>
      <c r="G20" s="89">
        <v>200847.2</v>
      </c>
      <c r="H20" s="89">
        <v>57671.95</v>
      </c>
      <c r="J20" s="251">
        <v>145149.94</v>
      </c>
      <c r="K20" s="251">
        <v>233212.73</v>
      </c>
      <c r="L20" s="232">
        <v>0</v>
      </c>
      <c r="M20" s="232">
        <v>0</v>
      </c>
      <c r="O20" s="232">
        <v>0</v>
      </c>
      <c r="R20" s="251">
        <v>410875.35</v>
      </c>
      <c r="S20" s="251">
        <v>1863971.92</v>
      </c>
      <c r="U20" s="73">
        <v>1794646.02</v>
      </c>
      <c r="V20" s="73">
        <v>380738</v>
      </c>
      <c r="W20" s="73">
        <v>533.95000000000005</v>
      </c>
      <c r="X20" s="73">
        <v>903300</v>
      </c>
      <c r="Y20" s="73">
        <v>66450</v>
      </c>
      <c r="Z20" s="90">
        <v>1474452.8</v>
      </c>
      <c r="AC20" s="90">
        <v>376156.64</v>
      </c>
      <c r="AD20" s="90">
        <v>175409.2</v>
      </c>
      <c r="AG20" s="73">
        <f>SUM(F20:I20)</f>
        <v>1744808.65</v>
      </c>
      <c r="AH20" s="78">
        <f>SUM(L20:O20)</f>
        <v>0</v>
      </c>
      <c r="AI20" s="21">
        <f t="shared" si="1"/>
        <v>1744808.65</v>
      </c>
      <c r="AJ20" s="22">
        <f t="shared" si="2"/>
        <v>3145667.97</v>
      </c>
      <c r="AK20" s="16">
        <f t="shared" si="3"/>
        <v>2026018.64</v>
      </c>
      <c r="AL20" s="26">
        <f t="shared" si="4"/>
        <v>1119649.3300000003</v>
      </c>
    </row>
    <row r="21" spans="1:38" x14ac:dyDescent="0.2">
      <c r="A21" s="1" t="s">
        <v>421</v>
      </c>
      <c r="B21" s="1" t="s">
        <v>423</v>
      </c>
      <c r="C21" s="65">
        <v>5547</v>
      </c>
      <c r="D21" s="65" t="s">
        <v>1031</v>
      </c>
      <c r="E21" s="251" t="s">
        <v>2953</v>
      </c>
      <c r="F21" s="89">
        <v>1239585.98</v>
      </c>
      <c r="G21" s="89">
        <v>17531.8</v>
      </c>
      <c r="H21" s="89">
        <v>167628.60999999999</v>
      </c>
      <c r="J21" s="251">
        <v>741917.3</v>
      </c>
      <c r="K21" s="251">
        <v>2013939.79</v>
      </c>
      <c r="L21" s="232">
        <v>0</v>
      </c>
      <c r="M21" s="232">
        <v>6300</v>
      </c>
      <c r="O21" s="232">
        <v>0</v>
      </c>
      <c r="R21" s="251">
        <v>505432.48</v>
      </c>
      <c r="S21" s="251">
        <v>2519990.75</v>
      </c>
      <c r="U21" s="73">
        <v>1597862.05</v>
      </c>
      <c r="V21" s="73">
        <v>521500</v>
      </c>
      <c r="W21" s="73">
        <v>773.63</v>
      </c>
      <c r="X21" s="73">
        <v>1590705</v>
      </c>
      <c r="Y21" s="73">
        <v>78600</v>
      </c>
      <c r="Z21" s="90">
        <v>2068571</v>
      </c>
      <c r="AC21" s="90">
        <v>771515.45</v>
      </c>
      <c r="AD21" s="90">
        <v>594290.84</v>
      </c>
      <c r="AG21" s="73">
        <f>SUM(F21:I21)</f>
        <v>1424746.3900000001</v>
      </c>
      <c r="AH21" s="78">
        <f>SUM(L21:O21)</f>
        <v>6300</v>
      </c>
      <c r="AI21" s="21">
        <f t="shared" si="1"/>
        <v>1418446.3900000001</v>
      </c>
      <c r="AJ21" s="22">
        <f t="shared" si="2"/>
        <v>3789440.6799999997</v>
      </c>
      <c r="AK21" s="16">
        <f t="shared" si="3"/>
        <v>3434377.29</v>
      </c>
      <c r="AL21" s="26">
        <f t="shared" si="4"/>
        <v>355063.38999999966</v>
      </c>
    </row>
    <row r="22" spans="1:38" x14ac:dyDescent="0.2">
      <c r="A22" s="1" t="s">
        <v>421</v>
      </c>
      <c r="B22" s="1" t="s">
        <v>423</v>
      </c>
      <c r="C22" s="65">
        <v>4817</v>
      </c>
      <c r="D22" s="65" t="s">
        <v>1032</v>
      </c>
      <c r="E22" s="251" t="s">
        <v>2954</v>
      </c>
      <c r="F22" s="89">
        <v>911575.71</v>
      </c>
      <c r="G22" s="89">
        <v>62109.58</v>
      </c>
      <c r="H22" s="89">
        <v>4949</v>
      </c>
      <c r="J22" s="251">
        <v>691857.98</v>
      </c>
      <c r="K22" s="251">
        <v>577790.1</v>
      </c>
      <c r="L22" s="232">
        <v>0</v>
      </c>
      <c r="M22" s="232">
        <v>0</v>
      </c>
      <c r="S22" s="251">
        <v>4994895.4800000004</v>
      </c>
      <c r="U22" s="73">
        <v>1252070.06</v>
      </c>
      <c r="V22" s="73">
        <v>252710</v>
      </c>
      <c r="W22" s="73">
        <v>1375.2</v>
      </c>
      <c r="X22" s="73">
        <v>1903941</v>
      </c>
      <c r="Y22" s="73">
        <v>31490</v>
      </c>
      <c r="Z22" s="90">
        <v>2035306</v>
      </c>
      <c r="AC22" s="90">
        <v>739905.02</v>
      </c>
      <c r="AD22" s="90">
        <v>412900.79</v>
      </c>
      <c r="AG22" s="73">
        <f>SUM(F22:I22)</f>
        <v>978634.28999999992</v>
      </c>
      <c r="AH22" s="78">
        <f>SUM(L22:O22)</f>
        <v>0</v>
      </c>
      <c r="AI22" s="21">
        <f t="shared" si="1"/>
        <v>978634.28999999992</v>
      </c>
      <c r="AJ22" s="22">
        <f t="shared" si="2"/>
        <v>3441586.26</v>
      </c>
      <c r="AK22" s="16">
        <f t="shared" si="3"/>
        <v>3188111.81</v>
      </c>
      <c r="AL22" s="26">
        <f t="shared" si="4"/>
        <v>253474.44999999972</v>
      </c>
    </row>
    <row r="23" spans="1:38" x14ac:dyDescent="0.2">
      <c r="A23" s="1" t="s">
        <v>421</v>
      </c>
      <c r="B23" s="1" t="s">
        <v>423</v>
      </c>
      <c r="C23" s="65">
        <v>4661</v>
      </c>
      <c r="D23" s="65" t="s">
        <v>1033</v>
      </c>
      <c r="E23" s="251" t="s">
        <v>2955</v>
      </c>
      <c r="F23" s="89">
        <v>279812.31</v>
      </c>
      <c r="G23" s="89">
        <v>175678.75</v>
      </c>
      <c r="H23" s="89">
        <v>88802.19</v>
      </c>
      <c r="J23" s="251">
        <v>935942.02</v>
      </c>
      <c r="K23" s="251">
        <v>493981.06</v>
      </c>
      <c r="L23" s="232">
        <v>0</v>
      </c>
      <c r="M23" s="232">
        <v>5880</v>
      </c>
      <c r="O23" s="232">
        <v>5391.7</v>
      </c>
      <c r="R23" s="251">
        <v>521750.47</v>
      </c>
      <c r="S23" s="251">
        <v>1550129.81</v>
      </c>
      <c r="U23" s="73">
        <v>1205200.21</v>
      </c>
      <c r="V23" s="73">
        <v>301185</v>
      </c>
      <c r="W23" s="73">
        <v>302.64</v>
      </c>
      <c r="X23" s="73">
        <v>2054872.8</v>
      </c>
      <c r="Y23" s="73">
        <v>57600</v>
      </c>
      <c r="Z23" s="90">
        <v>2209473.4</v>
      </c>
      <c r="AC23" s="90">
        <v>475584.22</v>
      </c>
      <c r="AD23" s="90">
        <v>258750.39</v>
      </c>
      <c r="AG23" s="73">
        <f>SUM(F23:I23)</f>
        <v>544293.25</v>
      </c>
      <c r="AH23" s="78">
        <f>SUM(L23:O23)</f>
        <v>11271.7</v>
      </c>
      <c r="AI23" s="21">
        <f t="shared" si="1"/>
        <v>533021.55000000005</v>
      </c>
      <c r="AJ23" s="22">
        <f t="shared" si="2"/>
        <v>3619160.65</v>
      </c>
      <c r="AK23" s="16">
        <f t="shared" si="3"/>
        <v>2943808.0100000002</v>
      </c>
      <c r="AL23" s="26">
        <f t="shared" si="4"/>
        <v>675352.63999999966</v>
      </c>
    </row>
    <row r="24" spans="1:38" x14ac:dyDescent="0.2">
      <c r="A24" s="1" t="s">
        <v>421</v>
      </c>
      <c r="B24" s="1" t="s">
        <v>423</v>
      </c>
      <c r="C24" s="65">
        <v>7585</v>
      </c>
      <c r="D24" s="65" t="s">
        <v>1034</v>
      </c>
      <c r="E24" s="251" t="s">
        <v>2956</v>
      </c>
      <c r="F24" s="89">
        <v>2453285.39</v>
      </c>
      <c r="G24" s="89">
        <v>8168.41</v>
      </c>
      <c r="H24" s="89">
        <v>22121.78</v>
      </c>
      <c r="J24" s="251">
        <v>122358.36</v>
      </c>
      <c r="K24" s="251">
        <v>844749.93</v>
      </c>
      <c r="L24" s="232">
        <v>0</v>
      </c>
      <c r="M24" s="232">
        <v>14300</v>
      </c>
      <c r="O24" s="232">
        <v>5046.26</v>
      </c>
      <c r="R24" s="251">
        <v>260064.49</v>
      </c>
      <c r="S24" s="251">
        <v>2878887.21</v>
      </c>
      <c r="U24" s="73">
        <v>1976094.35</v>
      </c>
      <c r="W24" s="73">
        <v>4014.68</v>
      </c>
      <c r="X24" s="73">
        <v>2737689</v>
      </c>
      <c r="Y24" s="73">
        <v>168400</v>
      </c>
      <c r="Z24" s="90">
        <v>3109839</v>
      </c>
      <c r="AC24" s="90">
        <v>1135085.44</v>
      </c>
      <c r="AD24" s="90">
        <v>342590.14</v>
      </c>
      <c r="AG24" s="73">
        <f>SUM(F24:I24)</f>
        <v>2483575.58</v>
      </c>
      <c r="AH24" s="78">
        <f>SUM(L24:O24)</f>
        <v>19346.260000000002</v>
      </c>
      <c r="AI24" s="21">
        <f t="shared" si="1"/>
        <v>2464229.3200000003</v>
      </c>
      <c r="AJ24" s="22">
        <f t="shared" si="2"/>
        <v>4886198.03</v>
      </c>
      <c r="AK24" s="16">
        <f t="shared" si="3"/>
        <v>4587514.5799999991</v>
      </c>
      <c r="AL24" s="26">
        <f t="shared" si="4"/>
        <v>298683.45000000112</v>
      </c>
    </row>
    <row r="25" spans="1:38" x14ac:dyDescent="0.2">
      <c r="A25" s="1" t="s">
        <v>421</v>
      </c>
      <c r="B25" s="1" t="s">
        <v>423</v>
      </c>
      <c r="C25" s="65">
        <v>6519</v>
      </c>
      <c r="D25" s="65" t="s">
        <v>1035</v>
      </c>
      <c r="E25" s="251" t="s">
        <v>2957</v>
      </c>
      <c r="F25" s="89">
        <v>1037708.59</v>
      </c>
      <c r="G25" s="89">
        <v>46466.55</v>
      </c>
      <c r="H25" s="89">
        <v>30039.25</v>
      </c>
      <c r="J25" s="251">
        <v>473386.39</v>
      </c>
      <c r="K25" s="251">
        <v>417668.36</v>
      </c>
      <c r="L25" s="232">
        <v>0</v>
      </c>
      <c r="R25" s="251">
        <v>-210565.2</v>
      </c>
      <c r="S25" s="251">
        <v>2079998.65</v>
      </c>
      <c r="U25" s="73">
        <v>1258598.76</v>
      </c>
      <c r="V25" s="73">
        <v>328796</v>
      </c>
      <c r="W25" s="73">
        <v>367.99</v>
      </c>
      <c r="X25" s="73">
        <v>1902572.8</v>
      </c>
      <c r="Y25" s="73">
        <v>84241</v>
      </c>
      <c r="Z25" s="90">
        <v>2089953.8</v>
      </c>
      <c r="AC25" s="90">
        <v>384350.13</v>
      </c>
      <c r="AD25" s="90">
        <v>261152.19</v>
      </c>
      <c r="AG25" s="73">
        <f>SUM(F25:I25)</f>
        <v>1114214.3899999999</v>
      </c>
      <c r="AH25" s="78">
        <f>SUM(L25:O25)</f>
        <v>0</v>
      </c>
      <c r="AI25" s="21">
        <f t="shared" si="1"/>
        <v>1114214.3899999999</v>
      </c>
      <c r="AJ25" s="22">
        <f t="shared" si="2"/>
        <v>3574576.55</v>
      </c>
      <c r="AK25" s="16">
        <f t="shared" si="3"/>
        <v>2735456.12</v>
      </c>
      <c r="AL25" s="26">
        <f t="shared" si="4"/>
        <v>839120.4299999997</v>
      </c>
    </row>
    <row r="26" spans="1:38" x14ac:dyDescent="0.2">
      <c r="A26" s="1" t="s">
        <v>421</v>
      </c>
      <c r="B26" s="1" t="s">
        <v>423</v>
      </c>
      <c r="C26" s="65">
        <v>4531</v>
      </c>
      <c r="D26" s="65" t="s">
        <v>1036</v>
      </c>
      <c r="E26" s="251" t="s">
        <v>2958</v>
      </c>
      <c r="F26" s="89">
        <v>951457.2</v>
      </c>
      <c r="G26" s="89">
        <v>90180.74</v>
      </c>
      <c r="H26" s="89">
        <v>26361.05</v>
      </c>
      <c r="J26" s="251">
        <v>1177405.1200000001</v>
      </c>
      <c r="K26" s="251">
        <v>253863</v>
      </c>
      <c r="L26" s="232">
        <v>67500</v>
      </c>
      <c r="M26" s="232">
        <v>6300</v>
      </c>
      <c r="O26" s="232">
        <v>0</v>
      </c>
      <c r="R26" s="251">
        <v>126601.39</v>
      </c>
      <c r="S26" s="251">
        <v>413083.29</v>
      </c>
      <c r="U26" s="73">
        <v>1242134.1599999999</v>
      </c>
      <c r="V26" s="73">
        <v>202870</v>
      </c>
      <c r="W26" s="73">
        <v>918.68</v>
      </c>
      <c r="X26" s="73">
        <v>1578832.5</v>
      </c>
      <c r="Y26" s="73">
        <v>88800</v>
      </c>
      <c r="Z26" s="90">
        <v>1861525.5</v>
      </c>
      <c r="AC26" s="90">
        <v>482290.99</v>
      </c>
      <c r="AD26" s="90">
        <v>236480.98</v>
      </c>
      <c r="AF26" s="90">
        <v>1080</v>
      </c>
      <c r="AG26" s="73">
        <f>SUM(F26:I26)</f>
        <v>1067998.99</v>
      </c>
      <c r="AH26" s="78">
        <f>SUM(L26:O26)</f>
        <v>73800</v>
      </c>
      <c r="AI26" s="21">
        <f t="shared" si="1"/>
        <v>994198.99</v>
      </c>
      <c r="AJ26" s="22">
        <f t="shared" si="2"/>
        <v>3113555.34</v>
      </c>
      <c r="AK26" s="16">
        <f t="shared" si="3"/>
        <v>2581377.4700000002</v>
      </c>
      <c r="AL26" s="26">
        <f t="shared" si="4"/>
        <v>532177.86999999965</v>
      </c>
    </row>
    <row r="27" spans="1:38" x14ac:dyDescent="0.2">
      <c r="A27" s="1" t="s">
        <v>421</v>
      </c>
      <c r="B27" s="1" t="s">
        <v>423</v>
      </c>
      <c r="C27" s="65">
        <v>2937</v>
      </c>
      <c r="D27" s="65" t="s">
        <v>1037</v>
      </c>
      <c r="E27" s="251" t="s">
        <v>2959</v>
      </c>
      <c r="F27" s="89">
        <v>741932.36</v>
      </c>
      <c r="G27" s="89">
        <v>0</v>
      </c>
      <c r="H27" s="89">
        <v>14395.26</v>
      </c>
      <c r="J27" s="251">
        <v>705340.86</v>
      </c>
      <c r="K27" s="251">
        <v>264619.62</v>
      </c>
      <c r="L27" s="232">
        <v>0</v>
      </c>
      <c r="R27" s="251">
        <v>278514.52</v>
      </c>
      <c r="S27" s="251">
        <v>2337378.21</v>
      </c>
      <c r="U27" s="73">
        <v>1026189.16</v>
      </c>
      <c r="V27" s="73">
        <v>62000</v>
      </c>
      <c r="W27" s="73">
        <v>618.53</v>
      </c>
      <c r="X27" s="73">
        <v>933961</v>
      </c>
      <c r="Y27" s="73">
        <v>32100</v>
      </c>
      <c r="Z27" s="90">
        <v>1115240.3999999999</v>
      </c>
      <c r="AC27" s="90">
        <v>413738.48</v>
      </c>
      <c r="AD27" s="90">
        <v>266068.90999999997</v>
      </c>
      <c r="AG27" s="73">
        <f>SUM(F27:I27)</f>
        <v>756327.62</v>
      </c>
      <c r="AH27" s="78">
        <f>SUM(L27:O27)</f>
        <v>0</v>
      </c>
      <c r="AI27" s="21">
        <f t="shared" si="1"/>
        <v>756327.62</v>
      </c>
      <c r="AJ27" s="22">
        <f t="shared" si="2"/>
        <v>2054868.6900000002</v>
      </c>
      <c r="AK27" s="16">
        <f t="shared" si="3"/>
        <v>1795047.7899999998</v>
      </c>
      <c r="AL27" s="26">
        <f t="shared" si="4"/>
        <v>259820.90000000037</v>
      </c>
    </row>
    <row r="28" spans="1:38" x14ac:dyDescent="0.2">
      <c r="A28" s="1" t="s">
        <v>421</v>
      </c>
      <c r="B28" s="1" t="s">
        <v>423</v>
      </c>
      <c r="C28" s="65">
        <v>2576</v>
      </c>
      <c r="D28" s="65" t="s">
        <v>1038</v>
      </c>
      <c r="E28" s="251" t="s">
        <v>2960</v>
      </c>
      <c r="F28" s="89">
        <v>971256.98</v>
      </c>
      <c r="G28" s="89">
        <v>4200</v>
      </c>
      <c r="H28" s="89">
        <v>44145.39</v>
      </c>
      <c r="J28" s="251">
        <v>441139.21</v>
      </c>
      <c r="K28" s="251">
        <v>227911.98</v>
      </c>
      <c r="L28" s="232">
        <v>7990</v>
      </c>
      <c r="M28" s="232">
        <v>27854.34</v>
      </c>
      <c r="O28" s="232">
        <v>0</v>
      </c>
      <c r="R28" s="251">
        <v>221545.72</v>
      </c>
      <c r="S28" s="251">
        <v>2446216.73</v>
      </c>
      <c r="U28" s="73">
        <v>1036469.54</v>
      </c>
      <c r="V28" s="73">
        <v>262600</v>
      </c>
      <c r="W28" s="73">
        <v>383.05</v>
      </c>
      <c r="X28" s="73">
        <v>642474</v>
      </c>
      <c r="Y28" s="73">
        <v>9500</v>
      </c>
      <c r="Z28" s="90">
        <v>820454</v>
      </c>
      <c r="AC28" s="90">
        <v>288821.69</v>
      </c>
      <c r="AD28" s="90">
        <v>238747.32</v>
      </c>
      <c r="AF28" s="90">
        <v>100000</v>
      </c>
      <c r="AG28" s="73">
        <f>SUM(F28:I28)</f>
        <v>1019602.37</v>
      </c>
      <c r="AH28" s="78">
        <f>SUM(L28:O28)</f>
        <v>35844.339999999997</v>
      </c>
      <c r="AI28" s="21">
        <f t="shared" si="1"/>
        <v>983758.03</v>
      </c>
      <c r="AJ28" s="22">
        <f t="shared" si="2"/>
        <v>1951426.59</v>
      </c>
      <c r="AK28" s="16">
        <f t="shared" si="3"/>
        <v>1448023.01</v>
      </c>
      <c r="AL28" s="26">
        <f t="shared" si="4"/>
        <v>503403.58000000007</v>
      </c>
    </row>
    <row r="29" spans="1:38" x14ac:dyDescent="0.2">
      <c r="A29" s="1" t="s">
        <v>426</v>
      </c>
      <c r="B29" s="1" t="s">
        <v>427</v>
      </c>
      <c r="C29" s="65">
        <v>3880</v>
      </c>
      <c r="D29" s="65" t="s">
        <v>1039</v>
      </c>
      <c r="E29" s="251" t="s">
        <v>2961</v>
      </c>
      <c r="F29" s="89">
        <v>1076896.57</v>
      </c>
      <c r="G29" s="89">
        <v>361871.05</v>
      </c>
      <c r="H29" s="89">
        <v>9694.69</v>
      </c>
      <c r="J29" s="251">
        <v>541073.21</v>
      </c>
      <c r="K29" s="251">
        <v>314398.61</v>
      </c>
      <c r="S29" s="251">
        <v>1940194.37</v>
      </c>
      <c r="U29" s="73">
        <v>1542559.46</v>
      </c>
      <c r="V29" s="73">
        <v>313500</v>
      </c>
      <c r="W29" s="73">
        <v>1870.54</v>
      </c>
      <c r="X29" s="73">
        <v>1793740.5</v>
      </c>
      <c r="Z29" s="90">
        <v>1932880.5</v>
      </c>
      <c r="AC29" s="90">
        <v>471387.53</v>
      </c>
      <c r="AD29" s="90">
        <v>235297.29</v>
      </c>
      <c r="AG29" s="73">
        <f>SUM(F29:I29)</f>
        <v>1448462.31</v>
      </c>
      <c r="AH29" s="78">
        <f>SUM(L29:O29)</f>
        <v>0</v>
      </c>
      <c r="AI29" s="21">
        <f t="shared" si="1"/>
        <v>1448462.31</v>
      </c>
      <c r="AJ29" s="22">
        <f t="shared" si="2"/>
        <v>3651670.5</v>
      </c>
      <c r="AK29" s="16">
        <f t="shared" si="3"/>
        <v>2639565.3200000003</v>
      </c>
      <c r="AL29" s="26">
        <f t="shared" si="4"/>
        <v>1012105.1799999997</v>
      </c>
    </row>
    <row r="30" spans="1:38" x14ac:dyDescent="0.2">
      <c r="A30" s="1" t="s">
        <v>426</v>
      </c>
      <c r="B30" s="1" t="s">
        <v>427</v>
      </c>
      <c r="C30" s="65">
        <v>3169</v>
      </c>
      <c r="D30" s="65" t="s">
        <v>1040</v>
      </c>
      <c r="E30" s="251" t="s">
        <v>2962</v>
      </c>
      <c r="F30" s="89">
        <v>1446570.33</v>
      </c>
      <c r="G30" s="89">
        <v>366719.19</v>
      </c>
      <c r="H30" s="89">
        <v>28052.43</v>
      </c>
      <c r="J30" s="251">
        <v>2457211.2400000002</v>
      </c>
      <c r="K30" s="251">
        <v>280909.73</v>
      </c>
      <c r="S30" s="251">
        <v>225942.27</v>
      </c>
      <c r="U30" s="73">
        <v>2334101.88</v>
      </c>
      <c r="V30" s="73">
        <v>260000</v>
      </c>
      <c r="W30" s="73">
        <v>3530.1</v>
      </c>
      <c r="X30" s="73">
        <v>1040648.5</v>
      </c>
      <c r="Z30" s="90">
        <v>1438601.5</v>
      </c>
      <c r="AC30" s="90">
        <v>550083.96</v>
      </c>
      <c r="AD30" s="90">
        <v>216177.76</v>
      </c>
      <c r="AG30" s="73">
        <f>SUM(F30:I30)</f>
        <v>1841341.95</v>
      </c>
      <c r="AH30" s="78">
        <f>SUM(L30:O30)</f>
        <v>0</v>
      </c>
      <c r="AI30" s="21">
        <f t="shared" si="1"/>
        <v>1841341.95</v>
      </c>
      <c r="AJ30" s="22">
        <f t="shared" si="2"/>
        <v>3638280.48</v>
      </c>
      <c r="AK30" s="16">
        <f t="shared" si="3"/>
        <v>2204863.2199999997</v>
      </c>
      <c r="AL30" s="26">
        <f t="shared" si="4"/>
        <v>1433417.2600000002</v>
      </c>
    </row>
    <row r="31" spans="1:38" x14ac:dyDescent="0.2">
      <c r="A31" s="1" t="s">
        <v>426</v>
      </c>
      <c r="B31" s="1" t="s">
        <v>427</v>
      </c>
      <c r="C31" s="65">
        <v>7059</v>
      </c>
      <c r="D31" s="65" t="s">
        <v>1041</v>
      </c>
      <c r="E31" s="251" t="s">
        <v>2963</v>
      </c>
      <c r="F31" s="89">
        <v>1807781.94</v>
      </c>
      <c r="G31" s="89">
        <v>343781.15</v>
      </c>
      <c r="H31" s="89">
        <v>31731.27</v>
      </c>
      <c r="J31" s="251">
        <v>884501.75</v>
      </c>
      <c r="K31" s="251">
        <v>347857.4</v>
      </c>
      <c r="R31" s="251">
        <v>-300.39999999999998</v>
      </c>
      <c r="S31" s="251">
        <v>519805.36</v>
      </c>
      <c r="U31" s="73">
        <v>2484757.35</v>
      </c>
      <c r="W31" s="73">
        <v>2508.11</v>
      </c>
      <c r="X31" s="73">
        <v>754908</v>
      </c>
      <c r="Z31" s="90">
        <v>1278893</v>
      </c>
      <c r="AC31" s="90">
        <v>601860.81000000006</v>
      </c>
      <c r="AD31" s="90">
        <v>117083.14</v>
      </c>
      <c r="AG31" s="73">
        <f>SUM(F31:I31)</f>
        <v>2183294.36</v>
      </c>
      <c r="AH31" s="78">
        <f>SUM(L31:O31)</f>
        <v>0</v>
      </c>
      <c r="AI31" s="21">
        <f t="shared" si="1"/>
        <v>2183294.36</v>
      </c>
      <c r="AJ31" s="22">
        <f t="shared" si="2"/>
        <v>3242173.46</v>
      </c>
      <c r="AK31" s="16">
        <f t="shared" si="3"/>
        <v>1997836.95</v>
      </c>
      <c r="AL31" s="26">
        <f t="shared" si="4"/>
        <v>1244336.51</v>
      </c>
    </row>
    <row r="32" spans="1:38" x14ac:dyDescent="0.2">
      <c r="A32" s="1" t="s">
        <v>426</v>
      </c>
      <c r="B32" s="1" t="s">
        <v>427</v>
      </c>
      <c r="C32" s="65">
        <v>4668</v>
      </c>
      <c r="D32" s="65" t="s">
        <v>1042</v>
      </c>
      <c r="E32" s="251" t="s">
        <v>2964</v>
      </c>
      <c r="F32" s="89">
        <v>950812.78</v>
      </c>
      <c r="G32" s="89">
        <v>246711.45</v>
      </c>
      <c r="H32" s="89">
        <v>33348.19</v>
      </c>
      <c r="J32" s="251">
        <v>2297715.23</v>
      </c>
      <c r="K32" s="251">
        <v>1080769.94</v>
      </c>
      <c r="R32" s="251">
        <v>31616</v>
      </c>
      <c r="S32" s="251">
        <v>164243.42000000001</v>
      </c>
      <c r="U32" s="73">
        <v>1200852.1100000001</v>
      </c>
      <c r="V32" s="73">
        <v>185010</v>
      </c>
      <c r="W32" s="73">
        <v>1788.77</v>
      </c>
      <c r="X32" s="73">
        <v>1450361.4</v>
      </c>
      <c r="Z32" s="90">
        <v>1795519.4</v>
      </c>
      <c r="AC32" s="90">
        <v>451656.42</v>
      </c>
      <c r="AD32" s="90">
        <v>356277.51</v>
      </c>
      <c r="AG32" s="73">
        <f>SUM(F32:I32)</f>
        <v>1230872.42</v>
      </c>
      <c r="AH32" s="78">
        <f>SUM(L32:O32)</f>
        <v>0</v>
      </c>
      <c r="AI32" s="21">
        <f t="shared" si="1"/>
        <v>1230872.42</v>
      </c>
      <c r="AJ32" s="22">
        <f t="shared" si="2"/>
        <v>2838012.2800000003</v>
      </c>
      <c r="AK32" s="16">
        <f t="shared" si="3"/>
        <v>2603453.33</v>
      </c>
      <c r="AL32" s="26">
        <f t="shared" si="4"/>
        <v>234558.95000000019</v>
      </c>
    </row>
    <row r="33" spans="1:38" x14ac:dyDescent="0.2">
      <c r="A33" s="1" t="s">
        <v>426</v>
      </c>
      <c r="B33" s="1" t="s">
        <v>427</v>
      </c>
      <c r="C33" s="65">
        <v>5951</v>
      </c>
      <c r="D33" s="65" t="s">
        <v>1043</v>
      </c>
      <c r="E33" s="251" t="s">
        <v>2965</v>
      </c>
      <c r="F33" s="89">
        <v>491583.63</v>
      </c>
      <c r="G33" s="89">
        <v>141191</v>
      </c>
      <c r="H33" s="89">
        <v>788.13</v>
      </c>
      <c r="J33" s="251">
        <v>497555.16</v>
      </c>
      <c r="K33" s="251">
        <v>561998.19999999995</v>
      </c>
      <c r="O33" s="232">
        <v>441053</v>
      </c>
      <c r="S33" s="251">
        <v>3631737.05</v>
      </c>
      <c r="U33" s="73">
        <v>1575620.73</v>
      </c>
      <c r="V33" s="73">
        <v>482820</v>
      </c>
      <c r="W33" s="73">
        <v>969.98</v>
      </c>
      <c r="X33" s="73">
        <v>1864101.2</v>
      </c>
      <c r="Z33" s="90">
        <v>2375271.2000000002</v>
      </c>
      <c r="AC33" s="90">
        <v>993428.97</v>
      </c>
      <c r="AD33" s="90">
        <v>256961.31</v>
      </c>
      <c r="AG33" s="73">
        <f>SUM(F33:I33)</f>
        <v>633562.76</v>
      </c>
      <c r="AH33" s="78">
        <f>SUM(L33:O33)</f>
        <v>441053</v>
      </c>
      <c r="AI33" s="21">
        <f t="shared" si="1"/>
        <v>192509.76</v>
      </c>
      <c r="AJ33" s="22">
        <f t="shared" si="2"/>
        <v>3923511.91</v>
      </c>
      <c r="AK33" s="16">
        <f t="shared" si="3"/>
        <v>3625661.48</v>
      </c>
      <c r="AL33" s="26">
        <f t="shared" si="4"/>
        <v>297850.43000000017</v>
      </c>
    </row>
    <row r="34" spans="1:38" x14ac:dyDescent="0.2">
      <c r="A34" s="1" t="s">
        <v>426</v>
      </c>
      <c r="B34" s="1" t="s">
        <v>427</v>
      </c>
      <c r="C34" s="65">
        <v>4528</v>
      </c>
      <c r="D34" s="65" t="s">
        <v>1044</v>
      </c>
      <c r="E34" s="251" t="s">
        <v>2966</v>
      </c>
      <c r="F34" s="89">
        <v>697657.5</v>
      </c>
      <c r="G34" s="89">
        <v>169027.7</v>
      </c>
      <c r="H34" s="89">
        <v>21473.13</v>
      </c>
      <c r="J34" s="251">
        <v>322675.28999999998</v>
      </c>
      <c r="K34" s="251">
        <v>542684.37</v>
      </c>
      <c r="R34" s="251">
        <v>4882.87</v>
      </c>
      <c r="S34" s="251">
        <v>669957.9</v>
      </c>
      <c r="U34" s="73">
        <v>1682222.66</v>
      </c>
      <c r="W34" s="73">
        <v>2280.37</v>
      </c>
      <c r="X34" s="73">
        <v>1203710</v>
      </c>
      <c r="Z34" s="90">
        <v>1684735</v>
      </c>
      <c r="AC34" s="90">
        <v>728069.77</v>
      </c>
      <c r="AD34" s="90">
        <v>180303.5</v>
      </c>
      <c r="AG34" s="73">
        <f>SUM(F34:I34)</f>
        <v>888158.33</v>
      </c>
      <c r="AH34" s="78">
        <f>SUM(L34:O34)</f>
        <v>0</v>
      </c>
      <c r="AI34" s="21">
        <f t="shared" si="1"/>
        <v>888158.33</v>
      </c>
      <c r="AJ34" s="22">
        <f t="shared" si="2"/>
        <v>2888213.0300000003</v>
      </c>
      <c r="AK34" s="16">
        <f t="shared" si="3"/>
        <v>2593108.27</v>
      </c>
      <c r="AL34" s="26">
        <f t="shared" si="4"/>
        <v>295104.76000000024</v>
      </c>
    </row>
    <row r="35" spans="1:38" x14ac:dyDescent="0.2">
      <c r="A35" s="1" t="s">
        <v>426</v>
      </c>
      <c r="B35" s="1" t="s">
        <v>427</v>
      </c>
      <c r="C35" s="65">
        <v>5805</v>
      </c>
      <c r="D35" s="65" t="s">
        <v>1045</v>
      </c>
      <c r="E35" s="251" t="s">
        <v>2967</v>
      </c>
      <c r="F35" s="89">
        <v>1709959</v>
      </c>
      <c r="G35" s="89">
        <v>306539.37</v>
      </c>
      <c r="H35" s="89">
        <v>23682.58</v>
      </c>
      <c r="I35" s="89">
        <v>182</v>
      </c>
      <c r="J35" s="251">
        <v>623526.9</v>
      </c>
      <c r="K35" s="251">
        <v>161914.82999999999</v>
      </c>
      <c r="R35" s="251">
        <v>208691.53</v>
      </c>
      <c r="S35" s="251">
        <v>2501284.2200000002</v>
      </c>
      <c r="U35" s="73">
        <v>1275322.77</v>
      </c>
      <c r="V35" s="73">
        <v>414315</v>
      </c>
      <c r="W35" s="73">
        <v>2167.94</v>
      </c>
      <c r="X35" s="73">
        <v>1150474</v>
      </c>
      <c r="Z35" s="90">
        <v>1497963</v>
      </c>
      <c r="AC35" s="90">
        <v>325979.21000000002</v>
      </c>
      <c r="AD35" s="90">
        <v>216161.76</v>
      </c>
      <c r="AG35" s="73">
        <f>SUM(F35:I35)</f>
        <v>2040362.9500000002</v>
      </c>
      <c r="AH35" s="78">
        <f>SUM(L35:O35)</f>
        <v>0</v>
      </c>
      <c r="AI35" s="21">
        <f t="shared" si="1"/>
        <v>2040362.9500000002</v>
      </c>
      <c r="AJ35" s="22">
        <f t="shared" si="2"/>
        <v>2842279.71</v>
      </c>
      <c r="AK35" s="16">
        <f t="shared" si="3"/>
        <v>2040103.97</v>
      </c>
      <c r="AL35" s="26">
        <f t="shared" si="4"/>
        <v>802175.74</v>
      </c>
    </row>
    <row r="36" spans="1:38" x14ac:dyDescent="0.2">
      <c r="A36" s="1" t="s">
        <v>426</v>
      </c>
      <c r="B36" s="1" t="s">
        <v>427</v>
      </c>
      <c r="C36" s="65">
        <v>3290</v>
      </c>
      <c r="D36" s="65" t="s">
        <v>1046</v>
      </c>
      <c r="E36" s="251" t="s">
        <v>2968</v>
      </c>
      <c r="F36" s="89">
        <v>858364.42</v>
      </c>
      <c r="G36" s="89">
        <v>88233.1</v>
      </c>
      <c r="H36" s="89">
        <v>1278</v>
      </c>
      <c r="J36" s="251">
        <v>419538.84</v>
      </c>
      <c r="K36" s="251">
        <v>1233163.3999999999</v>
      </c>
      <c r="O36" s="232">
        <v>406800</v>
      </c>
      <c r="R36" s="251">
        <v>-41804.43</v>
      </c>
      <c r="S36" s="251">
        <v>1692932.58</v>
      </c>
      <c r="U36" s="73">
        <v>1199825.52</v>
      </c>
      <c r="V36" s="73">
        <v>343180</v>
      </c>
      <c r="W36" s="73">
        <v>1434.7</v>
      </c>
      <c r="X36" s="73">
        <v>1267415.5</v>
      </c>
      <c r="Z36" s="90">
        <v>1619936.5</v>
      </c>
      <c r="AC36" s="90">
        <v>438435.82</v>
      </c>
      <c r="AD36" s="90">
        <v>156514.91</v>
      </c>
      <c r="AG36" s="73">
        <f>SUM(F36:I36)</f>
        <v>947875.52</v>
      </c>
      <c r="AH36" s="78">
        <f>SUM(L36:O36)</f>
        <v>406800</v>
      </c>
      <c r="AI36" s="21">
        <f t="shared" si="1"/>
        <v>541075.52</v>
      </c>
      <c r="AJ36" s="22">
        <f t="shared" si="2"/>
        <v>2811855.7199999997</v>
      </c>
      <c r="AK36" s="16">
        <f t="shared" si="3"/>
        <v>2214887.23</v>
      </c>
      <c r="AL36" s="26">
        <f t="shared" si="4"/>
        <v>596968.48999999976</v>
      </c>
    </row>
    <row r="37" spans="1:38" x14ac:dyDescent="0.2">
      <c r="A37" s="1" t="s">
        <v>426</v>
      </c>
      <c r="B37" s="1" t="s">
        <v>427</v>
      </c>
      <c r="C37" s="65">
        <v>5014</v>
      </c>
      <c r="D37" s="65" t="s">
        <v>1047</v>
      </c>
      <c r="E37" s="251" t="s">
        <v>2969</v>
      </c>
      <c r="F37" s="89">
        <v>480908.22</v>
      </c>
      <c r="G37" s="89">
        <v>226081.17</v>
      </c>
      <c r="H37" s="89">
        <v>0</v>
      </c>
      <c r="J37" s="251">
        <v>1217229.82</v>
      </c>
      <c r="K37" s="251">
        <v>275404.11</v>
      </c>
      <c r="O37" s="232">
        <v>6750</v>
      </c>
      <c r="R37" s="251">
        <v>93579.01</v>
      </c>
      <c r="U37" s="73">
        <v>1629138.21</v>
      </c>
      <c r="V37" s="73">
        <v>190800</v>
      </c>
      <c r="W37" s="73">
        <v>512.23</v>
      </c>
      <c r="X37" s="73">
        <v>1507566.2</v>
      </c>
      <c r="Z37" s="90">
        <v>1739555.2</v>
      </c>
      <c r="AC37" s="90">
        <v>822486.09</v>
      </c>
      <c r="AD37" s="90">
        <v>296151.28999999998</v>
      </c>
      <c r="AG37" s="73">
        <f>SUM(F37:I37)</f>
        <v>706989.39</v>
      </c>
      <c r="AH37" s="78">
        <f>SUM(L37:O37)</f>
        <v>6750</v>
      </c>
      <c r="AI37" s="21">
        <f t="shared" si="1"/>
        <v>700239.39</v>
      </c>
      <c r="AJ37" s="22">
        <f t="shared" si="2"/>
        <v>3328016.6399999997</v>
      </c>
      <c r="AK37" s="16">
        <f t="shared" si="3"/>
        <v>2858192.58</v>
      </c>
      <c r="AL37" s="26">
        <f t="shared" si="4"/>
        <v>469824.05999999959</v>
      </c>
    </row>
    <row r="38" spans="1:38" x14ac:dyDescent="0.2">
      <c r="A38" s="1" t="s">
        <v>426</v>
      </c>
      <c r="B38" s="1" t="s">
        <v>427</v>
      </c>
      <c r="C38" s="65">
        <v>4611</v>
      </c>
      <c r="D38" s="65" t="s">
        <v>1048</v>
      </c>
      <c r="E38" s="251" t="s">
        <v>2970</v>
      </c>
      <c r="F38" s="89">
        <v>990601.53</v>
      </c>
      <c r="G38" s="89">
        <v>227285.3</v>
      </c>
      <c r="H38" s="89">
        <v>15000</v>
      </c>
      <c r="J38" s="251">
        <v>1163510.74</v>
      </c>
      <c r="K38" s="251">
        <v>428434.33</v>
      </c>
      <c r="M38" s="232">
        <v>8450</v>
      </c>
      <c r="U38" s="73">
        <v>1653866.73</v>
      </c>
      <c r="V38" s="73">
        <v>106100</v>
      </c>
      <c r="W38" s="73">
        <v>1409.24</v>
      </c>
      <c r="X38" s="73">
        <v>1537936</v>
      </c>
      <c r="Z38" s="90">
        <v>2038793</v>
      </c>
      <c r="AC38" s="90">
        <v>438818.54</v>
      </c>
      <c r="AD38" s="90">
        <v>146806</v>
      </c>
      <c r="AG38" s="73">
        <f>SUM(F38:I38)</f>
        <v>1232886.83</v>
      </c>
      <c r="AH38" s="78">
        <f>SUM(L38:O38)</f>
        <v>8450</v>
      </c>
      <c r="AI38" s="21">
        <f t="shared" si="1"/>
        <v>1224436.83</v>
      </c>
      <c r="AJ38" s="22">
        <f t="shared" si="2"/>
        <v>3299311.9699999997</v>
      </c>
      <c r="AK38" s="16">
        <f t="shared" si="3"/>
        <v>2624417.54</v>
      </c>
      <c r="AL38" s="26">
        <f t="shared" si="4"/>
        <v>674894.4299999997</v>
      </c>
    </row>
    <row r="39" spans="1:38" x14ac:dyDescent="0.2">
      <c r="A39" s="1" t="s">
        <v>430</v>
      </c>
      <c r="B39" s="1" t="s">
        <v>431</v>
      </c>
      <c r="C39" s="65">
        <v>2051</v>
      </c>
      <c r="D39" s="65" t="s">
        <v>1049</v>
      </c>
      <c r="E39" s="251" t="s">
        <v>2971</v>
      </c>
      <c r="F39" s="89">
        <v>782807.69</v>
      </c>
      <c r="G39" s="89">
        <v>64800</v>
      </c>
      <c r="H39" s="89">
        <v>59144.31</v>
      </c>
      <c r="J39" s="251">
        <v>523885.02</v>
      </c>
      <c r="K39" s="251">
        <v>150103.85999999999</v>
      </c>
      <c r="L39" s="232">
        <v>19644</v>
      </c>
      <c r="M39" s="232">
        <v>51300</v>
      </c>
      <c r="O39" s="232">
        <v>45.09</v>
      </c>
      <c r="P39" s="251">
        <v>56705.13</v>
      </c>
      <c r="R39" s="251">
        <v>-1011977.09</v>
      </c>
      <c r="S39" s="251">
        <v>1814650.86</v>
      </c>
      <c r="U39" s="73">
        <v>1521809.22</v>
      </c>
      <c r="V39" s="73">
        <v>308672</v>
      </c>
      <c r="W39" s="73">
        <v>2963.8</v>
      </c>
      <c r="X39" s="73">
        <v>1561754</v>
      </c>
      <c r="Y39" s="73">
        <v>4500</v>
      </c>
      <c r="Z39" s="90">
        <v>1790442</v>
      </c>
      <c r="AC39" s="90">
        <v>665562.93999999994</v>
      </c>
      <c r="AD39" s="90">
        <v>110595.19</v>
      </c>
      <c r="AG39" s="73">
        <f>SUM(F39:I39)</f>
        <v>906752</v>
      </c>
      <c r="AH39" s="78">
        <f>SUM(L39:O39)</f>
        <v>70989.09</v>
      </c>
      <c r="AI39" s="21">
        <f t="shared" si="1"/>
        <v>835762.91</v>
      </c>
      <c r="AJ39" s="22">
        <f t="shared" si="2"/>
        <v>3399699.02</v>
      </c>
      <c r="AK39" s="16">
        <f t="shared" si="3"/>
        <v>2566600.13</v>
      </c>
      <c r="AL39" s="26">
        <f t="shared" si="4"/>
        <v>833098.89000000013</v>
      </c>
    </row>
    <row r="40" spans="1:38" x14ac:dyDescent="0.2">
      <c r="A40" s="1" t="s">
        <v>430</v>
      </c>
      <c r="B40" s="1" t="s">
        <v>431</v>
      </c>
      <c r="C40" s="65">
        <v>1787</v>
      </c>
      <c r="D40" s="65" t="s">
        <v>1050</v>
      </c>
      <c r="E40" s="251" t="s">
        <v>2972</v>
      </c>
      <c r="F40" s="89">
        <v>258918.93</v>
      </c>
      <c r="G40" s="89">
        <v>57600</v>
      </c>
      <c r="H40" s="89">
        <v>63993</v>
      </c>
      <c r="J40" s="251">
        <v>1531997.63</v>
      </c>
      <c r="K40" s="251">
        <v>238543.94</v>
      </c>
      <c r="L40" s="232">
        <v>11000.63</v>
      </c>
      <c r="M40" s="232">
        <v>52000</v>
      </c>
      <c r="O40" s="232">
        <v>0</v>
      </c>
      <c r="R40" s="251">
        <v>-37627</v>
      </c>
      <c r="S40" s="251">
        <v>1633793.05</v>
      </c>
      <c r="U40" s="73">
        <v>1507148.98</v>
      </c>
      <c r="V40" s="73">
        <v>205000</v>
      </c>
      <c r="W40" s="73">
        <v>506.78</v>
      </c>
      <c r="X40" s="73">
        <v>1737195.5</v>
      </c>
      <c r="Y40" s="73">
        <v>91000</v>
      </c>
      <c r="Z40" s="90">
        <v>2080727.5</v>
      </c>
      <c r="AC40" s="90">
        <v>936795.36</v>
      </c>
      <c r="AD40" s="90">
        <v>243091.48</v>
      </c>
      <c r="AG40" s="73">
        <f>SUM(F40:I40)</f>
        <v>380511.93</v>
      </c>
      <c r="AH40" s="78">
        <f>SUM(L40:O40)</f>
        <v>63000.63</v>
      </c>
      <c r="AI40" s="21">
        <f t="shared" si="1"/>
        <v>317511.3</v>
      </c>
      <c r="AJ40" s="22">
        <f t="shared" si="2"/>
        <v>3540851.26</v>
      </c>
      <c r="AK40" s="16">
        <f t="shared" si="3"/>
        <v>3260614.34</v>
      </c>
      <c r="AL40" s="26">
        <f t="shared" si="4"/>
        <v>280236.91999999993</v>
      </c>
    </row>
    <row r="41" spans="1:38" x14ac:dyDescent="0.2">
      <c r="A41" s="1" t="s">
        <v>430</v>
      </c>
      <c r="B41" s="1" t="s">
        <v>431</v>
      </c>
      <c r="C41" s="65">
        <v>2904</v>
      </c>
      <c r="D41" s="65" t="s">
        <v>1051</v>
      </c>
      <c r="E41" s="251" t="s">
        <v>2973</v>
      </c>
      <c r="F41" s="89">
        <v>632294.59</v>
      </c>
      <c r="G41" s="89">
        <v>0</v>
      </c>
      <c r="H41" s="89">
        <v>48556.92</v>
      </c>
      <c r="J41" s="251">
        <v>1098291.25</v>
      </c>
      <c r="K41" s="251">
        <v>395774.1</v>
      </c>
      <c r="L41" s="232">
        <v>12601.4</v>
      </c>
      <c r="M41" s="232">
        <v>18500</v>
      </c>
      <c r="R41" s="251">
        <v>-166</v>
      </c>
      <c r="S41" s="251">
        <v>174893.33</v>
      </c>
      <c r="U41" s="73">
        <v>1204766.32</v>
      </c>
      <c r="W41" s="73">
        <v>1382.36</v>
      </c>
      <c r="X41" s="73">
        <v>1420923.5</v>
      </c>
      <c r="Y41" s="73">
        <v>15600</v>
      </c>
      <c r="Z41" s="90">
        <v>1648273.5</v>
      </c>
      <c r="AC41" s="90">
        <v>746063.16</v>
      </c>
      <c r="AD41" s="90">
        <v>282637.44</v>
      </c>
      <c r="AG41" s="73">
        <f>SUM(F41:I41)</f>
        <v>680851.51</v>
      </c>
      <c r="AH41" s="78">
        <f>SUM(L41:O41)</f>
        <v>31101.4</v>
      </c>
      <c r="AI41" s="21">
        <f t="shared" si="1"/>
        <v>649750.11</v>
      </c>
      <c r="AJ41" s="22">
        <f t="shared" si="2"/>
        <v>2642672.1800000002</v>
      </c>
      <c r="AK41" s="16">
        <f t="shared" si="3"/>
        <v>2676974.1</v>
      </c>
      <c r="AL41" s="26">
        <f t="shared" si="4"/>
        <v>-34301.919999999925</v>
      </c>
    </row>
    <row r="42" spans="1:38" x14ac:dyDescent="0.2">
      <c r="A42" s="1" t="s">
        <v>430</v>
      </c>
      <c r="B42" s="1" t="s">
        <v>431</v>
      </c>
      <c r="C42" s="65">
        <v>3978</v>
      </c>
      <c r="D42" s="65" t="s">
        <v>1052</v>
      </c>
      <c r="E42" s="251" t="s">
        <v>2974</v>
      </c>
      <c r="F42" s="89">
        <v>2670069.5099999998</v>
      </c>
      <c r="G42" s="89">
        <v>158103.6</v>
      </c>
      <c r="H42" s="89">
        <v>72810.89</v>
      </c>
      <c r="J42" s="251">
        <v>1370349.66</v>
      </c>
      <c r="K42" s="251">
        <v>287835.48</v>
      </c>
      <c r="L42" s="232">
        <v>52993.02</v>
      </c>
      <c r="M42" s="232">
        <v>65550</v>
      </c>
      <c r="O42" s="232">
        <v>795.32</v>
      </c>
      <c r="P42" s="251">
        <v>50313.22</v>
      </c>
      <c r="R42" s="251">
        <v>-118649.9</v>
      </c>
      <c r="S42" s="251">
        <v>1781475.04</v>
      </c>
      <c r="U42" s="73">
        <v>4269428.43</v>
      </c>
      <c r="V42" s="73">
        <v>127054.99</v>
      </c>
      <c r="W42" s="73">
        <v>3205.83</v>
      </c>
      <c r="X42" s="73">
        <v>1848201.5</v>
      </c>
      <c r="Y42" s="73">
        <v>29100</v>
      </c>
      <c r="Z42" s="90">
        <v>2174031.5</v>
      </c>
      <c r="AC42" s="90">
        <v>1122351.52</v>
      </c>
      <c r="AD42" s="90">
        <v>322074.2</v>
      </c>
      <c r="AG42" s="73">
        <f>SUM(F42:I42)</f>
        <v>2900984</v>
      </c>
      <c r="AH42" s="78">
        <f>SUM(L42:O42)</f>
        <v>119338.34</v>
      </c>
      <c r="AI42" s="21">
        <f t="shared" si="1"/>
        <v>2781645.66</v>
      </c>
      <c r="AJ42" s="22">
        <f t="shared" si="2"/>
        <v>6276990.75</v>
      </c>
      <c r="AK42" s="16">
        <f t="shared" si="3"/>
        <v>3618457.22</v>
      </c>
      <c r="AL42" s="26">
        <f t="shared" si="4"/>
        <v>2658533.5299999998</v>
      </c>
    </row>
    <row r="43" spans="1:38" x14ac:dyDescent="0.2">
      <c r="A43" s="1" t="s">
        <v>430</v>
      </c>
      <c r="B43" s="1" t="s">
        <v>431</v>
      </c>
      <c r="C43" s="65">
        <v>3763</v>
      </c>
      <c r="D43" s="65" t="s">
        <v>1053</v>
      </c>
      <c r="E43" s="251" t="s">
        <v>2975</v>
      </c>
      <c r="F43" s="89">
        <v>791345.68</v>
      </c>
      <c r="G43" s="89">
        <v>0</v>
      </c>
      <c r="H43" s="89">
        <v>52277.5</v>
      </c>
      <c r="J43" s="251">
        <v>386922.21</v>
      </c>
      <c r="K43" s="251">
        <v>216477.15</v>
      </c>
      <c r="L43" s="232">
        <v>18217.599999999999</v>
      </c>
      <c r="M43" s="232">
        <v>24900</v>
      </c>
      <c r="O43" s="232">
        <v>373.23</v>
      </c>
      <c r="R43" s="251">
        <v>-455580.38</v>
      </c>
      <c r="S43" s="251">
        <v>1769380.27</v>
      </c>
      <c r="U43" s="73">
        <v>1689017.84</v>
      </c>
      <c r="V43" s="73">
        <v>90100</v>
      </c>
      <c r="W43" s="73">
        <v>1397.28</v>
      </c>
      <c r="X43" s="73">
        <v>2090829</v>
      </c>
      <c r="Y43" s="73">
        <v>31500</v>
      </c>
      <c r="Z43" s="90">
        <v>2449659</v>
      </c>
      <c r="AC43" s="90">
        <v>1000382.02</v>
      </c>
      <c r="AD43" s="90">
        <v>180658.28</v>
      </c>
      <c r="AG43" s="73">
        <f>SUM(F43:I43)</f>
        <v>843623.18</v>
      </c>
      <c r="AH43" s="78">
        <f>SUM(L43:O43)</f>
        <v>43490.83</v>
      </c>
      <c r="AI43" s="21">
        <f t="shared" si="1"/>
        <v>800132.35000000009</v>
      </c>
      <c r="AJ43" s="22">
        <f t="shared" si="2"/>
        <v>3902844.12</v>
      </c>
      <c r="AK43" s="16">
        <f t="shared" si="3"/>
        <v>3630699.3</v>
      </c>
      <c r="AL43" s="26">
        <f t="shared" si="4"/>
        <v>272144.8200000003</v>
      </c>
    </row>
    <row r="44" spans="1:38" x14ac:dyDescent="0.2">
      <c r="A44" s="1" t="s">
        <v>430</v>
      </c>
      <c r="B44" s="1" t="s">
        <v>431</v>
      </c>
      <c r="C44" s="65">
        <v>973</v>
      </c>
      <c r="D44" s="65" t="s">
        <v>1054</v>
      </c>
      <c r="E44" s="251" t="s">
        <v>2976</v>
      </c>
      <c r="F44" s="89">
        <v>271864</v>
      </c>
      <c r="G44" s="89">
        <v>3112.35</v>
      </c>
      <c r="H44" s="89">
        <v>14178.28</v>
      </c>
      <c r="J44" s="251">
        <v>1131169.73</v>
      </c>
      <c r="K44" s="251">
        <v>204544.81</v>
      </c>
      <c r="L44" s="232">
        <v>8358.68</v>
      </c>
      <c r="M44" s="232">
        <v>33900</v>
      </c>
      <c r="S44" s="251">
        <v>2854151.72</v>
      </c>
      <c r="U44" s="73">
        <v>923455.76</v>
      </c>
      <c r="V44" s="73">
        <v>45700</v>
      </c>
      <c r="W44" s="73">
        <v>371.46</v>
      </c>
      <c r="X44" s="73">
        <v>1158244</v>
      </c>
      <c r="Y44" s="73">
        <v>18000</v>
      </c>
      <c r="Z44" s="90">
        <v>1448544</v>
      </c>
      <c r="AC44" s="90">
        <v>270824.96000000002</v>
      </c>
      <c r="AD44" s="90">
        <v>243020.99</v>
      </c>
      <c r="AG44" s="73">
        <f>SUM(F44:I44)</f>
        <v>289154.63</v>
      </c>
      <c r="AH44" s="78">
        <f>SUM(L44:O44)</f>
        <v>42258.68</v>
      </c>
      <c r="AI44" s="21">
        <f t="shared" si="1"/>
        <v>246895.95</v>
      </c>
      <c r="AJ44" s="22">
        <f t="shared" si="2"/>
        <v>2145771.2199999997</v>
      </c>
      <c r="AK44" s="16">
        <f t="shared" si="3"/>
        <v>1962389.95</v>
      </c>
      <c r="AL44" s="26">
        <f t="shared" si="4"/>
        <v>183381.26999999979</v>
      </c>
    </row>
    <row r="45" spans="1:38" x14ac:dyDescent="0.2">
      <c r="A45" s="1" t="s">
        <v>430</v>
      </c>
      <c r="B45" s="1" t="s">
        <v>431</v>
      </c>
      <c r="C45" s="65">
        <v>4069</v>
      </c>
      <c r="D45" s="65" t="s">
        <v>1055</v>
      </c>
      <c r="E45" s="251" t="s">
        <v>2977</v>
      </c>
      <c r="F45" s="89">
        <v>478200.91</v>
      </c>
      <c r="G45" s="89">
        <v>20579.009999999998</v>
      </c>
      <c r="H45" s="89">
        <v>19845.830000000002</v>
      </c>
      <c r="J45" s="251">
        <v>573906.98</v>
      </c>
      <c r="K45" s="251">
        <v>84540.39</v>
      </c>
      <c r="L45" s="232">
        <v>13342.2</v>
      </c>
      <c r="M45" s="232">
        <v>36533.29</v>
      </c>
      <c r="R45" s="251">
        <v>-1655</v>
      </c>
      <c r="S45" s="251">
        <v>1653756.5</v>
      </c>
      <c r="U45" s="73">
        <v>1529840.58</v>
      </c>
      <c r="V45" s="73">
        <v>129620</v>
      </c>
      <c r="W45" s="73">
        <v>448.46</v>
      </c>
      <c r="X45" s="73">
        <v>575944</v>
      </c>
      <c r="Y45" s="73">
        <v>11200</v>
      </c>
      <c r="Z45" s="90">
        <v>1234404</v>
      </c>
      <c r="AC45" s="90">
        <v>564811.86</v>
      </c>
      <c r="AD45" s="90">
        <v>181737.69</v>
      </c>
      <c r="AG45" s="73">
        <f>SUM(F45:I45)</f>
        <v>518625.75</v>
      </c>
      <c r="AH45" s="78">
        <f>SUM(L45:O45)</f>
        <v>49875.490000000005</v>
      </c>
      <c r="AI45" s="21">
        <f t="shared" si="1"/>
        <v>468750.26</v>
      </c>
      <c r="AJ45" s="22">
        <f t="shared" si="2"/>
        <v>2247053.04</v>
      </c>
      <c r="AK45" s="16">
        <f t="shared" si="3"/>
        <v>1980953.5499999998</v>
      </c>
      <c r="AL45" s="26">
        <f t="shared" si="4"/>
        <v>266099.49000000022</v>
      </c>
    </row>
    <row r="46" spans="1:38" x14ac:dyDescent="0.2">
      <c r="A46" s="1" t="s">
        <v>430</v>
      </c>
      <c r="B46" s="1" t="s">
        <v>431</v>
      </c>
      <c r="C46" s="65">
        <v>5012</v>
      </c>
      <c r="D46" s="65" t="s">
        <v>1056</v>
      </c>
      <c r="E46" s="251" t="s">
        <v>2978</v>
      </c>
      <c r="F46" s="89">
        <v>396783.41</v>
      </c>
      <c r="G46" s="89">
        <v>149508.37</v>
      </c>
      <c r="H46" s="89">
        <v>45889.23</v>
      </c>
      <c r="J46" s="251">
        <v>766629.79</v>
      </c>
      <c r="K46" s="251">
        <v>270723.90000000002</v>
      </c>
      <c r="L46" s="232">
        <v>142425</v>
      </c>
      <c r="M46" s="232">
        <v>8754.49</v>
      </c>
      <c r="O46" s="232">
        <v>273.36</v>
      </c>
      <c r="S46" s="251">
        <v>1474437.8</v>
      </c>
      <c r="U46" s="73">
        <v>999806.64</v>
      </c>
      <c r="V46" s="73">
        <v>122250</v>
      </c>
      <c r="W46" s="73">
        <v>417.09</v>
      </c>
      <c r="X46" s="73">
        <v>965670.6</v>
      </c>
      <c r="Y46" s="73">
        <v>40500</v>
      </c>
      <c r="Z46" s="90">
        <v>1333380.6000000001</v>
      </c>
      <c r="AC46" s="90">
        <v>532964.37</v>
      </c>
      <c r="AD46" s="90">
        <v>192551.17</v>
      </c>
      <c r="AG46" s="73">
        <f>SUM(F46:I46)</f>
        <v>592181.01</v>
      </c>
      <c r="AH46" s="78">
        <f>SUM(L46:O46)</f>
        <v>151452.84999999998</v>
      </c>
      <c r="AI46" s="21">
        <f t="shared" si="1"/>
        <v>440728.16000000003</v>
      </c>
      <c r="AJ46" s="22">
        <f t="shared" si="2"/>
        <v>2128644.33</v>
      </c>
      <c r="AK46" s="16">
        <f t="shared" si="3"/>
        <v>2058896.1400000001</v>
      </c>
      <c r="AL46" s="26">
        <f t="shared" si="4"/>
        <v>69748.189999999944</v>
      </c>
    </row>
    <row r="47" spans="1:38" x14ac:dyDescent="0.2">
      <c r="A47" s="1" t="s">
        <v>430</v>
      </c>
      <c r="B47" s="1" t="s">
        <v>431</v>
      </c>
      <c r="C47" s="65">
        <v>5988</v>
      </c>
      <c r="D47" s="65" t="s">
        <v>1057</v>
      </c>
      <c r="E47" s="251" t="s">
        <v>2979</v>
      </c>
      <c r="F47" s="89">
        <v>472604.83</v>
      </c>
      <c r="G47" s="89">
        <v>37165.11</v>
      </c>
      <c r="H47" s="89">
        <v>41116.089999999997</v>
      </c>
      <c r="J47" s="251">
        <v>1343677.72</v>
      </c>
      <c r="K47" s="251">
        <v>189837.1</v>
      </c>
      <c r="L47" s="232">
        <v>43283.69</v>
      </c>
      <c r="M47" s="232">
        <v>37825</v>
      </c>
      <c r="O47" s="232">
        <v>45.2</v>
      </c>
      <c r="R47" s="251">
        <v>2356</v>
      </c>
      <c r="S47" s="251">
        <v>2017007.85</v>
      </c>
      <c r="U47" s="73">
        <v>2245517.5299999998</v>
      </c>
      <c r="V47" s="73">
        <v>526450</v>
      </c>
      <c r="W47" s="73">
        <v>2091.59</v>
      </c>
      <c r="X47" s="73">
        <v>963208.5</v>
      </c>
      <c r="Y47" s="73">
        <v>22500</v>
      </c>
      <c r="Z47" s="90">
        <v>1646244.5</v>
      </c>
      <c r="AC47" s="90">
        <v>1593772.43</v>
      </c>
      <c r="AD47" s="90">
        <v>232958.3</v>
      </c>
      <c r="AG47" s="73">
        <f>SUM(F47:I47)</f>
        <v>550886.03</v>
      </c>
      <c r="AH47" s="78">
        <f>SUM(L47:O47)</f>
        <v>81153.89</v>
      </c>
      <c r="AI47" s="21">
        <f t="shared" si="1"/>
        <v>469732.14</v>
      </c>
      <c r="AJ47" s="22">
        <f t="shared" si="2"/>
        <v>3759767.6199999996</v>
      </c>
      <c r="AK47" s="16">
        <f t="shared" si="3"/>
        <v>3472975.2299999995</v>
      </c>
      <c r="AL47" s="26">
        <f t="shared" si="4"/>
        <v>286792.39000000013</v>
      </c>
    </row>
    <row r="48" spans="1:38" x14ac:dyDescent="0.2">
      <c r="A48" s="1" t="s">
        <v>430</v>
      </c>
      <c r="B48" s="1" t="s">
        <v>431</v>
      </c>
      <c r="C48" s="65">
        <v>2518</v>
      </c>
      <c r="D48" s="65" t="s">
        <v>1058</v>
      </c>
      <c r="E48" s="251" t="s">
        <v>2980</v>
      </c>
      <c r="F48" s="89">
        <v>382628.95</v>
      </c>
      <c r="G48" s="89">
        <v>22727.4</v>
      </c>
      <c r="H48" s="89">
        <v>11146.04</v>
      </c>
      <c r="J48" s="251">
        <v>1262117.4099999999</v>
      </c>
      <c r="K48" s="251">
        <v>127840.21</v>
      </c>
      <c r="L48" s="232">
        <v>4054.44</v>
      </c>
      <c r="M48" s="232">
        <v>29414.86</v>
      </c>
      <c r="S48" s="251">
        <v>216270.07999999999</v>
      </c>
      <c r="U48" s="73">
        <v>914209.27</v>
      </c>
      <c r="V48" s="73">
        <v>206150</v>
      </c>
      <c r="W48" s="73">
        <v>953.59</v>
      </c>
      <c r="X48" s="73">
        <v>1242229.5</v>
      </c>
      <c r="Y48" s="73">
        <v>38000</v>
      </c>
      <c r="Z48" s="90">
        <v>1550229.5</v>
      </c>
      <c r="AC48" s="90">
        <v>423420.95</v>
      </c>
      <c r="AD48" s="90">
        <v>198287.98</v>
      </c>
      <c r="AG48" s="73">
        <f>SUM(F48:I48)</f>
        <v>416502.39</v>
      </c>
      <c r="AH48" s="78">
        <f>SUM(L48:O48)</f>
        <v>33469.300000000003</v>
      </c>
      <c r="AI48" s="21">
        <f t="shared" si="1"/>
        <v>383033.09</v>
      </c>
      <c r="AJ48" s="22">
        <f t="shared" si="2"/>
        <v>2401542.3600000003</v>
      </c>
      <c r="AK48" s="16">
        <f t="shared" si="3"/>
        <v>2171938.4300000002</v>
      </c>
      <c r="AL48" s="26">
        <f t="shared" si="4"/>
        <v>229603.93000000017</v>
      </c>
    </row>
    <row r="49" spans="1:38" x14ac:dyDescent="0.2">
      <c r="A49" s="1" t="s">
        <v>430</v>
      </c>
      <c r="B49" s="1" t="s">
        <v>431</v>
      </c>
      <c r="C49" s="65">
        <v>5747</v>
      </c>
      <c r="D49" s="65" t="s">
        <v>1059</v>
      </c>
      <c r="E49" s="251" t="s">
        <v>2981</v>
      </c>
      <c r="F49" s="89">
        <v>558034.07999999996</v>
      </c>
      <c r="G49" s="89">
        <v>123876.39</v>
      </c>
      <c r="H49" s="89">
        <v>94875</v>
      </c>
      <c r="J49" s="251">
        <v>1373769.86</v>
      </c>
      <c r="K49" s="251">
        <v>248297.47</v>
      </c>
      <c r="L49" s="232">
        <v>11241.4</v>
      </c>
      <c r="M49" s="232">
        <v>44100</v>
      </c>
      <c r="O49" s="232">
        <v>729.75</v>
      </c>
      <c r="P49" s="251">
        <v>282750.09000000003</v>
      </c>
      <c r="R49" s="251">
        <v>42209.52</v>
      </c>
      <c r="S49" s="251">
        <v>2076002.99</v>
      </c>
      <c r="U49" s="73">
        <v>2393784</v>
      </c>
      <c r="V49" s="73">
        <v>221026.64</v>
      </c>
      <c r="W49" s="73">
        <v>990.74</v>
      </c>
      <c r="X49" s="73">
        <v>1744804.5</v>
      </c>
      <c r="Y49" s="73">
        <v>49500</v>
      </c>
      <c r="Z49" s="90">
        <v>2592514.5</v>
      </c>
      <c r="AC49" s="90">
        <v>1078960.3700000001</v>
      </c>
      <c r="AD49" s="90">
        <v>247479.87</v>
      </c>
      <c r="AG49" s="73">
        <f>SUM(F49:I49)</f>
        <v>776785.47</v>
      </c>
      <c r="AH49" s="78">
        <f>SUM(L49:O49)</f>
        <v>56071.15</v>
      </c>
      <c r="AI49" s="21">
        <f t="shared" si="1"/>
        <v>720714.32</v>
      </c>
      <c r="AJ49" s="22">
        <f t="shared" si="2"/>
        <v>4410105.8800000008</v>
      </c>
      <c r="AK49" s="16">
        <f t="shared" si="3"/>
        <v>3918954.74</v>
      </c>
      <c r="AL49" s="26">
        <f t="shared" si="4"/>
        <v>491151.1400000006</v>
      </c>
    </row>
    <row r="50" spans="1:38" x14ac:dyDescent="0.2">
      <c r="A50" s="1" t="s">
        <v>430</v>
      </c>
      <c r="B50" s="1" t="s">
        <v>431</v>
      </c>
      <c r="C50" s="65">
        <v>3454</v>
      </c>
      <c r="D50" s="65" t="s">
        <v>1060</v>
      </c>
      <c r="E50" s="251" t="s">
        <v>2982</v>
      </c>
      <c r="F50" s="89">
        <v>461700.36</v>
      </c>
      <c r="G50" s="89">
        <v>19425.830000000002</v>
      </c>
      <c r="H50" s="89">
        <v>24204.59</v>
      </c>
      <c r="J50" s="251">
        <v>934146.36</v>
      </c>
      <c r="K50" s="251">
        <v>150430.32999999999</v>
      </c>
      <c r="L50" s="232">
        <v>6779.8</v>
      </c>
      <c r="M50" s="232">
        <v>35981.300000000003</v>
      </c>
      <c r="O50" s="232">
        <v>250</v>
      </c>
      <c r="R50" s="251">
        <v>2712.52</v>
      </c>
      <c r="S50" s="251">
        <v>2700044.99</v>
      </c>
      <c r="U50" s="73">
        <v>1567364.15</v>
      </c>
      <c r="V50" s="73">
        <v>148345</v>
      </c>
      <c r="X50" s="73">
        <v>790933.5</v>
      </c>
      <c r="Y50" s="73">
        <v>64100</v>
      </c>
      <c r="Z50" s="90">
        <v>1377718.5</v>
      </c>
      <c r="AC50" s="90">
        <v>545452.57999999996</v>
      </c>
      <c r="AD50" s="90">
        <v>277716.96000000002</v>
      </c>
      <c r="AG50" s="73">
        <f>SUM(F50:I50)</f>
        <v>505330.78</v>
      </c>
      <c r="AH50" s="78">
        <f>SUM(L50:O50)</f>
        <v>43011.100000000006</v>
      </c>
      <c r="AI50" s="21">
        <f t="shared" si="1"/>
        <v>462319.68000000005</v>
      </c>
      <c r="AJ50" s="22">
        <f t="shared" si="2"/>
        <v>2570742.65</v>
      </c>
      <c r="AK50" s="16">
        <f t="shared" si="3"/>
        <v>2200888.04</v>
      </c>
      <c r="AL50" s="26">
        <f t="shared" si="4"/>
        <v>369854.60999999987</v>
      </c>
    </row>
    <row r="51" spans="1:38" x14ac:dyDescent="0.2">
      <c r="A51" s="1" t="s">
        <v>430</v>
      </c>
      <c r="B51" s="1" t="s">
        <v>431</v>
      </c>
      <c r="C51" s="65">
        <v>3787</v>
      </c>
      <c r="D51" s="65" t="s">
        <v>1061</v>
      </c>
      <c r="E51" s="251" t="s">
        <v>2983</v>
      </c>
      <c r="F51" s="89">
        <v>452465.23</v>
      </c>
      <c r="G51" s="89">
        <v>119301.6</v>
      </c>
      <c r="H51" s="89">
        <v>35433.089999999997</v>
      </c>
      <c r="J51" s="251">
        <v>733975.54</v>
      </c>
      <c r="K51" s="251">
        <v>102638.19</v>
      </c>
      <c r="L51" s="232">
        <v>7967.4</v>
      </c>
      <c r="M51" s="232">
        <v>33300</v>
      </c>
      <c r="O51" s="232">
        <v>37.380000000000003</v>
      </c>
      <c r="P51" s="251">
        <v>52527.95</v>
      </c>
      <c r="R51" s="251">
        <v>-483058.41</v>
      </c>
      <c r="S51" s="251">
        <v>1671717.03</v>
      </c>
      <c r="U51" s="73">
        <v>1366138.38</v>
      </c>
      <c r="V51" s="73">
        <v>118571.04</v>
      </c>
      <c r="W51" s="73">
        <v>818.77</v>
      </c>
      <c r="X51" s="73">
        <v>536949</v>
      </c>
      <c r="Y51" s="73">
        <v>143050</v>
      </c>
      <c r="Z51" s="90">
        <v>1027479</v>
      </c>
      <c r="AC51" s="90">
        <v>640577.71</v>
      </c>
      <c r="AD51" s="90">
        <v>203026.18</v>
      </c>
      <c r="AG51" s="73">
        <f>SUM(F51:I51)</f>
        <v>607199.91999999993</v>
      </c>
      <c r="AH51" s="78">
        <f>SUM(L51:O51)</f>
        <v>41304.78</v>
      </c>
      <c r="AI51" s="21">
        <f t="shared" si="1"/>
        <v>565895.1399999999</v>
      </c>
      <c r="AJ51" s="22">
        <f t="shared" si="2"/>
        <v>2165527.19</v>
      </c>
      <c r="AK51" s="16">
        <f t="shared" si="3"/>
        <v>1871082.89</v>
      </c>
      <c r="AL51" s="26">
        <f t="shared" si="4"/>
        <v>294444.30000000005</v>
      </c>
    </row>
    <row r="52" spans="1:38" x14ac:dyDescent="0.2">
      <c r="A52" s="1" t="s">
        <v>430</v>
      </c>
      <c r="B52" s="1" t="s">
        <v>431</v>
      </c>
      <c r="C52" s="65">
        <v>4306</v>
      </c>
      <c r="D52" s="65" t="s">
        <v>1062</v>
      </c>
      <c r="E52" s="251" t="s">
        <v>2984</v>
      </c>
      <c r="F52" s="89">
        <v>749682.35</v>
      </c>
      <c r="G52" s="89">
        <v>116450</v>
      </c>
      <c r="H52" s="89">
        <v>31567</v>
      </c>
      <c r="J52" s="251">
        <v>942878.37</v>
      </c>
      <c r="K52" s="251">
        <v>121340.84</v>
      </c>
      <c r="L52" s="232">
        <v>15100.4</v>
      </c>
      <c r="M52" s="232">
        <v>43000</v>
      </c>
      <c r="O52" s="232">
        <v>700</v>
      </c>
      <c r="S52" s="251">
        <v>579857.57999999996</v>
      </c>
      <c r="U52" s="73">
        <v>1419944.71</v>
      </c>
      <c r="V52" s="73">
        <v>526800</v>
      </c>
      <c r="W52" s="73">
        <v>1336.36</v>
      </c>
      <c r="X52" s="73">
        <v>539518</v>
      </c>
      <c r="Y52" s="73">
        <v>31400</v>
      </c>
      <c r="Z52" s="90">
        <v>896508</v>
      </c>
      <c r="AC52" s="90">
        <v>733619.46</v>
      </c>
      <c r="AD52" s="90">
        <v>190472.91</v>
      </c>
      <c r="AG52" s="73">
        <f>SUM(F52:I52)</f>
        <v>897699.35</v>
      </c>
      <c r="AH52" s="78">
        <f>SUM(L52:O52)</f>
        <v>58800.4</v>
      </c>
      <c r="AI52" s="21">
        <f t="shared" si="1"/>
        <v>838898.95</v>
      </c>
      <c r="AJ52" s="22">
        <f t="shared" si="2"/>
        <v>2518999.0700000003</v>
      </c>
      <c r="AK52" s="16">
        <f t="shared" si="3"/>
        <v>1820600.3699999999</v>
      </c>
      <c r="AL52" s="26">
        <f t="shared" si="4"/>
        <v>698398.70000000042</v>
      </c>
    </row>
    <row r="53" spans="1:38" x14ac:dyDescent="0.2">
      <c r="A53" s="1" t="s">
        <v>430</v>
      </c>
      <c r="B53" s="1" t="s">
        <v>431</v>
      </c>
      <c r="C53" s="65">
        <v>2587</v>
      </c>
      <c r="D53" s="65" t="s">
        <v>1063</v>
      </c>
      <c r="E53" s="251" t="s">
        <v>2985</v>
      </c>
      <c r="F53" s="89">
        <v>446736.16</v>
      </c>
      <c r="G53" s="89">
        <v>18151.37</v>
      </c>
      <c r="H53" s="89">
        <v>56052.98</v>
      </c>
      <c r="J53" s="251">
        <v>1293704.2</v>
      </c>
      <c r="K53" s="251">
        <v>174547.57</v>
      </c>
      <c r="L53" s="232">
        <v>9856.3700000000008</v>
      </c>
      <c r="M53" s="232">
        <v>14200</v>
      </c>
      <c r="O53" s="232">
        <v>42.28</v>
      </c>
      <c r="R53" s="251">
        <v>-58850</v>
      </c>
      <c r="S53" s="251">
        <v>446722.69</v>
      </c>
      <c r="U53" s="73">
        <v>1307239.6200000001</v>
      </c>
      <c r="W53" s="73">
        <v>1279.74</v>
      </c>
      <c r="X53" s="73">
        <v>1365187.5</v>
      </c>
      <c r="Y53" s="73">
        <v>2400</v>
      </c>
      <c r="Z53" s="90">
        <v>1657057.5</v>
      </c>
      <c r="AC53" s="90">
        <v>466256.55</v>
      </c>
      <c r="AD53" s="90">
        <v>273980.78000000003</v>
      </c>
      <c r="AG53" s="73">
        <f>SUM(F53:I53)</f>
        <v>520940.50999999995</v>
      </c>
      <c r="AH53" s="78">
        <f>SUM(L53:O53)</f>
        <v>24098.65</v>
      </c>
      <c r="AI53" s="21">
        <f t="shared" si="1"/>
        <v>496841.85999999993</v>
      </c>
      <c r="AJ53" s="22">
        <f t="shared" si="2"/>
        <v>2676106.8600000003</v>
      </c>
      <c r="AK53" s="16">
        <f t="shared" si="3"/>
        <v>2397294.83</v>
      </c>
      <c r="AL53" s="26">
        <f t="shared" si="4"/>
        <v>278812.03000000026</v>
      </c>
    </row>
    <row r="54" spans="1:38" x14ac:dyDescent="0.2">
      <c r="A54" s="1" t="s">
        <v>434</v>
      </c>
      <c r="B54" s="1" t="s">
        <v>435</v>
      </c>
      <c r="C54" s="65">
        <v>2455</v>
      </c>
      <c r="D54" s="65" t="s">
        <v>1064</v>
      </c>
      <c r="E54" s="251" t="s">
        <v>2988</v>
      </c>
      <c r="F54" s="89">
        <v>347293.11</v>
      </c>
      <c r="G54" s="89">
        <v>0</v>
      </c>
      <c r="H54" s="89">
        <v>53944.79</v>
      </c>
      <c r="J54" s="251">
        <v>4</v>
      </c>
      <c r="K54" s="251">
        <v>665814.85</v>
      </c>
      <c r="L54" s="232">
        <v>88000</v>
      </c>
      <c r="M54" s="232">
        <v>40301.65</v>
      </c>
      <c r="O54" s="232">
        <v>37.380000000000003</v>
      </c>
      <c r="Q54" s="251">
        <v>8348.7199999999993</v>
      </c>
      <c r="R54" s="251">
        <v>1835737.75</v>
      </c>
      <c r="S54" s="251">
        <v>1557377.06</v>
      </c>
      <c r="U54" s="73">
        <v>726173.29</v>
      </c>
      <c r="V54" s="73">
        <v>77500</v>
      </c>
      <c r="W54" s="73">
        <v>218.47</v>
      </c>
      <c r="X54" s="73">
        <v>994484</v>
      </c>
      <c r="Y54" s="73">
        <v>67592</v>
      </c>
      <c r="Z54" s="90">
        <v>1231494</v>
      </c>
      <c r="AB54" s="90">
        <v>3900</v>
      </c>
      <c r="AC54" s="90">
        <v>229264.62</v>
      </c>
      <c r="AD54" s="90">
        <v>1164024.31</v>
      </c>
      <c r="AG54" s="73">
        <f>SUM(F54:I54)</f>
        <v>401237.89999999997</v>
      </c>
      <c r="AH54" s="78">
        <f>SUM(L54:O54)</f>
        <v>128339.03</v>
      </c>
      <c r="AI54" s="21">
        <f t="shared" si="1"/>
        <v>272898.87</v>
      </c>
      <c r="AJ54" s="22">
        <f t="shared" si="2"/>
        <v>1865967.76</v>
      </c>
      <c r="AK54" s="16">
        <f t="shared" si="3"/>
        <v>2628682.9300000002</v>
      </c>
      <c r="AL54" s="26">
        <f t="shared" si="4"/>
        <v>-762715.17000000016</v>
      </c>
    </row>
    <row r="55" spans="1:38" x14ac:dyDescent="0.2">
      <c r="A55" s="1" t="s">
        <v>434</v>
      </c>
      <c r="B55" s="1" t="s">
        <v>435</v>
      </c>
      <c r="C55" s="65">
        <v>2020</v>
      </c>
      <c r="D55" s="65" t="s">
        <v>1065</v>
      </c>
      <c r="E55" s="251" t="s">
        <v>2989</v>
      </c>
      <c r="F55" s="89">
        <v>173084.67</v>
      </c>
      <c r="G55" s="89">
        <v>0</v>
      </c>
      <c r="H55" s="89">
        <v>53033.5</v>
      </c>
      <c r="J55" s="251">
        <v>1012705.94</v>
      </c>
      <c r="K55" s="251">
        <v>535039.4</v>
      </c>
      <c r="L55" s="232">
        <v>0</v>
      </c>
      <c r="M55" s="232">
        <v>22463.62</v>
      </c>
      <c r="O55" s="232">
        <v>1709.49</v>
      </c>
      <c r="R55" s="251">
        <v>1722871.56</v>
      </c>
      <c r="S55" s="251">
        <v>1296912.72</v>
      </c>
      <c r="U55" s="73">
        <v>890780.45</v>
      </c>
      <c r="W55" s="73">
        <v>174.39</v>
      </c>
      <c r="X55" s="73">
        <v>1121936</v>
      </c>
      <c r="Y55" s="73">
        <v>935800</v>
      </c>
      <c r="Z55" s="90">
        <v>1425281</v>
      </c>
      <c r="AC55" s="90">
        <v>424354.66</v>
      </c>
      <c r="AD55" s="90">
        <v>952758.42</v>
      </c>
      <c r="AF55" s="90">
        <v>6000</v>
      </c>
      <c r="AG55" s="73">
        <f>SUM(F55:I55)</f>
        <v>226118.17</v>
      </c>
      <c r="AH55" s="78">
        <f>SUM(L55:O55)</f>
        <v>24173.11</v>
      </c>
      <c r="AI55" s="21">
        <f t="shared" si="1"/>
        <v>201945.06</v>
      </c>
      <c r="AJ55" s="22">
        <f t="shared" si="2"/>
        <v>2948690.84</v>
      </c>
      <c r="AK55" s="16">
        <f t="shared" si="3"/>
        <v>2808394.08</v>
      </c>
      <c r="AL55" s="26">
        <f t="shared" si="4"/>
        <v>140296.75999999978</v>
      </c>
    </row>
    <row r="56" spans="1:38" x14ac:dyDescent="0.2">
      <c r="A56" s="1" t="s">
        <v>434</v>
      </c>
      <c r="B56" s="1" t="s">
        <v>435</v>
      </c>
      <c r="C56" s="65">
        <v>3422</v>
      </c>
      <c r="D56" s="65" t="s">
        <v>1066</v>
      </c>
      <c r="E56" s="251" t="s">
        <v>2990</v>
      </c>
      <c r="F56" s="89">
        <v>743376.1</v>
      </c>
      <c r="G56" s="89">
        <v>7200</v>
      </c>
      <c r="H56" s="89">
        <v>41276.959999999999</v>
      </c>
      <c r="J56" s="251">
        <v>522322.48</v>
      </c>
      <c r="K56" s="251">
        <v>206183.31</v>
      </c>
      <c r="L56" s="232">
        <v>0</v>
      </c>
      <c r="M56" s="232">
        <v>28154.639999999999</v>
      </c>
      <c r="O56" s="232">
        <v>83354.17</v>
      </c>
      <c r="R56" s="251">
        <v>1413296.48</v>
      </c>
      <c r="S56" s="251">
        <v>1593000.06</v>
      </c>
      <c r="U56" s="73">
        <v>1329791.24</v>
      </c>
      <c r="V56" s="73">
        <v>139175</v>
      </c>
      <c r="W56" s="73">
        <v>745.17</v>
      </c>
      <c r="X56" s="73">
        <v>1274254.3999999999</v>
      </c>
      <c r="Y56" s="73">
        <v>4800</v>
      </c>
      <c r="Z56" s="90">
        <v>1878094.4</v>
      </c>
      <c r="AC56" s="90">
        <v>466009.65</v>
      </c>
      <c r="AD56" s="90">
        <v>1055019.31</v>
      </c>
      <c r="AF56" s="90">
        <v>7255</v>
      </c>
      <c r="AG56" s="73">
        <f>SUM(F56:I56)</f>
        <v>791853.05999999994</v>
      </c>
      <c r="AH56" s="78">
        <f>SUM(L56:O56)</f>
        <v>111508.81</v>
      </c>
      <c r="AI56" s="21">
        <f t="shared" si="1"/>
        <v>680344.25</v>
      </c>
      <c r="AJ56" s="22">
        <f t="shared" si="2"/>
        <v>2748765.8099999996</v>
      </c>
      <c r="AK56" s="16">
        <f t="shared" si="3"/>
        <v>3406378.36</v>
      </c>
      <c r="AL56" s="26">
        <f t="shared" si="4"/>
        <v>-657612.55000000028</v>
      </c>
    </row>
    <row r="57" spans="1:38" x14ac:dyDescent="0.2">
      <c r="A57" s="1" t="s">
        <v>434</v>
      </c>
      <c r="B57" s="1" t="s">
        <v>435</v>
      </c>
      <c r="C57" s="65">
        <v>2553</v>
      </c>
      <c r="D57" s="65" t="s">
        <v>1067</v>
      </c>
      <c r="E57" s="251" t="s">
        <v>2991</v>
      </c>
      <c r="F57" s="89">
        <v>437227.15</v>
      </c>
      <c r="G57" s="89">
        <v>0</v>
      </c>
      <c r="H57" s="89">
        <v>34822.129999999997</v>
      </c>
      <c r="J57" s="251">
        <v>2</v>
      </c>
      <c r="K57" s="251">
        <v>162793.35999999999</v>
      </c>
      <c r="L57" s="232">
        <v>50000</v>
      </c>
      <c r="M57" s="232">
        <v>16522.580000000002</v>
      </c>
      <c r="O57" s="232">
        <v>1965.38</v>
      </c>
      <c r="R57" s="251">
        <v>-230821.85</v>
      </c>
      <c r="S57" s="251">
        <v>1261656.71</v>
      </c>
      <c r="U57" s="73">
        <v>1149687.26</v>
      </c>
      <c r="V57" s="73">
        <v>105860</v>
      </c>
      <c r="W57" s="73">
        <v>493.99</v>
      </c>
      <c r="X57" s="73">
        <v>1142081.5</v>
      </c>
      <c r="Y57" s="73">
        <v>8600</v>
      </c>
      <c r="Z57" s="90">
        <v>1650509</v>
      </c>
      <c r="AB57" s="90">
        <v>3888</v>
      </c>
      <c r="AC57" s="90">
        <v>355319.5</v>
      </c>
      <c r="AD57" s="90">
        <v>1308795.83</v>
      </c>
      <c r="AF57" s="90">
        <v>34520</v>
      </c>
      <c r="AG57" s="73">
        <f>SUM(F57:I57)</f>
        <v>472049.28</v>
      </c>
      <c r="AH57" s="78">
        <f>SUM(L57:O57)</f>
        <v>68487.960000000006</v>
      </c>
      <c r="AI57" s="21">
        <f t="shared" si="1"/>
        <v>403561.32</v>
      </c>
      <c r="AJ57" s="22">
        <f t="shared" si="2"/>
        <v>2406722.75</v>
      </c>
      <c r="AK57" s="16">
        <f t="shared" si="3"/>
        <v>3353032.33</v>
      </c>
      <c r="AL57" s="26">
        <f t="shared" si="4"/>
        <v>-946309.58000000007</v>
      </c>
    </row>
    <row r="58" spans="1:38" x14ac:dyDescent="0.2">
      <c r="A58" s="1" t="s">
        <v>434</v>
      </c>
      <c r="B58" s="1" t="s">
        <v>435</v>
      </c>
      <c r="C58" s="65">
        <v>961</v>
      </c>
      <c r="D58" s="65" t="s">
        <v>1068</v>
      </c>
      <c r="E58" s="251" t="s">
        <v>3015</v>
      </c>
      <c r="F58" s="89">
        <v>281876.46999999997</v>
      </c>
      <c r="G58" s="89">
        <v>0</v>
      </c>
      <c r="H58" s="89">
        <v>26141.69</v>
      </c>
      <c r="J58" s="251">
        <v>3</v>
      </c>
      <c r="K58" s="251">
        <v>367318.06</v>
      </c>
      <c r="L58" s="232">
        <v>77200</v>
      </c>
      <c r="M58" s="232">
        <v>19430.18</v>
      </c>
      <c r="O58" s="232">
        <v>28.04</v>
      </c>
      <c r="R58" s="251">
        <v>1459651.09</v>
      </c>
      <c r="S58" s="251">
        <v>2075132.5</v>
      </c>
      <c r="U58" s="73">
        <v>585442.93999999994</v>
      </c>
      <c r="V58" s="73">
        <v>49545</v>
      </c>
      <c r="W58" s="73">
        <v>111.13</v>
      </c>
      <c r="X58" s="73">
        <v>688621.5</v>
      </c>
      <c r="Z58" s="90">
        <v>834421.5</v>
      </c>
      <c r="AB58" s="90">
        <v>5460</v>
      </c>
      <c r="AC58" s="90">
        <v>241666.81</v>
      </c>
      <c r="AD58" s="90">
        <v>944640.87</v>
      </c>
      <c r="AG58" s="73">
        <f>SUM(F58:I58)</f>
        <v>308018.15999999997</v>
      </c>
      <c r="AH58" s="78">
        <f>SUM(L58:O58)</f>
        <v>96658.219999999987</v>
      </c>
      <c r="AI58" s="21">
        <f t="shared" si="1"/>
        <v>211359.94</v>
      </c>
      <c r="AJ58" s="22">
        <f t="shared" si="2"/>
        <v>1323720.5699999998</v>
      </c>
      <c r="AK58" s="16">
        <f t="shared" si="3"/>
        <v>2026189.1800000002</v>
      </c>
      <c r="AL58" s="26">
        <f t="shared" si="4"/>
        <v>-702468.61000000034</v>
      </c>
    </row>
    <row r="59" spans="1:38" x14ac:dyDescent="0.2">
      <c r="A59" s="1" t="s">
        <v>434</v>
      </c>
      <c r="B59" s="1" t="s">
        <v>435</v>
      </c>
      <c r="C59" s="65">
        <v>2039</v>
      </c>
      <c r="D59" s="65" t="s">
        <v>1069</v>
      </c>
      <c r="E59" s="251" t="s">
        <v>3016</v>
      </c>
      <c r="F59" s="89">
        <v>617040.16</v>
      </c>
      <c r="G59" s="89">
        <v>42600</v>
      </c>
      <c r="H59" s="89">
        <v>13516</v>
      </c>
      <c r="J59" s="251">
        <v>435932.85</v>
      </c>
      <c r="K59" s="251">
        <v>142298.12</v>
      </c>
      <c r="L59" s="232">
        <v>0</v>
      </c>
      <c r="M59" s="232">
        <v>18442.63</v>
      </c>
      <c r="O59" s="232">
        <v>38.21</v>
      </c>
      <c r="R59" s="251">
        <v>1932011.23</v>
      </c>
      <c r="S59" s="251">
        <v>3409443.43</v>
      </c>
      <c r="U59" s="73">
        <v>802306.63</v>
      </c>
      <c r="W59" s="73">
        <v>1117.56</v>
      </c>
      <c r="X59" s="73">
        <v>1230662.8999999999</v>
      </c>
      <c r="Z59" s="90">
        <v>1649742.9</v>
      </c>
      <c r="AC59" s="90">
        <v>295886.13</v>
      </c>
      <c r="AD59" s="90">
        <v>1031741.89</v>
      </c>
      <c r="AF59" s="90">
        <v>124000</v>
      </c>
      <c r="AG59" s="73">
        <f>SUM(F59:I59)</f>
        <v>673156.16</v>
      </c>
      <c r="AH59" s="78">
        <f>SUM(L59:O59)</f>
        <v>18480.84</v>
      </c>
      <c r="AI59" s="21">
        <f t="shared" si="1"/>
        <v>654675.32000000007</v>
      </c>
      <c r="AJ59" s="22">
        <f t="shared" si="2"/>
        <v>2034087.0899999999</v>
      </c>
      <c r="AK59" s="16">
        <f t="shared" si="3"/>
        <v>3101370.92</v>
      </c>
      <c r="AL59" s="26">
        <f t="shared" si="4"/>
        <v>-1067283.83</v>
      </c>
    </row>
    <row r="60" spans="1:38" x14ac:dyDescent="0.2">
      <c r="A60" s="1" t="s">
        <v>438</v>
      </c>
      <c r="B60" s="1" t="s">
        <v>439</v>
      </c>
      <c r="C60" s="65">
        <v>3187</v>
      </c>
      <c r="D60" s="65" t="s">
        <v>1070</v>
      </c>
      <c r="E60" s="251" t="s">
        <v>2995</v>
      </c>
      <c r="F60" s="89">
        <v>267537.74</v>
      </c>
      <c r="G60" s="89">
        <v>0</v>
      </c>
      <c r="H60" s="89">
        <v>2338.7199999999998</v>
      </c>
      <c r="J60" s="251">
        <v>198137.3</v>
      </c>
      <c r="K60" s="251">
        <v>335686.89</v>
      </c>
      <c r="R60" s="251">
        <v>-606655.21</v>
      </c>
      <c r="S60" s="251">
        <v>280935.62</v>
      </c>
      <c r="U60" s="73">
        <v>876396.16</v>
      </c>
      <c r="V60" s="73">
        <v>335000</v>
      </c>
      <c r="W60" s="73">
        <v>514.66999999999996</v>
      </c>
      <c r="X60" s="73">
        <v>1097450</v>
      </c>
      <c r="Y60" s="73">
        <v>200</v>
      </c>
      <c r="Z60" s="90">
        <v>1387664</v>
      </c>
      <c r="AC60" s="90">
        <v>453546.86</v>
      </c>
      <c r="AD60" s="90">
        <v>14605.03</v>
      </c>
      <c r="AF60" s="90">
        <v>3900</v>
      </c>
      <c r="AG60" s="73">
        <f>SUM(F60:I60)</f>
        <v>269876.45999999996</v>
      </c>
      <c r="AH60" s="78">
        <f>SUM(L60:O60)</f>
        <v>0</v>
      </c>
      <c r="AI60" s="21">
        <f t="shared" si="1"/>
        <v>269876.45999999996</v>
      </c>
      <c r="AJ60" s="22">
        <f t="shared" si="2"/>
        <v>2309560.83</v>
      </c>
      <c r="AK60" s="16">
        <f t="shared" si="3"/>
        <v>1859715.89</v>
      </c>
      <c r="AL60" s="26">
        <f t="shared" si="4"/>
        <v>449844.94000000018</v>
      </c>
    </row>
    <row r="61" spans="1:38" x14ac:dyDescent="0.2">
      <c r="A61" s="1" t="s">
        <v>438</v>
      </c>
      <c r="B61" s="1" t="s">
        <v>439</v>
      </c>
      <c r="C61" s="65">
        <v>4931</v>
      </c>
      <c r="D61" s="65" t="s">
        <v>1071</v>
      </c>
      <c r="E61" s="251" t="s">
        <v>2996</v>
      </c>
      <c r="F61" s="89">
        <v>334489.11</v>
      </c>
      <c r="G61" s="89">
        <v>0</v>
      </c>
      <c r="H61" s="89">
        <v>8922.32</v>
      </c>
      <c r="J61" s="251">
        <v>307194.05</v>
      </c>
      <c r="K61" s="251">
        <v>103966.86</v>
      </c>
      <c r="R61" s="251">
        <v>182005.11</v>
      </c>
      <c r="S61" s="251">
        <v>179132.84</v>
      </c>
      <c r="U61" s="73">
        <v>1211789.8600000001</v>
      </c>
      <c r="V61" s="73">
        <v>2000</v>
      </c>
      <c r="W61" s="73">
        <v>27.48</v>
      </c>
      <c r="X61" s="73">
        <v>1514800</v>
      </c>
      <c r="Z61" s="90">
        <v>1733980</v>
      </c>
      <c r="AC61" s="90">
        <v>611479.32999999996</v>
      </c>
      <c r="AD61" s="90">
        <v>79639.12</v>
      </c>
      <c r="AF61" s="90">
        <v>12000</v>
      </c>
      <c r="AG61" s="73">
        <f>SUM(F61:I61)</f>
        <v>343411.43</v>
      </c>
      <c r="AH61" s="78">
        <f>SUM(L61:O61)</f>
        <v>0</v>
      </c>
      <c r="AI61" s="21">
        <f t="shared" si="1"/>
        <v>343411.43</v>
      </c>
      <c r="AJ61" s="22">
        <f t="shared" si="2"/>
        <v>2728617.34</v>
      </c>
      <c r="AK61" s="16">
        <f t="shared" si="3"/>
        <v>2437098.4500000002</v>
      </c>
      <c r="AL61" s="26">
        <f t="shared" si="4"/>
        <v>291518.88999999966</v>
      </c>
    </row>
    <row r="62" spans="1:38" x14ac:dyDescent="0.2">
      <c r="A62" s="1" t="s">
        <v>589</v>
      </c>
      <c r="B62" s="1" t="s">
        <v>439</v>
      </c>
      <c r="C62" s="65">
        <v>2673</v>
      </c>
      <c r="D62" s="65" t="s">
        <v>1072</v>
      </c>
      <c r="E62" s="251" t="s">
        <v>2997</v>
      </c>
      <c r="F62" s="89">
        <v>23301.66</v>
      </c>
      <c r="G62" s="89">
        <v>0</v>
      </c>
      <c r="H62" s="89">
        <v>2112.66</v>
      </c>
      <c r="J62" s="251">
        <v>398852.96</v>
      </c>
      <c r="K62" s="251">
        <v>125722</v>
      </c>
      <c r="R62" s="251">
        <v>104739.49</v>
      </c>
      <c r="S62" s="251">
        <v>2768470.84</v>
      </c>
      <c r="U62" s="73">
        <v>948246.48</v>
      </c>
      <c r="W62" s="73">
        <v>427.74</v>
      </c>
      <c r="X62" s="73">
        <v>863990</v>
      </c>
      <c r="Z62" s="90">
        <v>1384670</v>
      </c>
      <c r="AC62" s="90">
        <v>417764.67</v>
      </c>
      <c r="AD62" s="90">
        <v>92858.72</v>
      </c>
      <c r="AF62" s="90">
        <v>7500</v>
      </c>
      <c r="AG62" s="73">
        <f>SUM(F62:I62)</f>
        <v>25414.32</v>
      </c>
      <c r="AH62" s="78">
        <f>SUM(L62:O62)</f>
        <v>0</v>
      </c>
      <c r="AI62" s="21">
        <f t="shared" si="1"/>
        <v>25414.32</v>
      </c>
      <c r="AJ62" s="22">
        <f t="shared" si="2"/>
        <v>1812664.22</v>
      </c>
      <c r="AK62" s="16">
        <f t="shared" si="3"/>
        <v>1902793.39</v>
      </c>
      <c r="AL62" s="26">
        <f t="shared" si="4"/>
        <v>-90129.169999999925</v>
      </c>
    </row>
    <row r="63" spans="1:38" x14ac:dyDescent="0.2">
      <c r="A63" s="1" t="s">
        <v>438</v>
      </c>
      <c r="B63" s="1" t="s">
        <v>439</v>
      </c>
      <c r="C63" s="65">
        <v>3204</v>
      </c>
      <c r="D63" s="65" t="s">
        <v>1073</v>
      </c>
      <c r="E63" s="251" t="s">
        <v>2998</v>
      </c>
      <c r="F63" s="89">
        <v>1142303.6599999999</v>
      </c>
      <c r="G63" s="89">
        <v>0</v>
      </c>
      <c r="H63" s="89">
        <v>20017.96</v>
      </c>
      <c r="J63" s="251">
        <v>432879.57</v>
      </c>
      <c r="K63" s="251">
        <v>267870.96000000002</v>
      </c>
      <c r="R63" s="251">
        <v>305771.59000000003</v>
      </c>
      <c r="S63" s="251">
        <v>2027508.56</v>
      </c>
      <c r="U63" s="73">
        <v>2760355.59</v>
      </c>
      <c r="V63" s="73">
        <v>389087</v>
      </c>
      <c r="W63" s="73">
        <v>404.26</v>
      </c>
      <c r="X63" s="73">
        <v>1096740</v>
      </c>
      <c r="Z63" s="90">
        <v>2015615</v>
      </c>
      <c r="AC63" s="90">
        <v>613914</v>
      </c>
      <c r="AD63" s="90">
        <v>99173.36</v>
      </c>
      <c r="AF63" s="90">
        <v>40600</v>
      </c>
      <c r="AG63" s="73">
        <f>SUM(F63:I63)</f>
        <v>1162321.6199999999</v>
      </c>
      <c r="AH63" s="78">
        <f>SUM(L63:O63)</f>
        <v>0</v>
      </c>
      <c r="AI63" s="21">
        <f t="shared" si="1"/>
        <v>1162321.6199999999</v>
      </c>
      <c r="AJ63" s="22">
        <f t="shared" si="2"/>
        <v>4246586.8499999996</v>
      </c>
      <c r="AK63" s="16">
        <f t="shared" si="3"/>
        <v>2769302.36</v>
      </c>
      <c r="AL63" s="26">
        <f t="shared" si="4"/>
        <v>1477284.4899999998</v>
      </c>
    </row>
    <row r="64" spans="1:38" x14ac:dyDescent="0.2">
      <c r="A64" s="1" t="s">
        <v>438</v>
      </c>
      <c r="B64" s="1" t="s">
        <v>439</v>
      </c>
      <c r="C64" s="65">
        <v>2244</v>
      </c>
      <c r="D64" s="65" t="s">
        <v>1074</v>
      </c>
      <c r="E64" s="251" t="s">
        <v>2999</v>
      </c>
      <c r="F64" s="89">
        <v>1498229.05</v>
      </c>
      <c r="G64" s="89">
        <v>0</v>
      </c>
      <c r="H64" s="89">
        <v>14554.62</v>
      </c>
      <c r="J64" s="251">
        <v>704876.91</v>
      </c>
      <c r="K64" s="251">
        <v>117881.81</v>
      </c>
      <c r="R64" s="251">
        <v>15068.59</v>
      </c>
      <c r="S64" s="251">
        <v>179132.84</v>
      </c>
      <c r="U64" s="73">
        <v>2338054.44</v>
      </c>
      <c r="V64" s="73">
        <v>174900</v>
      </c>
      <c r="W64" s="73">
        <v>491.2</v>
      </c>
      <c r="X64" s="73">
        <v>884530</v>
      </c>
      <c r="Z64" s="90">
        <v>1234581</v>
      </c>
      <c r="AC64" s="90">
        <v>610880.5</v>
      </c>
      <c r="AD64" s="90">
        <v>99312.88</v>
      </c>
      <c r="AF64" s="90">
        <v>6000</v>
      </c>
      <c r="AG64" s="73">
        <f>SUM(F64:I64)</f>
        <v>1512783.6700000002</v>
      </c>
      <c r="AH64" s="78">
        <f>SUM(L64:O64)</f>
        <v>0</v>
      </c>
      <c r="AI64" s="21">
        <f t="shared" si="1"/>
        <v>1512783.6700000002</v>
      </c>
      <c r="AJ64" s="22">
        <f t="shared" si="2"/>
        <v>3397975.64</v>
      </c>
      <c r="AK64" s="16">
        <f t="shared" si="3"/>
        <v>1950774.38</v>
      </c>
      <c r="AL64" s="26">
        <f t="shared" si="4"/>
        <v>1447201.2600000002</v>
      </c>
    </row>
    <row r="65" spans="1:38" x14ac:dyDescent="0.2">
      <c r="A65" s="1" t="s">
        <v>442</v>
      </c>
      <c r="B65" s="1" t="s">
        <v>443</v>
      </c>
      <c r="C65" s="65">
        <v>5619</v>
      </c>
      <c r="D65" s="65" t="s">
        <v>1075</v>
      </c>
      <c r="E65" s="251" t="s">
        <v>3000</v>
      </c>
      <c r="F65" s="89">
        <v>584028.24</v>
      </c>
      <c r="G65" s="89">
        <v>23760.1</v>
      </c>
      <c r="H65" s="89">
        <v>74420.070000000007</v>
      </c>
      <c r="J65" s="251">
        <v>1799521.63</v>
      </c>
      <c r="K65" s="251">
        <v>345272.89</v>
      </c>
      <c r="L65" s="232">
        <v>0</v>
      </c>
      <c r="M65" s="232">
        <v>60808.66</v>
      </c>
      <c r="O65" s="232">
        <v>95500</v>
      </c>
      <c r="R65" s="251">
        <v>-197721.66</v>
      </c>
      <c r="S65" s="251">
        <v>2752937.45</v>
      </c>
      <c r="U65" s="73">
        <v>1161888.22</v>
      </c>
      <c r="W65" s="73">
        <v>1564.94</v>
      </c>
      <c r="X65" s="73">
        <v>1672069.5</v>
      </c>
      <c r="Y65" s="73">
        <v>40780</v>
      </c>
      <c r="Z65" s="90">
        <v>1887849.5</v>
      </c>
      <c r="AC65" s="90">
        <v>529803.81000000006</v>
      </c>
      <c r="AD65" s="90">
        <v>278651.87</v>
      </c>
      <c r="AG65" s="73">
        <f>SUM(F65:I65)</f>
        <v>682208.40999999992</v>
      </c>
      <c r="AH65" s="78">
        <f>SUM(L65:O65)</f>
        <v>156308.66</v>
      </c>
      <c r="AI65" s="21">
        <f t="shared" si="1"/>
        <v>525899.74999999988</v>
      </c>
      <c r="AJ65" s="22">
        <f t="shared" si="2"/>
        <v>2876302.66</v>
      </c>
      <c r="AK65" s="16">
        <f t="shared" si="3"/>
        <v>2696305.18</v>
      </c>
      <c r="AL65" s="26">
        <f t="shared" si="4"/>
        <v>179997.47999999998</v>
      </c>
    </row>
    <row r="66" spans="1:38" x14ac:dyDescent="0.2">
      <c r="A66" s="1" t="s">
        <v>442</v>
      </c>
      <c r="B66" s="1" t="s">
        <v>443</v>
      </c>
      <c r="C66" s="65">
        <v>5086</v>
      </c>
      <c r="D66" s="65" t="s">
        <v>1076</v>
      </c>
      <c r="E66" s="251" t="s">
        <v>3001</v>
      </c>
      <c r="F66" s="89">
        <v>740546</v>
      </c>
      <c r="G66" s="89">
        <v>10300</v>
      </c>
      <c r="H66" s="89">
        <v>45956.87</v>
      </c>
      <c r="J66" s="251">
        <v>826287.18</v>
      </c>
      <c r="K66" s="251">
        <v>1659452.15</v>
      </c>
      <c r="L66" s="232">
        <v>0</v>
      </c>
      <c r="M66" s="232">
        <v>66400</v>
      </c>
      <c r="O66" s="232">
        <v>5300</v>
      </c>
      <c r="R66" s="251">
        <v>-203216.37</v>
      </c>
      <c r="S66" s="251">
        <v>3437556.74</v>
      </c>
      <c r="U66" s="73">
        <v>1078398.6599999999</v>
      </c>
      <c r="V66" s="73">
        <v>128020</v>
      </c>
      <c r="W66" s="73">
        <v>551.41</v>
      </c>
      <c r="X66" s="73">
        <v>1449436.5</v>
      </c>
      <c r="Y66" s="73">
        <v>61400</v>
      </c>
      <c r="Z66" s="90">
        <v>1697086.5</v>
      </c>
      <c r="AC66" s="90">
        <v>383580.55</v>
      </c>
      <c r="AD66" s="90">
        <v>588772.68999999994</v>
      </c>
      <c r="AG66" s="73">
        <f>SUM(F66:I66)</f>
        <v>796802.87</v>
      </c>
      <c r="AH66" s="78">
        <f>SUM(L66:O66)</f>
        <v>71700</v>
      </c>
      <c r="AI66" s="21">
        <f t="shared" si="1"/>
        <v>725102.87</v>
      </c>
      <c r="AJ66" s="22">
        <f t="shared" si="2"/>
        <v>2717806.57</v>
      </c>
      <c r="AK66" s="16">
        <f t="shared" si="3"/>
        <v>2669439.7400000002</v>
      </c>
      <c r="AL66" s="26">
        <f t="shared" si="4"/>
        <v>48366.829999999609</v>
      </c>
    </row>
    <row r="67" spans="1:38" x14ac:dyDescent="0.2">
      <c r="A67" s="1" t="s">
        <v>442</v>
      </c>
      <c r="B67" s="1" t="s">
        <v>443</v>
      </c>
      <c r="C67" s="65">
        <v>7208</v>
      </c>
      <c r="D67" s="65" t="s">
        <v>1077</v>
      </c>
      <c r="E67" s="251" t="s">
        <v>3002</v>
      </c>
      <c r="F67" s="89">
        <v>754295.44</v>
      </c>
      <c r="G67" s="89">
        <v>0</v>
      </c>
      <c r="H67" s="89">
        <v>45183.37</v>
      </c>
      <c r="J67" s="251">
        <v>1414952.74</v>
      </c>
      <c r="K67" s="251">
        <v>343151.76</v>
      </c>
      <c r="L67" s="232">
        <v>0</v>
      </c>
      <c r="M67" s="232">
        <v>52800</v>
      </c>
      <c r="O67" s="232">
        <v>12530</v>
      </c>
      <c r="R67" s="251">
        <v>1529048.97</v>
      </c>
      <c r="S67" s="251">
        <v>785641.8</v>
      </c>
      <c r="U67" s="73">
        <v>1095401.46</v>
      </c>
      <c r="V67" s="73">
        <v>176570</v>
      </c>
      <c r="W67" s="73">
        <v>894.63</v>
      </c>
      <c r="X67" s="73">
        <v>1002288.79</v>
      </c>
      <c r="Y67" s="73">
        <v>55950</v>
      </c>
      <c r="Z67" s="90">
        <v>1333526.79</v>
      </c>
      <c r="AC67" s="90">
        <v>377678.3</v>
      </c>
      <c r="AD67" s="90">
        <v>211061.84</v>
      </c>
      <c r="AG67" s="73">
        <f>SUM(F67:I67)</f>
        <v>799478.80999999994</v>
      </c>
      <c r="AH67" s="78">
        <f>SUM(L67:O67)</f>
        <v>65330</v>
      </c>
      <c r="AI67" s="21">
        <f t="shared" si="1"/>
        <v>734148.80999999994</v>
      </c>
      <c r="AJ67" s="22">
        <f t="shared" si="2"/>
        <v>2331104.88</v>
      </c>
      <c r="AK67" s="16">
        <f t="shared" si="3"/>
        <v>1922266.9300000002</v>
      </c>
      <c r="AL67" s="26">
        <f t="shared" si="4"/>
        <v>408837.94999999972</v>
      </c>
    </row>
    <row r="68" spans="1:38" x14ac:dyDescent="0.2">
      <c r="A68" s="1" t="s">
        <v>446</v>
      </c>
      <c r="B68" s="1" t="s">
        <v>447</v>
      </c>
      <c r="C68" s="65">
        <v>2983</v>
      </c>
      <c r="D68" s="65" t="s">
        <v>1078</v>
      </c>
      <c r="E68" s="251" t="s">
        <v>3003</v>
      </c>
      <c r="F68" s="89">
        <v>929065.68</v>
      </c>
      <c r="G68" s="89">
        <v>0</v>
      </c>
      <c r="H68" s="89">
        <v>21500</v>
      </c>
      <c r="J68" s="251">
        <v>195428.21</v>
      </c>
      <c r="K68" s="251">
        <v>231294.75</v>
      </c>
      <c r="L68" s="232">
        <v>486</v>
      </c>
      <c r="M68" s="232">
        <v>5812.73</v>
      </c>
      <c r="O68" s="232">
        <v>565.03</v>
      </c>
      <c r="R68" s="251">
        <v>-1000026.47</v>
      </c>
      <c r="S68" s="251">
        <v>2929218.73</v>
      </c>
      <c r="U68" s="73">
        <v>3523469.22</v>
      </c>
      <c r="W68" s="73">
        <v>2194.6</v>
      </c>
      <c r="X68" s="73">
        <v>866376</v>
      </c>
      <c r="Z68" s="90">
        <v>1920872</v>
      </c>
      <c r="AC68" s="90">
        <v>572633.87</v>
      </c>
      <c r="AD68" s="90">
        <v>358274.85</v>
      </c>
      <c r="AF68" s="90">
        <v>1722</v>
      </c>
      <c r="AG68" s="73">
        <f>SUM(F68:I68)</f>
        <v>950565.68</v>
      </c>
      <c r="AH68" s="78">
        <f>SUM(L68:O68)</f>
        <v>6863.7599999999993</v>
      </c>
      <c r="AI68" s="21">
        <f t="shared" si="1"/>
        <v>943701.92</v>
      </c>
      <c r="AJ68" s="22">
        <f t="shared" si="2"/>
        <v>4392039.82</v>
      </c>
      <c r="AK68" s="16">
        <f t="shared" si="3"/>
        <v>2853502.72</v>
      </c>
      <c r="AL68" s="26">
        <f t="shared" si="4"/>
        <v>1538537.1</v>
      </c>
    </row>
    <row r="69" spans="1:38" x14ac:dyDescent="0.2">
      <c r="A69" s="1" t="s">
        <v>446</v>
      </c>
      <c r="B69" s="1" t="s">
        <v>447</v>
      </c>
      <c r="C69" s="65">
        <v>3185</v>
      </c>
      <c r="D69" s="65" t="s">
        <v>1079</v>
      </c>
      <c r="E69" s="251" t="s">
        <v>3004</v>
      </c>
      <c r="F69" s="89">
        <v>654876.42000000004</v>
      </c>
      <c r="G69" s="89">
        <v>0</v>
      </c>
      <c r="H69" s="89">
        <v>39197.69</v>
      </c>
      <c r="J69" s="251">
        <v>1566665.78</v>
      </c>
      <c r="K69" s="251">
        <v>189220.14</v>
      </c>
      <c r="R69" s="251">
        <v>-83269.66</v>
      </c>
      <c r="S69" s="251">
        <v>574529.34</v>
      </c>
      <c r="U69" s="73">
        <v>1891381.43</v>
      </c>
      <c r="W69" s="73">
        <v>754.59</v>
      </c>
      <c r="X69" s="73">
        <v>659399.05000000005</v>
      </c>
      <c r="Z69" s="90">
        <v>1059152.05</v>
      </c>
      <c r="AB69" s="90">
        <v>7272</v>
      </c>
      <c r="AC69" s="90">
        <v>448184.95</v>
      </c>
      <c r="AD69" s="90">
        <v>150070.92000000001</v>
      </c>
      <c r="AF69" s="90">
        <v>4902.25</v>
      </c>
      <c r="AG69" s="73">
        <f>SUM(F69:I69)</f>
        <v>694074.1100000001</v>
      </c>
      <c r="AH69" s="78">
        <f>SUM(L69:O69)</f>
        <v>0</v>
      </c>
      <c r="AI69" s="21">
        <f t="shared" ref="AI69:AI86" si="5">AG69-AH69</f>
        <v>694074.1100000001</v>
      </c>
      <c r="AJ69" s="22">
        <f t="shared" ref="AJ69:AJ86" si="6">SUM(T69:Y69)</f>
        <v>2551535.0700000003</v>
      </c>
      <c r="AK69" s="16">
        <f t="shared" ref="AK69:AK86" si="7">SUM(Z69:AF69)</f>
        <v>1669582.17</v>
      </c>
      <c r="AL69" s="26">
        <f t="shared" ref="AL69:AL83" si="8">AJ69-AK69</f>
        <v>881952.90000000037</v>
      </c>
    </row>
    <row r="70" spans="1:38" x14ac:dyDescent="0.2">
      <c r="A70" s="1" t="s">
        <v>446</v>
      </c>
      <c r="B70" s="1" t="s">
        <v>447</v>
      </c>
      <c r="C70" s="65">
        <v>5687</v>
      </c>
      <c r="D70" s="65" t="s">
        <v>1080</v>
      </c>
      <c r="E70" s="251" t="s">
        <v>3005</v>
      </c>
      <c r="F70" s="89">
        <v>635894.18000000005</v>
      </c>
      <c r="G70" s="89">
        <v>0</v>
      </c>
      <c r="H70" s="89">
        <v>20451.3</v>
      </c>
      <c r="J70" s="251">
        <v>164594.22</v>
      </c>
      <c r="K70" s="251">
        <v>526911.86</v>
      </c>
      <c r="O70" s="232">
        <v>116.63</v>
      </c>
      <c r="R70" s="251">
        <v>-137616.6</v>
      </c>
      <c r="S70" s="251">
        <v>2183187.2799999998</v>
      </c>
      <c r="U70" s="73">
        <v>2843719.21</v>
      </c>
      <c r="W70" s="73">
        <v>2815.15</v>
      </c>
      <c r="X70" s="73">
        <v>1761763.5</v>
      </c>
      <c r="Z70" s="90">
        <v>2384414.5</v>
      </c>
      <c r="AC70" s="90">
        <v>876110.05</v>
      </c>
      <c r="AD70" s="90">
        <v>203586.56</v>
      </c>
      <c r="AF70" s="90">
        <v>27144.55</v>
      </c>
      <c r="AG70" s="73">
        <f>SUM(F70:I70)</f>
        <v>656345.4800000001</v>
      </c>
      <c r="AH70" s="78">
        <f>SUM(L70:O70)</f>
        <v>116.63</v>
      </c>
      <c r="AI70" s="21">
        <f t="shared" si="5"/>
        <v>656228.85000000009</v>
      </c>
      <c r="AJ70" s="22">
        <f t="shared" si="6"/>
        <v>4608297.8599999994</v>
      </c>
      <c r="AK70" s="16">
        <f t="shared" si="7"/>
        <v>3491255.6599999997</v>
      </c>
      <c r="AL70" s="26">
        <f t="shared" si="8"/>
        <v>1117042.1999999997</v>
      </c>
    </row>
    <row r="71" spans="1:38" x14ac:dyDescent="0.2">
      <c r="A71" s="1" t="s">
        <v>446</v>
      </c>
      <c r="B71" s="1" t="s">
        <v>447</v>
      </c>
      <c r="C71" s="65">
        <v>5400</v>
      </c>
      <c r="D71" s="65" t="s">
        <v>1081</v>
      </c>
      <c r="E71" s="251" t="s">
        <v>3006</v>
      </c>
      <c r="F71" s="89">
        <v>1995671.94</v>
      </c>
      <c r="G71" s="89">
        <v>0</v>
      </c>
      <c r="H71" s="89">
        <v>72421</v>
      </c>
      <c r="J71" s="251">
        <v>1602391.82</v>
      </c>
      <c r="K71" s="251">
        <v>202725.73</v>
      </c>
      <c r="M71" s="232">
        <v>15680</v>
      </c>
      <c r="R71" s="251">
        <v>-81146.240000000005</v>
      </c>
      <c r="S71" s="251">
        <v>1562778.07</v>
      </c>
      <c r="U71" s="73">
        <v>2466207.67</v>
      </c>
      <c r="W71" s="73">
        <v>3695.08</v>
      </c>
      <c r="X71" s="73">
        <v>749007.9</v>
      </c>
      <c r="Z71" s="90">
        <v>1444382.4</v>
      </c>
      <c r="AC71" s="90">
        <v>733804.81</v>
      </c>
      <c r="AD71" s="90">
        <v>276754.26</v>
      </c>
      <c r="AG71" s="73">
        <f>SUM(F71:I71)</f>
        <v>2068092.94</v>
      </c>
      <c r="AH71" s="78">
        <f>SUM(L71:O71)</f>
        <v>15680</v>
      </c>
      <c r="AI71" s="21">
        <f t="shared" si="5"/>
        <v>2052412.94</v>
      </c>
      <c r="AJ71" s="22">
        <f t="shared" si="6"/>
        <v>3218910.65</v>
      </c>
      <c r="AK71" s="16">
        <f t="shared" si="7"/>
        <v>2454941.4699999997</v>
      </c>
      <c r="AL71" s="26">
        <f t="shared" si="8"/>
        <v>763969.18000000017</v>
      </c>
    </row>
    <row r="72" spans="1:38" x14ac:dyDescent="0.2">
      <c r="A72" s="1" t="s">
        <v>446</v>
      </c>
      <c r="B72" s="1" t="s">
        <v>447</v>
      </c>
      <c r="C72" s="65">
        <v>9957</v>
      </c>
      <c r="D72" s="65" t="s">
        <v>1082</v>
      </c>
      <c r="E72" s="251" t="s">
        <v>3007</v>
      </c>
      <c r="F72" s="89">
        <v>1707526.86</v>
      </c>
      <c r="G72" s="89">
        <v>0</v>
      </c>
      <c r="H72" s="89">
        <v>36200</v>
      </c>
      <c r="J72" s="251">
        <v>1263327.9099999999</v>
      </c>
      <c r="K72" s="251">
        <v>705529.98</v>
      </c>
      <c r="L72" s="232">
        <v>5100</v>
      </c>
      <c r="M72" s="232">
        <v>26333.18</v>
      </c>
      <c r="N72" s="232">
        <v>13000</v>
      </c>
      <c r="O72" s="232">
        <v>150</v>
      </c>
      <c r="R72" s="251">
        <v>-400620.02</v>
      </c>
      <c r="S72" s="251">
        <v>1881658.83</v>
      </c>
      <c r="U72" s="73">
        <v>4251870.1399999997</v>
      </c>
      <c r="W72" s="73">
        <v>3203.78</v>
      </c>
      <c r="X72" s="73">
        <v>1921409</v>
      </c>
      <c r="Z72" s="90">
        <v>3042988</v>
      </c>
      <c r="AB72" s="90">
        <v>3000</v>
      </c>
      <c r="AC72" s="90">
        <v>1148958.8600000001</v>
      </c>
      <c r="AD72" s="90">
        <v>213696.56</v>
      </c>
      <c r="AF72" s="90">
        <v>7928</v>
      </c>
      <c r="AG72" s="73">
        <f>SUM(F72:I72)</f>
        <v>1743726.86</v>
      </c>
      <c r="AH72" s="78">
        <f>SUM(L72:O72)</f>
        <v>44583.18</v>
      </c>
      <c r="AI72" s="21">
        <f t="shared" si="5"/>
        <v>1699143.6800000002</v>
      </c>
      <c r="AJ72" s="22">
        <f t="shared" si="6"/>
        <v>6176482.9199999999</v>
      </c>
      <c r="AK72" s="16">
        <f t="shared" si="7"/>
        <v>4416571.42</v>
      </c>
      <c r="AL72" s="26">
        <f t="shared" si="8"/>
        <v>1759911.5</v>
      </c>
    </row>
    <row r="73" spans="1:38" x14ac:dyDescent="0.2">
      <c r="A73" s="1" t="s">
        <v>446</v>
      </c>
      <c r="B73" s="1" t="s">
        <v>447</v>
      </c>
      <c r="C73" s="65">
        <v>2898</v>
      </c>
      <c r="D73" s="65" t="s">
        <v>1083</v>
      </c>
      <c r="E73" s="251" t="s">
        <v>3008</v>
      </c>
      <c r="F73" s="89">
        <v>356813.25</v>
      </c>
      <c r="G73" s="89">
        <v>0</v>
      </c>
      <c r="H73" s="89">
        <v>64108.49</v>
      </c>
      <c r="J73" s="251">
        <v>292998.90999999997</v>
      </c>
      <c r="K73" s="251">
        <v>63719.87</v>
      </c>
      <c r="M73" s="232">
        <v>63097.75</v>
      </c>
      <c r="O73" s="232">
        <v>507.51</v>
      </c>
      <c r="R73" s="251">
        <v>402198.18</v>
      </c>
      <c r="S73" s="251">
        <v>1497958.46</v>
      </c>
      <c r="U73" s="73">
        <v>855462.22</v>
      </c>
      <c r="X73" s="73">
        <v>828435.5</v>
      </c>
      <c r="Z73" s="90">
        <v>1110542.5</v>
      </c>
      <c r="AC73" s="90">
        <v>643666.32999999996</v>
      </c>
      <c r="AD73" s="90">
        <v>659404.92000000004</v>
      </c>
      <c r="AG73" s="73">
        <f>SUM(F73:I73)</f>
        <v>420921.74</v>
      </c>
      <c r="AH73" s="78">
        <f>SUM(L73:O73)</f>
        <v>63605.26</v>
      </c>
      <c r="AI73" s="21">
        <f t="shared" si="5"/>
        <v>357316.48</v>
      </c>
      <c r="AJ73" s="22">
        <f t="shared" si="6"/>
        <v>1683897.72</v>
      </c>
      <c r="AK73" s="16">
        <f t="shared" si="7"/>
        <v>2413613.75</v>
      </c>
      <c r="AL73" s="26">
        <f t="shared" si="8"/>
        <v>-729716.03</v>
      </c>
    </row>
    <row r="74" spans="1:38" x14ac:dyDescent="0.2">
      <c r="A74" s="1" t="s">
        <v>446</v>
      </c>
      <c r="B74" s="1" t="s">
        <v>447</v>
      </c>
      <c r="C74" s="65">
        <v>3080</v>
      </c>
      <c r="D74" s="65" t="s">
        <v>1084</v>
      </c>
      <c r="E74" s="251" t="s">
        <v>3009</v>
      </c>
      <c r="F74" s="89">
        <v>349856.95</v>
      </c>
      <c r="G74" s="89">
        <v>0</v>
      </c>
      <c r="H74" s="89">
        <v>43022.5</v>
      </c>
      <c r="J74" s="251">
        <v>1136192.76</v>
      </c>
      <c r="K74" s="251">
        <v>212180.73</v>
      </c>
      <c r="L74" s="232">
        <v>162</v>
      </c>
      <c r="M74" s="232">
        <v>13787.51</v>
      </c>
      <c r="O74" s="232">
        <v>23036.32</v>
      </c>
      <c r="R74" s="251">
        <v>-122582.06</v>
      </c>
      <c r="S74" s="251">
        <v>2412599.04</v>
      </c>
      <c r="U74" s="73">
        <v>1956848.32</v>
      </c>
      <c r="W74" s="73">
        <v>441.14</v>
      </c>
      <c r="X74" s="73">
        <v>557769.80000000005</v>
      </c>
      <c r="Z74" s="90">
        <v>967030.8</v>
      </c>
      <c r="AB74" s="90">
        <v>13400</v>
      </c>
      <c r="AC74" s="90">
        <v>438899.7</v>
      </c>
      <c r="AD74" s="90">
        <v>234122.1</v>
      </c>
      <c r="AF74" s="90">
        <v>2989</v>
      </c>
      <c r="AG74" s="73">
        <f>SUM(F74:I74)</f>
        <v>392879.45</v>
      </c>
      <c r="AH74" s="78">
        <f>SUM(L74:O74)</f>
        <v>36985.83</v>
      </c>
      <c r="AI74" s="21">
        <f t="shared" si="5"/>
        <v>355893.62</v>
      </c>
      <c r="AJ74" s="22">
        <f t="shared" si="6"/>
        <v>2515059.2599999998</v>
      </c>
      <c r="AK74" s="16">
        <f t="shared" si="7"/>
        <v>1656441.6</v>
      </c>
      <c r="AL74" s="26">
        <f t="shared" si="8"/>
        <v>858617.65999999968</v>
      </c>
    </row>
    <row r="75" spans="1:38" x14ac:dyDescent="0.2">
      <c r="A75" s="1" t="s">
        <v>450</v>
      </c>
      <c r="B75" s="1" t="s">
        <v>451</v>
      </c>
      <c r="C75" s="65">
        <v>5394</v>
      </c>
      <c r="D75" s="65" t="s">
        <v>1085</v>
      </c>
      <c r="E75" s="251" t="s">
        <v>3010</v>
      </c>
      <c r="F75" s="89">
        <v>509900.11</v>
      </c>
      <c r="G75" s="89">
        <v>30971.53</v>
      </c>
      <c r="H75" s="89">
        <v>35425</v>
      </c>
      <c r="J75" s="251">
        <v>944999.24</v>
      </c>
      <c r="K75" s="251">
        <v>1986489.5</v>
      </c>
      <c r="M75" s="232">
        <v>25610.85</v>
      </c>
      <c r="O75" s="232">
        <v>9.35</v>
      </c>
      <c r="R75" s="251">
        <v>579.61</v>
      </c>
      <c r="S75" s="251">
        <v>2174520.91</v>
      </c>
      <c r="U75" s="73">
        <v>1746600.73</v>
      </c>
      <c r="V75" s="73">
        <v>410000</v>
      </c>
      <c r="W75" s="73">
        <v>509.13</v>
      </c>
      <c r="X75" s="73">
        <v>944330</v>
      </c>
      <c r="Y75" s="73">
        <v>88200</v>
      </c>
      <c r="Z75" s="90">
        <v>1709065</v>
      </c>
      <c r="AC75" s="90">
        <v>631715.91</v>
      </c>
      <c r="AD75" s="90">
        <v>477433.61</v>
      </c>
      <c r="AF75" s="90">
        <v>400</v>
      </c>
      <c r="AG75" s="73">
        <f>SUM(F75:I75)</f>
        <v>576296.64</v>
      </c>
      <c r="AH75" s="78">
        <f>SUM(L75:O75)</f>
        <v>25620.199999999997</v>
      </c>
      <c r="AI75" s="21">
        <f t="shared" si="5"/>
        <v>550676.44000000006</v>
      </c>
      <c r="AJ75" s="22">
        <f t="shared" si="6"/>
        <v>3189639.86</v>
      </c>
      <c r="AK75" s="16">
        <f t="shared" si="7"/>
        <v>2818614.52</v>
      </c>
      <c r="AL75" s="26">
        <f t="shared" si="8"/>
        <v>371025.33999999985</v>
      </c>
    </row>
    <row r="76" spans="1:38" x14ac:dyDescent="0.2">
      <c r="A76" s="1" t="s">
        <v>450</v>
      </c>
      <c r="B76" s="1" t="s">
        <v>451</v>
      </c>
      <c r="C76" s="65">
        <v>6493</v>
      </c>
      <c r="D76" s="65" t="s">
        <v>1086</v>
      </c>
      <c r="E76" s="251" t="s">
        <v>3011</v>
      </c>
      <c r="F76" s="89">
        <v>1074446.79</v>
      </c>
      <c r="G76" s="89">
        <v>19093.5</v>
      </c>
      <c r="H76" s="89">
        <v>56953.48</v>
      </c>
      <c r="J76" s="251">
        <v>1325807.8600000001</v>
      </c>
      <c r="K76" s="251">
        <v>903096.88</v>
      </c>
      <c r="M76" s="232">
        <v>33151</v>
      </c>
      <c r="O76" s="232">
        <v>205.41</v>
      </c>
      <c r="R76" s="251">
        <v>-88000</v>
      </c>
      <c r="S76" s="251">
        <v>2426315.1</v>
      </c>
      <c r="U76" s="73">
        <v>1624253.2</v>
      </c>
      <c r="V76" s="73">
        <v>627300</v>
      </c>
      <c r="W76" s="73">
        <v>791.67</v>
      </c>
      <c r="X76" s="73">
        <v>1561426.33</v>
      </c>
      <c r="Y76" s="73">
        <v>73800</v>
      </c>
      <c r="Z76" s="90">
        <v>1974783.33</v>
      </c>
      <c r="AA76" s="90">
        <v>0</v>
      </c>
      <c r="AC76" s="90">
        <v>884132.65</v>
      </c>
      <c r="AD76" s="90">
        <v>256727.71</v>
      </c>
      <c r="AG76" s="73">
        <f>SUM(F76:I76)</f>
        <v>1150493.77</v>
      </c>
      <c r="AH76" s="78">
        <f>SUM(L76:O76)</f>
        <v>33356.410000000003</v>
      </c>
      <c r="AI76" s="21">
        <f t="shared" si="5"/>
        <v>1117137.3600000001</v>
      </c>
      <c r="AJ76" s="22">
        <f t="shared" si="6"/>
        <v>3887571.2</v>
      </c>
      <c r="AK76" s="16">
        <f t="shared" si="7"/>
        <v>3115643.69</v>
      </c>
      <c r="AL76" s="26">
        <f t="shared" si="8"/>
        <v>771927.51000000024</v>
      </c>
    </row>
    <row r="77" spans="1:38" x14ac:dyDescent="0.2">
      <c r="A77" s="1" t="s">
        <v>450</v>
      </c>
      <c r="B77" s="1" t="s">
        <v>451</v>
      </c>
      <c r="C77" s="65">
        <v>2652</v>
      </c>
      <c r="D77" s="65" t="s">
        <v>1087</v>
      </c>
      <c r="E77" s="251" t="s">
        <v>3012</v>
      </c>
      <c r="F77" s="89">
        <v>53708.24</v>
      </c>
      <c r="G77" s="89">
        <v>47092.18</v>
      </c>
      <c r="H77" s="89">
        <v>8333.7900000000009</v>
      </c>
      <c r="J77" s="251">
        <v>224857.94</v>
      </c>
      <c r="K77" s="251">
        <v>236106.41</v>
      </c>
      <c r="M77" s="232">
        <v>24761</v>
      </c>
      <c r="O77" s="232">
        <v>4118.2</v>
      </c>
      <c r="S77" s="251">
        <v>1120243.3</v>
      </c>
      <c r="U77" s="73">
        <v>1465650.56</v>
      </c>
      <c r="V77" s="73">
        <v>17400</v>
      </c>
      <c r="W77" s="73">
        <v>410.77</v>
      </c>
      <c r="X77" s="73">
        <v>362395.2</v>
      </c>
      <c r="Y77" s="73">
        <v>82200</v>
      </c>
      <c r="Z77" s="90">
        <v>914260.2</v>
      </c>
      <c r="AC77" s="90">
        <v>754541.04</v>
      </c>
      <c r="AD77" s="90">
        <v>137827.89000000001</v>
      </c>
      <c r="AG77" s="73">
        <f>SUM(F77:I77)</f>
        <v>109134.20999999999</v>
      </c>
      <c r="AH77" s="78">
        <f>SUM(L77:O77)</f>
        <v>28879.200000000001</v>
      </c>
      <c r="AI77" s="21">
        <f t="shared" si="5"/>
        <v>80255.009999999995</v>
      </c>
      <c r="AJ77" s="22">
        <f t="shared" si="6"/>
        <v>1928056.53</v>
      </c>
      <c r="AK77" s="16">
        <f t="shared" si="7"/>
        <v>1806629.13</v>
      </c>
      <c r="AL77" s="26">
        <f t="shared" si="8"/>
        <v>121427.40000000014</v>
      </c>
    </row>
    <row r="78" spans="1:38" x14ac:dyDescent="0.2">
      <c r="A78" s="1" t="s">
        <v>450</v>
      </c>
      <c r="B78" s="1" t="s">
        <v>451</v>
      </c>
      <c r="C78" s="65">
        <v>5048</v>
      </c>
      <c r="D78" s="65" t="s">
        <v>1088</v>
      </c>
      <c r="E78" s="253" t="s">
        <v>3013</v>
      </c>
      <c r="F78" s="89">
        <v>645515.28</v>
      </c>
      <c r="G78" s="89">
        <v>97910.48</v>
      </c>
      <c r="H78" s="89">
        <v>16219</v>
      </c>
      <c r="J78" s="251">
        <v>1181512.1599999999</v>
      </c>
      <c r="K78" s="251">
        <v>254711.13</v>
      </c>
      <c r="M78" s="232">
        <v>52443.56</v>
      </c>
      <c r="O78" s="232">
        <v>229.85</v>
      </c>
      <c r="S78" s="251">
        <v>2732486.08</v>
      </c>
      <c r="U78" s="73">
        <v>1508348.41</v>
      </c>
      <c r="V78" s="73">
        <v>323768</v>
      </c>
      <c r="W78" s="73">
        <v>785.13</v>
      </c>
      <c r="X78" s="73">
        <v>1658712</v>
      </c>
      <c r="Y78" s="73">
        <v>36484</v>
      </c>
      <c r="Z78" s="90">
        <v>2265334</v>
      </c>
      <c r="AC78" s="90">
        <v>810325.96</v>
      </c>
      <c r="AD78" s="90">
        <v>254565.57</v>
      </c>
      <c r="AG78" s="73">
        <f>SUM(F78:I78)</f>
        <v>759644.76</v>
      </c>
      <c r="AH78" s="78">
        <f>SUM(L78:O78)</f>
        <v>52673.409999999996</v>
      </c>
      <c r="AI78" s="21">
        <f t="shared" si="5"/>
        <v>706971.35</v>
      </c>
      <c r="AJ78" s="22">
        <f t="shared" si="6"/>
        <v>3528097.54</v>
      </c>
      <c r="AK78" s="16">
        <f t="shared" si="7"/>
        <v>3330225.53</v>
      </c>
      <c r="AL78" s="26">
        <f t="shared" si="8"/>
        <v>197872.01000000024</v>
      </c>
    </row>
    <row r="79" spans="1:38" x14ac:dyDescent="0.2">
      <c r="A79" s="1" t="s">
        <v>450</v>
      </c>
      <c r="B79" s="1" t="s">
        <v>451</v>
      </c>
      <c r="C79" s="65">
        <v>4607</v>
      </c>
      <c r="D79" s="65" t="s">
        <v>1089</v>
      </c>
      <c r="E79" s="253" t="s">
        <v>3014</v>
      </c>
      <c r="F79" s="89">
        <v>1080038.06</v>
      </c>
      <c r="G79" s="89">
        <v>73573</v>
      </c>
      <c r="H79" s="89">
        <v>13367.93</v>
      </c>
      <c r="J79" s="251">
        <v>1984288.54</v>
      </c>
      <c r="K79" s="251">
        <v>256168.29</v>
      </c>
      <c r="M79" s="232">
        <v>5902.86</v>
      </c>
      <c r="O79" s="232">
        <v>1200</v>
      </c>
      <c r="R79" s="251">
        <v>1870</v>
      </c>
      <c r="S79" s="251">
        <v>3283107.89</v>
      </c>
      <c r="U79" s="73">
        <v>2600102.21</v>
      </c>
      <c r="V79" s="73">
        <v>355490</v>
      </c>
      <c r="W79" s="73">
        <v>1283.8800000000001</v>
      </c>
      <c r="X79" s="73">
        <v>653940</v>
      </c>
      <c r="Z79" s="90">
        <v>1173075</v>
      </c>
      <c r="AA79" s="90">
        <v>500</v>
      </c>
      <c r="AB79" s="90">
        <v>16144</v>
      </c>
      <c r="AC79" s="90">
        <v>1247078.93</v>
      </c>
      <c r="AD79" s="90">
        <v>310258.59999999998</v>
      </c>
      <c r="AF79" s="90">
        <v>1363197</v>
      </c>
      <c r="AG79" s="73">
        <f>SUM(F79:I79)</f>
        <v>1166978.99</v>
      </c>
      <c r="AH79" s="78">
        <f>SUM(L79:O79)</f>
        <v>7102.86</v>
      </c>
      <c r="AI79" s="21">
        <f t="shared" si="5"/>
        <v>1159876.1299999999</v>
      </c>
      <c r="AJ79" s="22">
        <f t="shared" si="6"/>
        <v>3610816.09</v>
      </c>
      <c r="AK79" s="16">
        <f t="shared" si="7"/>
        <v>4110253.53</v>
      </c>
      <c r="AL79" s="26">
        <f t="shared" si="8"/>
        <v>-499437.43999999994</v>
      </c>
    </row>
    <row r="80" spans="1:38" x14ac:dyDescent="0.2">
      <c r="A80" s="1" t="s">
        <v>450</v>
      </c>
      <c r="B80" s="1" t="s">
        <v>451</v>
      </c>
      <c r="C80" s="65">
        <v>3828</v>
      </c>
      <c r="D80" s="65" t="s">
        <v>1090</v>
      </c>
      <c r="E80" s="251" t="s">
        <v>3017</v>
      </c>
      <c r="F80" s="89">
        <v>691893.97</v>
      </c>
      <c r="G80" s="89">
        <v>7806</v>
      </c>
      <c r="H80" s="89">
        <v>11145</v>
      </c>
      <c r="J80" s="251">
        <v>577710.78</v>
      </c>
      <c r="K80" s="251">
        <v>308962.03000000003</v>
      </c>
      <c r="M80" s="232">
        <v>12675</v>
      </c>
      <c r="O80" s="232">
        <v>119.05</v>
      </c>
      <c r="R80" s="251">
        <v>-297667.68</v>
      </c>
      <c r="S80" s="251">
        <v>1600443.98</v>
      </c>
      <c r="U80" s="73">
        <v>1297736.31</v>
      </c>
      <c r="V80" s="73">
        <v>265450</v>
      </c>
      <c r="W80" s="73">
        <v>842.66</v>
      </c>
      <c r="X80" s="73">
        <v>610575.24</v>
      </c>
      <c r="Y80" s="73">
        <v>37200</v>
      </c>
      <c r="Z80" s="90">
        <v>1099583.74</v>
      </c>
      <c r="AC80" s="90">
        <v>529852.31999999995</v>
      </c>
      <c r="AD80" s="90">
        <v>204636.3</v>
      </c>
      <c r="AF80" s="90">
        <v>0.42</v>
      </c>
      <c r="AG80" s="73">
        <f>SUM(F80:I80)</f>
        <v>710844.97</v>
      </c>
      <c r="AH80" s="78">
        <f>SUM(L80:O80)</f>
        <v>12794.05</v>
      </c>
      <c r="AI80" s="21">
        <f t="shared" si="5"/>
        <v>698050.91999999993</v>
      </c>
      <c r="AJ80" s="22">
        <f t="shared" si="6"/>
        <v>2211804.21</v>
      </c>
      <c r="AK80" s="16">
        <f t="shared" si="7"/>
        <v>1834072.78</v>
      </c>
      <c r="AL80" s="26">
        <f t="shared" si="8"/>
        <v>377731.42999999993</v>
      </c>
    </row>
    <row r="81" spans="1:38" x14ac:dyDescent="0.2">
      <c r="A81" s="1" t="s">
        <v>454</v>
      </c>
      <c r="B81" s="1" t="s">
        <v>455</v>
      </c>
      <c r="C81" s="65">
        <v>1142</v>
      </c>
      <c r="D81" s="65" t="s">
        <v>1091</v>
      </c>
      <c r="E81" s="253" t="s">
        <v>2986</v>
      </c>
      <c r="F81" s="89">
        <v>56350.54</v>
      </c>
      <c r="G81" s="89">
        <v>0</v>
      </c>
      <c r="H81" s="89">
        <v>743.84</v>
      </c>
      <c r="J81" s="251">
        <v>355756.97</v>
      </c>
      <c r="K81" s="251">
        <v>109739.51</v>
      </c>
      <c r="L81" s="232">
        <v>51330</v>
      </c>
      <c r="M81" s="232">
        <v>5400</v>
      </c>
      <c r="Q81" s="251">
        <v>-1361879.87</v>
      </c>
      <c r="R81" s="251">
        <v>101985.37</v>
      </c>
      <c r="S81" s="251">
        <v>2663000</v>
      </c>
      <c r="U81" s="73">
        <v>748030.8</v>
      </c>
      <c r="V81" s="73">
        <v>16200</v>
      </c>
      <c r="W81" s="73">
        <v>106.3</v>
      </c>
      <c r="X81" s="73">
        <v>785970</v>
      </c>
      <c r="Z81" s="90">
        <v>1110089</v>
      </c>
      <c r="AC81" s="90">
        <v>231916.92</v>
      </c>
      <c r="AD81" s="90">
        <v>104401.78</v>
      </c>
      <c r="AF81" s="90">
        <v>68930</v>
      </c>
      <c r="AG81" s="73">
        <f>SUM(F81:I81)</f>
        <v>57094.38</v>
      </c>
      <c r="AH81" s="78">
        <f>SUM(L81:O81)</f>
        <v>56730</v>
      </c>
      <c r="AI81" s="21">
        <f t="shared" si="5"/>
        <v>364.37999999999738</v>
      </c>
      <c r="AJ81" s="22">
        <f t="shared" si="6"/>
        <v>1550307.1</v>
      </c>
      <c r="AK81" s="16">
        <f t="shared" si="7"/>
        <v>1515337.7</v>
      </c>
      <c r="AL81" s="26">
        <f t="shared" si="8"/>
        <v>34969.40000000014</v>
      </c>
    </row>
    <row r="82" spans="1:38" x14ac:dyDescent="0.2">
      <c r="A82" s="1" t="s">
        <v>454</v>
      </c>
      <c r="B82" s="1" t="s">
        <v>455</v>
      </c>
      <c r="C82" s="65">
        <v>1176</v>
      </c>
      <c r="D82" s="65" t="s">
        <v>1092</v>
      </c>
      <c r="E82" s="251" t="s">
        <v>2987</v>
      </c>
      <c r="F82" s="89">
        <v>522053.08</v>
      </c>
      <c r="G82" s="89">
        <v>5000</v>
      </c>
      <c r="H82" s="89">
        <v>6740.12</v>
      </c>
      <c r="J82" s="251">
        <v>431640.52</v>
      </c>
      <c r="K82" s="251">
        <v>134457.24</v>
      </c>
      <c r="M82" s="232">
        <v>2897</v>
      </c>
      <c r="O82" s="232">
        <v>85281.91</v>
      </c>
      <c r="R82" s="251">
        <v>194152.16</v>
      </c>
      <c r="S82" s="251">
        <v>1891796.64</v>
      </c>
      <c r="U82" s="73">
        <v>2022544.32</v>
      </c>
      <c r="V82" s="73">
        <v>38250</v>
      </c>
      <c r="W82" s="73">
        <v>926.87</v>
      </c>
      <c r="X82" s="73">
        <v>257031.8</v>
      </c>
      <c r="Y82" s="73">
        <v>158602</v>
      </c>
      <c r="Z82" s="90">
        <v>536115.80000000005</v>
      </c>
      <c r="AC82" s="90">
        <v>233061.55</v>
      </c>
      <c r="AD82" s="90">
        <v>105879.46</v>
      </c>
      <c r="AF82" s="90">
        <v>892883</v>
      </c>
      <c r="AG82" s="73">
        <f>SUM(F82:I82)</f>
        <v>533793.20000000007</v>
      </c>
      <c r="AH82" s="78">
        <f>SUM(L82:O82)</f>
        <v>88178.91</v>
      </c>
      <c r="AI82" s="21">
        <f t="shared" si="5"/>
        <v>445614.29000000004</v>
      </c>
      <c r="AJ82" s="22">
        <f t="shared" si="6"/>
        <v>2477354.9900000002</v>
      </c>
      <c r="AK82" s="16">
        <f t="shared" si="7"/>
        <v>1767939.81</v>
      </c>
      <c r="AL82" s="26">
        <f t="shared" si="8"/>
        <v>709415.18000000017</v>
      </c>
    </row>
    <row r="83" spans="1:38" x14ac:dyDescent="0.2">
      <c r="A83" s="1" t="s">
        <v>454</v>
      </c>
      <c r="B83" s="1" t="s">
        <v>455</v>
      </c>
      <c r="C83" s="65">
        <v>2332</v>
      </c>
      <c r="D83" s="65" t="s">
        <v>1093</v>
      </c>
      <c r="E83" s="251" t="s">
        <v>2992</v>
      </c>
      <c r="F83" s="89">
        <v>283977.2</v>
      </c>
      <c r="G83" s="89">
        <v>20480</v>
      </c>
      <c r="H83" s="89">
        <v>27608.36</v>
      </c>
      <c r="J83" s="251">
        <v>809508.93</v>
      </c>
      <c r="K83" s="251">
        <v>265312.71999999997</v>
      </c>
      <c r="Q83" s="251">
        <v>-1145747.33</v>
      </c>
      <c r="R83" s="251">
        <v>795140.03</v>
      </c>
      <c r="S83" s="251">
        <v>1831896.95</v>
      </c>
      <c r="U83" s="73">
        <v>1348587.98</v>
      </c>
      <c r="W83" s="73">
        <v>442.9</v>
      </c>
      <c r="X83" s="73">
        <v>1078153.8</v>
      </c>
      <c r="Y83" s="73">
        <v>14250</v>
      </c>
      <c r="Z83" s="90">
        <v>1630196.8</v>
      </c>
      <c r="AC83" s="90">
        <v>373507.5</v>
      </c>
      <c r="AD83" s="90">
        <v>179181.82</v>
      </c>
      <c r="AF83" s="90">
        <v>126600</v>
      </c>
      <c r="AG83" s="73">
        <f>SUM(F83:I83)</f>
        <v>332065.56</v>
      </c>
      <c r="AH83" s="78">
        <f>SUM(L83:O83)</f>
        <v>0</v>
      </c>
      <c r="AI83" s="21">
        <f t="shared" si="5"/>
        <v>332065.56</v>
      </c>
      <c r="AJ83" s="22">
        <f t="shared" si="6"/>
        <v>2441434.6799999997</v>
      </c>
      <c r="AK83" s="16">
        <f t="shared" si="7"/>
        <v>2309486.12</v>
      </c>
      <c r="AL83" s="26">
        <f t="shared" si="8"/>
        <v>131948.55999999959</v>
      </c>
    </row>
    <row r="84" spans="1:38" x14ac:dyDescent="0.2">
      <c r="A84" s="1" t="s">
        <v>454</v>
      </c>
      <c r="B84" s="1" t="s">
        <v>455</v>
      </c>
      <c r="C84" s="65">
        <v>2410</v>
      </c>
      <c r="D84" s="65" t="s">
        <v>1094</v>
      </c>
      <c r="E84" s="251" t="s">
        <v>2993</v>
      </c>
      <c r="F84" s="89">
        <v>105468.27</v>
      </c>
      <c r="G84" s="89">
        <v>0</v>
      </c>
      <c r="H84" s="89">
        <v>10356.64</v>
      </c>
      <c r="J84" s="251">
        <v>352502.03</v>
      </c>
      <c r="K84" s="251">
        <v>186200.49</v>
      </c>
      <c r="M84" s="232">
        <v>19705</v>
      </c>
      <c r="R84" s="251">
        <v>1892370.69</v>
      </c>
      <c r="S84" s="251">
        <v>1831896</v>
      </c>
      <c r="U84" s="73">
        <v>996362.7</v>
      </c>
      <c r="W84" s="73">
        <v>75.040000000000006</v>
      </c>
      <c r="X84" s="73">
        <v>1185510</v>
      </c>
      <c r="Y84" s="73">
        <v>10800</v>
      </c>
      <c r="Z84" s="90">
        <v>1665885</v>
      </c>
      <c r="AC84" s="90">
        <v>278146.95</v>
      </c>
      <c r="AD84" s="90">
        <v>103972.98</v>
      </c>
      <c r="AF84" s="90">
        <v>35000</v>
      </c>
      <c r="AG84" s="73">
        <f>SUM(F84:I84)</f>
        <v>115824.91</v>
      </c>
      <c r="AH84" s="78">
        <f>SUM(L84:O84)</f>
        <v>19705</v>
      </c>
      <c r="AI84" s="21">
        <f t="shared" si="5"/>
        <v>96119.91</v>
      </c>
      <c r="AJ84" s="22">
        <f t="shared" si="6"/>
        <v>2192747.7400000002</v>
      </c>
      <c r="AK84" s="16">
        <f t="shared" si="7"/>
        <v>2083004.93</v>
      </c>
      <c r="AL84" s="26">
        <f>AJ84-AK84</f>
        <v>109742.81000000029</v>
      </c>
    </row>
    <row r="85" spans="1:38" s="262" customFormat="1" x14ac:dyDescent="0.2">
      <c r="A85" s="262" t="s">
        <v>454</v>
      </c>
      <c r="B85" s="262" t="s">
        <v>455</v>
      </c>
      <c r="C85" s="263">
        <v>3521</v>
      </c>
      <c r="D85" s="263" t="s">
        <v>1095</v>
      </c>
      <c r="E85" s="251" t="s">
        <v>2994</v>
      </c>
      <c r="F85" s="89">
        <v>238707.91</v>
      </c>
      <c r="G85" s="89">
        <v>0</v>
      </c>
      <c r="H85" s="89">
        <v>22812.97</v>
      </c>
      <c r="I85" s="89"/>
      <c r="J85" s="251">
        <v>9509.6</v>
      </c>
      <c r="K85" s="251">
        <v>28790.53</v>
      </c>
      <c r="L85" s="232"/>
      <c r="M85" s="232"/>
      <c r="N85" s="232">
        <v>65000</v>
      </c>
      <c r="O85" s="232"/>
      <c r="P85" s="251"/>
      <c r="Q85" s="251"/>
      <c r="R85" s="251">
        <v>-3972766.9</v>
      </c>
      <c r="S85" s="251">
        <v>4000000</v>
      </c>
      <c r="T85" s="73"/>
      <c r="U85" s="73">
        <v>1148089.1000000001</v>
      </c>
      <c r="V85" s="73"/>
      <c r="W85" s="73">
        <v>187.24</v>
      </c>
      <c r="X85" s="73">
        <v>552187.5</v>
      </c>
      <c r="Y85" s="73">
        <v>58175</v>
      </c>
      <c r="Z85" s="90">
        <v>1070077.5</v>
      </c>
      <c r="AA85" s="90"/>
      <c r="AB85" s="90"/>
      <c r="AC85" s="90">
        <v>403951.53</v>
      </c>
      <c r="AD85" s="90">
        <v>139010.92000000001</v>
      </c>
      <c r="AE85" s="90"/>
      <c r="AF85" s="90">
        <v>153851</v>
      </c>
      <c r="AG85" s="73">
        <f>SUM(F85:I85)</f>
        <v>261520.88</v>
      </c>
      <c r="AH85" s="78">
        <f>SUM(L85:O85)</f>
        <v>65000</v>
      </c>
      <c r="AI85" s="21">
        <f t="shared" si="5"/>
        <v>196520.88</v>
      </c>
      <c r="AJ85" s="22">
        <f t="shared" si="6"/>
        <v>1758638.84</v>
      </c>
      <c r="AK85" s="16">
        <f t="shared" si="7"/>
        <v>1766890.95</v>
      </c>
      <c r="AL85" s="26">
        <f t="shared" ref="AL85:AL86" si="9">AJ85-AK85</f>
        <v>-8252.1099999998696</v>
      </c>
    </row>
    <row r="86" spans="1:38" x14ac:dyDescent="0.2">
      <c r="AG86" s="73">
        <f>SUM(F86:I86)</f>
        <v>0</v>
      </c>
      <c r="AH86" s="78">
        <f>SUM(L86:O86)</f>
        <v>0</v>
      </c>
      <c r="AI86" s="21">
        <f t="shared" si="5"/>
        <v>0</v>
      </c>
      <c r="AJ86" s="22">
        <f t="shared" si="6"/>
        <v>0</v>
      </c>
      <c r="AK86" s="16">
        <f t="shared" si="7"/>
        <v>0</v>
      </c>
      <c r="AL86" s="26">
        <f t="shared" si="9"/>
        <v>0</v>
      </c>
    </row>
    <row r="87" spans="1:38" x14ac:dyDescent="0.2">
      <c r="AG87" s="42"/>
      <c r="AH87" s="29"/>
      <c r="AI87" s="26"/>
      <c r="AJ87" s="24"/>
      <c r="AK87" s="23"/>
    </row>
    <row r="88" spans="1:38" x14ac:dyDescent="0.2">
      <c r="AG88" s="42"/>
      <c r="AH88" s="29"/>
      <c r="AI88" s="26"/>
      <c r="AJ88" s="24"/>
      <c r="AK88" s="23"/>
    </row>
    <row r="89" spans="1:38" x14ac:dyDescent="0.2">
      <c r="AG89" s="42"/>
      <c r="AH89" s="29"/>
      <c r="AI89" s="26"/>
      <c r="AJ89" s="24"/>
      <c r="AK89" s="23"/>
    </row>
    <row r="90" spans="1:38" x14ac:dyDescent="0.2">
      <c r="AG90" s="42"/>
      <c r="AH90" s="29"/>
      <c r="AI90" s="26"/>
      <c r="AJ90" s="24"/>
      <c r="AK90" s="23"/>
    </row>
    <row r="91" spans="1:38" x14ac:dyDescent="0.2">
      <c r="AG91" s="42"/>
      <c r="AH91" s="29"/>
      <c r="AI91" s="26"/>
      <c r="AJ91" s="24"/>
      <c r="AK91" s="23"/>
    </row>
    <row r="92" spans="1:38" x14ac:dyDescent="0.2">
      <c r="AG92" s="42"/>
      <c r="AH92" s="29"/>
      <c r="AI92" s="26"/>
      <c r="AJ92" s="24"/>
      <c r="AK92" s="23"/>
    </row>
    <row r="93" spans="1:38" x14ac:dyDescent="0.2">
      <c r="AG93" s="42"/>
      <c r="AH93" s="29"/>
      <c r="AI93" s="26"/>
      <c r="AJ93" s="24"/>
      <c r="AK93" s="23"/>
    </row>
    <row r="94" spans="1:38" x14ac:dyDescent="0.2">
      <c r="AG94" s="42"/>
      <c r="AH94" s="29"/>
      <c r="AI94" s="26"/>
      <c r="AJ94" s="24"/>
      <c r="AK94" s="23"/>
    </row>
    <row r="95" spans="1:38" x14ac:dyDescent="0.2">
      <c r="AG95" s="42"/>
      <c r="AH95" s="29"/>
      <c r="AI95" s="26"/>
      <c r="AJ95" s="24"/>
      <c r="AK95" s="23"/>
    </row>
    <row r="96" spans="1:38" x14ac:dyDescent="0.2">
      <c r="AG96" s="42"/>
      <c r="AH96" s="29"/>
      <c r="AI96" s="26"/>
      <c r="AJ96" s="24"/>
      <c r="AK96" s="23"/>
    </row>
    <row r="97" spans="33:37" x14ac:dyDescent="0.2">
      <c r="AG97" s="42"/>
      <c r="AH97" s="29"/>
      <c r="AI97" s="26"/>
      <c r="AJ97" s="24"/>
      <c r="AK97" s="23"/>
    </row>
    <row r="98" spans="33:37" x14ac:dyDescent="0.2">
      <c r="AG98" s="42"/>
      <c r="AH98" s="29"/>
      <c r="AI98" s="26"/>
      <c r="AJ98" s="24"/>
      <c r="AK98" s="23"/>
    </row>
    <row r="99" spans="33:37" x14ac:dyDescent="0.2">
      <c r="AG99" s="42"/>
      <c r="AH99" s="29"/>
      <c r="AI99" s="26"/>
      <c r="AJ99" s="24"/>
      <c r="AK99" s="23"/>
    </row>
    <row r="100" spans="33:37" x14ac:dyDescent="0.2">
      <c r="AG100" s="42"/>
      <c r="AH100" s="29"/>
      <c r="AI100" s="26"/>
      <c r="AJ100" s="24"/>
      <c r="AK100" s="23"/>
    </row>
    <row r="101" spans="33:37" x14ac:dyDescent="0.2">
      <c r="AG101" s="42"/>
      <c r="AH101" s="29"/>
      <c r="AI101" s="26"/>
      <c r="AJ101" s="24"/>
      <c r="AK101" s="23"/>
    </row>
    <row r="102" spans="33:37" x14ac:dyDescent="0.2">
      <c r="AG102" s="42"/>
      <c r="AH102" s="29"/>
      <c r="AI102" s="26"/>
      <c r="AJ102" s="24"/>
      <c r="AK102" s="23"/>
    </row>
    <row r="103" spans="33:37" x14ac:dyDescent="0.2">
      <c r="AG103" s="42"/>
      <c r="AH103" s="29"/>
      <c r="AI103" s="26"/>
      <c r="AJ103" s="24"/>
      <c r="AK103" s="23"/>
    </row>
    <row r="104" spans="33:37" x14ac:dyDescent="0.2">
      <c r="AG104" s="42"/>
      <c r="AH104" s="29"/>
      <c r="AI104" s="26"/>
      <c r="AJ104" s="24"/>
      <c r="AK104" s="23"/>
    </row>
    <row r="105" spans="33:37" x14ac:dyDescent="0.2">
      <c r="AG105" s="42"/>
      <c r="AH105" s="29"/>
      <c r="AI105" s="26"/>
      <c r="AJ105" s="24"/>
      <c r="AK105" s="23"/>
    </row>
    <row r="106" spans="33:37" x14ac:dyDescent="0.2">
      <c r="AG106" s="42"/>
      <c r="AH106" s="29"/>
      <c r="AI106" s="26"/>
      <c r="AJ106" s="24"/>
      <c r="AK106" s="23"/>
    </row>
    <row r="107" spans="33:37" x14ac:dyDescent="0.2">
      <c r="AG107" s="42"/>
      <c r="AH107" s="29"/>
      <c r="AI107" s="26"/>
      <c r="AJ107" s="24"/>
      <c r="AK107" s="23"/>
    </row>
    <row r="108" spans="33:37" x14ac:dyDescent="0.2">
      <c r="AG108" s="42"/>
      <c r="AH108" s="29"/>
      <c r="AI108" s="26"/>
      <c r="AJ108" s="24"/>
      <c r="AK108" s="23"/>
    </row>
    <row r="109" spans="33:37" x14ac:dyDescent="0.2">
      <c r="AG109" s="42"/>
      <c r="AH109" s="29"/>
      <c r="AI109" s="26"/>
      <c r="AJ109" s="24"/>
      <c r="AK109" s="23"/>
    </row>
    <row r="110" spans="33:37" x14ac:dyDescent="0.2">
      <c r="AG110" s="42"/>
      <c r="AH110" s="29"/>
      <c r="AI110" s="26"/>
      <c r="AJ110" s="24"/>
      <c r="AK110" s="23"/>
    </row>
    <row r="111" spans="33:37" x14ac:dyDescent="0.2">
      <c r="AG111" s="42"/>
      <c r="AH111" s="29"/>
      <c r="AI111" s="26"/>
      <c r="AJ111" s="24"/>
      <c r="AK111" s="23"/>
    </row>
    <row r="112" spans="33:37" x14ac:dyDescent="0.2">
      <c r="AG112" s="42"/>
      <c r="AH112" s="29"/>
      <c r="AI112" s="26"/>
      <c r="AJ112" s="24"/>
      <c r="AK112" s="23"/>
    </row>
    <row r="113" spans="33:37" x14ac:dyDescent="0.2">
      <c r="AG113" s="42"/>
      <c r="AH113" s="29"/>
      <c r="AI113" s="26"/>
      <c r="AJ113" s="24"/>
      <c r="AK113" s="23"/>
    </row>
    <row r="114" spans="33:37" x14ac:dyDescent="0.2">
      <c r="AG114" s="42"/>
      <c r="AH114" s="29"/>
      <c r="AI114" s="26"/>
      <c r="AJ114" s="24"/>
      <c r="AK114" s="23"/>
    </row>
    <row r="115" spans="33:37" x14ac:dyDescent="0.2">
      <c r="AG115" s="42"/>
      <c r="AH115" s="29"/>
      <c r="AI115" s="26"/>
      <c r="AJ115" s="24"/>
      <c r="AK115" s="23"/>
    </row>
    <row r="116" spans="33:37" x14ac:dyDescent="0.2">
      <c r="AG116" s="42"/>
      <c r="AH116" s="29"/>
      <c r="AI116" s="26"/>
      <c r="AJ116" s="24"/>
      <c r="AK116" s="23"/>
    </row>
    <row r="117" spans="33:37" x14ac:dyDescent="0.2">
      <c r="AG117" s="42"/>
      <c r="AH117" s="29"/>
      <c r="AI117" s="26"/>
      <c r="AJ117" s="24"/>
      <c r="AK117" s="23"/>
    </row>
    <row r="118" spans="33:37" x14ac:dyDescent="0.2">
      <c r="AG118" s="42"/>
      <c r="AH118" s="29"/>
      <c r="AI118" s="26"/>
      <c r="AJ118" s="24"/>
      <c r="AK118" s="23"/>
    </row>
    <row r="119" spans="33:37" x14ac:dyDescent="0.2">
      <c r="AG119" s="42"/>
      <c r="AH119" s="29"/>
      <c r="AI119" s="26"/>
      <c r="AJ119" s="24"/>
      <c r="AK119" s="23"/>
    </row>
    <row r="120" spans="33:37" x14ac:dyDescent="0.2">
      <c r="AG120" s="42"/>
      <c r="AH120" s="29"/>
      <c r="AI120" s="26"/>
      <c r="AJ120" s="24"/>
      <c r="AK120" s="23"/>
    </row>
    <row r="121" spans="33:37" x14ac:dyDescent="0.2">
      <c r="AG121" s="42"/>
      <c r="AH121" s="29"/>
      <c r="AI121" s="26"/>
      <c r="AJ121" s="24"/>
      <c r="AK121" s="23"/>
    </row>
    <row r="122" spans="33:37" x14ac:dyDescent="0.2">
      <c r="AG122" s="42"/>
      <c r="AH122" s="29"/>
      <c r="AI122" s="26"/>
      <c r="AJ122" s="24"/>
      <c r="AK122" s="23"/>
    </row>
    <row r="123" spans="33:37" x14ac:dyDescent="0.2">
      <c r="AG123" s="42"/>
      <c r="AH123" s="29"/>
      <c r="AI123" s="26"/>
      <c r="AJ123" s="24"/>
      <c r="AK123" s="23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9"/>
  <sheetViews>
    <sheetView topLeftCell="Y1" zoomScale="70" zoomScaleNormal="70" workbookViewId="0">
      <selection activeCell="AB1" sqref="A1:AB1048576"/>
    </sheetView>
  </sheetViews>
  <sheetFormatPr defaultColWidth="9" defaultRowHeight="14.25" x14ac:dyDescent="0.2"/>
  <cols>
    <col min="1" max="1" width="39.125" style="254" bestFit="1" customWidth="1"/>
    <col min="2" max="2" width="31.875" style="229" bestFit="1" customWidth="1"/>
    <col min="3" max="3" width="31" style="229" bestFit="1" customWidth="1"/>
    <col min="4" max="4" width="22.75" style="229" bestFit="1" customWidth="1"/>
    <col min="5" max="5" width="22.5" style="254" bestFit="1" customWidth="1"/>
    <col min="6" max="6" width="17" style="254" bestFit="1" customWidth="1"/>
    <col min="7" max="7" width="14.625" style="233" bestFit="1" customWidth="1"/>
    <col min="8" max="8" width="16.625" style="233" bestFit="1" customWidth="1"/>
    <col min="9" max="9" width="18.875" style="233" bestFit="1" customWidth="1"/>
    <col min="10" max="10" width="18.125" style="233" bestFit="1" customWidth="1"/>
    <col min="11" max="11" width="20.125" style="254" bestFit="1" customWidth="1"/>
    <col min="12" max="12" width="26.5" style="254" bestFit="1" customWidth="1"/>
    <col min="13" max="13" width="26.625" style="254" bestFit="1" customWidth="1"/>
    <col min="14" max="14" width="17" style="230" bestFit="1" customWidth="1"/>
    <col min="15" max="21" width="20.125" style="230" customWidth="1"/>
    <col min="22" max="22" width="25.5" style="231" bestFit="1" customWidth="1"/>
    <col min="23" max="23" width="23.875" style="231" bestFit="1" customWidth="1"/>
    <col min="24" max="24" width="41" style="231" bestFit="1" customWidth="1"/>
    <col min="25" max="25" width="29.625" style="231" bestFit="1" customWidth="1"/>
    <col min="26" max="26" width="31.875" style="231" bestFit="1" customWidth="1"/>
    <col min="27" max="27" width="34.25" style="231" bestFit="1" customWidth="1"/>
    <col min="28" max="28" width="33.125" style="231" bestFit="1" customWidth="1"/>
    <col min="29" max="16384" width="9" style="254"/>
  </cols>
  <sheetData>
    <row r="1" spans="1:28" x14ac:dyDescent="0.2">
      <c r="A1" s="254" t="s">
        <v>2456</v>
      </c>
      <c r="B1" s="229" t="s">
        <v>2457</v>
      </c>
      <c r="C1" s="229" t="s">
        <v>2458</v>
      </c>
      <c r="D1" s="229" t="s">
        <v>2459</v>
      </c>
      <c r="E1" s="254" t="s">
        <v>2460</v>
      </c>
      <c r="F1" s="254" t="s">
        <v>2461</v>
      </c>
      <c r="G1" s="233" t="s">
        <v>2463</v>
      </c>
      <c r="H1" s="233" t="s">
        <v>2464</v>
      </c>
      <c r="I1" s="233" t="s">
        <v>2465</v>
      </c>
      <c r="J1" s="233" t="s">
        <v>2466</v>
      </c>
      <c r="K1" s="254" t="s">
        <v>2468</v>
      </c>
      <c r="L1" s="254" t="s">
        <v>2469</v>
      </c>
      <c r="M1" s="254" t="s">
        <v>2470</v>
      </c>
      <c r="N1" s="230" t="s">
        <v>2934</v>
      </c>
      <c r="O1" s="230" t="s">
        <v>3173</v>
      </c>
      <c r="P1" s="230" t="s">
        <v>2471</v>
      </c>
      <c r="Q1" s="230" t="s">
        <v>2472</v>
      </c>
      <c r="R1" s="230" t="s">
        <v>2473</v>
      </c>
      <c r="S1" s="230" t="s">
        <v>2598</v>
      </c>
      <c r="T1" s="230" t="s">
        <v>2474</v>
      </c>
      <c r="U1" s="230" t="s">
        <v>2475</v>
      </c>
      <c r="V1" s="231" t="s">
        <v>2476</v>
      </c>
      <c r="W1" s="231" t="s">
        <v>2477</v>
      </c>
      <c r="X1" s="231" t="s">
        <v>2478</v>
      </c>
      <c r="Y1" s="231" t="s">
        <v>2479</v>
      </c>
      <c r="Z1" s="231" t="s">
        <v>2480</v>
      </c>
      <c r="AA1" s="231" t="s">
        <v>2600</v>
      </c>
      <c r="AB1" s="231" t="s">
        <v>2481</v>
      </c>
    </row>
    <row r="2" spans="1:28" x14ac:dyDescent="0.2">
      <c r="A2" s="254" t="s">
        <v>2482</v>
      </c>
      <c r="B2" s="229" t="s">
        <v>2483</v>
      </c>
      <c r="C2" s="229" t="s">
        <v>2484</v>
      </c>
      <c r="D2" s="229" t="s">
        <v>2485</v>
      </c>
      <c r="E2" s="254" t="s">
        <v>2486</v>
      </c>
      <c r="F2" s="254" t="s">
        <v>2487</v>
      </c>
      <c r="G2" s="233" t="s">
        <v>2489</v>
      </c>
      <c r="H2" s="233" t="s">
        <v>2490</v>
      </c>
      <c r="I2" s="233" t="s">
        <v>2491</v>
      </c>
      <c r="J2" s="233" t="s">
        <v>2492</v>
      </c>
      <c r="K2" s="254" t="s">
        <v>2494</v>
      </c>
      <c r="L2" s="254" t="s">
        <v>2495</v>
      </c>
      <c r="M2" s="254" t="s">
        <v>2496</v>
      </c>
      <c r="N2" s="230" t="s">
        <v>2935</v>
      </c>
      <c r="O2" s="230" t="s">
        <v>3174</v>
      </c>
      <c r="P2" s="230" t="s">
        <v>2497</v>
      </c>
      <c r="Q2" s="230" t="s">
        <v>2498</v>
      </c>
      <c r="R2" s="230" t="s">
        <v>2499</v>
      </c>
      <c r="S2" s="230" t="s">
        <v>2604</v>
      </c>
      <c r="T2" s="230" t="s">
        <v>2500</v>
      </c>
      <c r="U2" s="230" t="s">
        <v>2501</v>
      </c>
      <c r="V2" s="231" t="s">
        <v>2502</v>
      </c>
      <c r="W2" s="231" t="s">
        <v>2503</v>
      </c>
      <c r="X2" s="231" t="s">
        <v>2504</v>
      </c>
      <c r="Y2" s="231" t="s">
        <v>2505</v>
      </c>
      <c r="Z2" s="231" t="s">
        <v>2506</v>
      </c>
      <c r="AA2" s="231" t="s">
        <v>2606</v>
      </c>
      <c r="AB2" s="231" t="s">
        <v>2507</v>
      </c>
    </row>
    <row r="3" spans="1:28" x14ac:dyDescent="0.2">
      <c r="A3" s="254" t="s">
        <v>2508</v>
      </c>
      <c r="B3" s="229">
        <v>96259487.810000002</v>
      </c>
      <c r="C3" s="229">
        <v>1484594.84</v>
      </c>
      <c r="D3" s="229">
        <v>14498131.43</v>
      </c>
      <c r="E3" s="254">
        <v>106647136.31999999</v>
      </c>
      <c r="F3" s="254">
        <v>28999347.260000002</v>
      </c>
      <c r="G3" s="233">
        <v>522827.86</v>
      </c>
      <c r="H3" s="233">
        <v>1120275.33</v>
      </c>
      <c r="I3" s="233">
        <v>506757</v>
      </c>
      <c r="J3" s="233">
        <v>1058963.6499999999</v>
      </c>
      <c r="K3" s="254">
        <v>-3982433.39</v>
      </c>
      <c r="L3" s="254">
        <v>-46658075.640000001</v>
      </c>
      <c r="M3" s="254">
        <v>338960427.63999999</v>
      </c>
      <c r="N3" s="230">
        <v>16437.41</v>
      </c>
      <c r="O3" s="230">
        <v>-840</v>
      </c>
      <c r="P3" s="230">
        <v>243194379.09</v>
      </c>
      <c r="Q3" s="230">
        <v>14625955.33</v>
      </c>
      <c r="R3" s="230">
        <v>755124.45</v>
      </c>
      <c r="S3" s="230">
        <v>2750</v>
      </c>
      <c r="T3" s="230">
        <v>208986077.88999999</v>
      </c>
      <c r="U3" s="230">
        <v>25466846.34</v>
      </c>
      <c r="V3" s="231">
        <v>314840746.35000002</v>
      </c>
      <c r="W3" s="231">
        <v>52227</v>
      </c>
      <c r="X3" s="231">
        <v>304268.59999999998</v>
      </c>
      <c r="Y3" s="231">
        <v>108407948.73</v>
      </c>
      <c r="Z3" s="231">
        <v>20788696.100000001</v>
      </c>
      <c r="AA3" s="231">
        <v>-500</v>
      </c>
      <c r="AB3" s="231">
        <v>98220.38</v>
      </c>
    </row>
    <row r="4" spans="1:28" x14ac:dyDescent="0.2">
      <c r="A4" s="254" t="s">
        <v>3175</v>
      </c>
      <c r="B4" s="229">
        <v>13335.17</v>
      </c>
      <c r="D4" s="229">
        <v>4950</v>
      </c>
      <c r="E4" s="254">
        <v>139162</v>
      </c>
      <c r="F4" s="254">
        <v>15</v>
      </c>
      <c r="G4" s="233">
        <v>0</v>
      </c>
      <c r="L4" s="254">
        <v>-1282339.8600000001</v>
      </c>
      <c r="M4" s="254">
        <v>1570000</v>
      </c>
      <c r="N4" s="230">
        <v>11.03</v>
      </c>
      <c r="P4" s="230">
        <v>8000</v>
      </c>
      <c r="T4" s="230">
        <v>857453.6</v>
      </c>
      <c r="U4" s="230">
        <v>3074161.9</v>
      </c>
      <c r="V4" s="231">
        <v>1908857.6</v>
      </c>
      <c r="X4" s="231">
        <v>21700</v>
      </c>
      <c r="Y4" s="231">
        <v>454362.9</v>
      </c>
      <c r="Z4" s="231">
        <v>111704</v>
      </c>
    </row>
    <row r="5" spans="1:28" x14ac:dyDescent="0.2">
      <c r="A5" s="254" t="s">
        <v>3176</v>
      </c>
      <c r="B5" s="229">
        <v>54.85</v>
      </c>
      <c r="D5" s="229">
        <v>0</v>
      </c>
      <c r="E5" s="254">
        <v>451035</v>
      </c>
      <c r="G5" s="233">
        <v>4500</v>
      </c>
      <c r="H5" s="233">
        <v>1102</v>
      </c>
      <c r="L5" s="254">
        <v>-700917.51</v>
      </c>
      <c r="M5" s="254">
        <v>1209311.82</v>
      </c>
      <c r="N5" s="230">
        <v>6.71</v>
      </c>
      <c r="O5" s="230">
        <v>-1600</v>
      </c>
      <c r="R5" s="230">
        <v>38.83</v>
      </c>
      <c r="T5" s="230">
        <v>1244101.5</v>
      </c>
      <c r="U5" s="230">
        <v>430743.98</v>
      </c>
      <c r="V5" s="231">
        <v>1438731.5</v>
      </c>
      <c r="X5" s="231">
        <v>2000</v>
      </c>
      <c r="Y5" s="231">
        <v>242210.98</v>
      </c>
      <c r="Z5" s="231">
        <v>54855</v>
      </c>
      <c r="AA5" s="231">
        <v>-1600</v>
      </c>
    </row>
    <row r="6" spans="1:28" x14ac:dyDescent="0.2">
      <c r="A6" s="254" t="s">
        <v>3177</v>
      </c>
      <c r="B6" s="229">
        <v>50563.45</v>
      </c>
      <c r="D6" s="229">
        <v>4075</v>
      </c>
      <c r="E6" s="254">
        <v>2400955.87</v>
      </c>
      <c r="F6" s="254">
        <v>9235.02</v>
      </c>
      <c r="J6" s="233">
        <v>0</v>
      </c>
      <c r="K6" s="254">
        <v>-226997.82</v>
      </c>
      <c r="L6" s="254">
        <v>1342154.9099999999</v>
      </c>
      <c r="M6" s="254">
        <v>1382089.34</v>
      </c>
      <c r="P6" s="230">
        <v>8000</v>
      </c>
      <c r="R6" s="230">
        <v>7.97</v>
      </c>
      <c r="T6" s="230">
        <v>1439628.8</v>
      </c>
      <c r="U6" s="230">
        <v>350504.12</v>
      </c>
      <c r="V6" s="231">
        <v>1545918.8</v>
      </c>
      <c r="Y6" s="231">
        <v>164483.85</v>
      </c>
      <c r="Z6" s="231">
        <v>91718.33</v>
      </c>
    </row>
    <row r="7" spans="1:28" x14ac:dyDescent="0.2">
      <c r="A7" s="254" t="s">
        <v>3178</v>
      </c>
      <c r="B7" s="229">
        <v>179761.5</v>
      </c>
      <c r="D7" s="229">
        <v>4900</v>
      </c>
      <c r="E7" s="254">
        <v>3</v>
      </c>
      <c r="F7" s="254">
        <v>202376.71</v>
      </c>
      <c r="J7" s="233">
        <v>318</v>
      </c>
      <c r="L7" s="254">
        <v>-1230882.75</v>
      </c>
      <c r="M7" s="254">
        <v>1532600</v>
      </c>
      <c r="R7" s="230">
        <v>52.41</v>
      </c>
      <c r="T7" s="230">
        <v>971480</v>
      </c>
      <c r="U7" s="230">
        <v>1160257.76</v>
      </c>
      <c r="V7" s="231">
        <v>1737682</v>
      </c>
      <c r="Y7" s="231">
        <v>244764.09</v>
      </c>
      <c r="Z7" s="231">
        <v>64338.12</v>
      </c>
    </row>
    <row r="8" spans="1:28" x14ac:dyDescent="0.2">
      <c r="A8" s="254" t="s">
        <v>3179</v>
      </c>
      <c r="B8" s="229">
        <v>21733.43</v>
      </c>
      <c r="D8" s="229">
        <v>45885</v>
      </c>
      <c r="E8" s="254">
        <v>1852502</v>
      </c>
      <c r="F8" s="254">
        <v>14794.7</v>
      </c>
      <c r="G8" s="233">
        <v>58905</v>
      </c>
      <c r="L8" s="254">
        <v>-271935.01</v>
      </c>
      <c r="M8" s="254">
        <v>2300000</v>
      </c>
      <c r="N8" s="230">
        <v>43.44</v>
      </c>
      <c r="P8" s="230">
        <v>8000</v>
      </c>
      <c r="T8" s="230">
        <v>904686.8</v>
      </c>
      <c r="U8" s="230">
        <v>498260.07</v>
      </c>
      <c r="V8" s="231">
        <v>1209686.8</v>
      </c>
      <c r="X8" s="231">
        <v>50210</v>
      </c>
      <c r="Y8" s="231">
        <v>184915.07</v>
      </c>
      <c r="Z8" s="231">
        <v>118233.3</v>
      </c>
    </row>
    <row r="9" spans="1:28" x14ac:dyDescent="0.2">
      <c r="A9" s="254" t="s">
        <v>3180</v>
      </c>
      <c r="B9" s="229">
        <v>116398.78</v>
      </c>
      <c r="D9" s="229">
        <v>6427.28</v>
      </c>
      <c r="E9" s="254">
        <v>3022733.48</v>
      </c>
      <c r="F9" s="254">
        <v>305501.03000000003</v>
      </c>
      <c r="G9" s="233">
        <v>0</v>
      </c>
      <c r="L9" s="254">
        <v>2366999.5</v>
      </c>
      <c r="M9" s="254">
        <v>1150000</v>
      </c>
      <c r="P9" s="230">
        <v>69800</v>
      </c>
      <c r="T9" s="230">
        <v>1088450</v>
      </c>
      <c r="U9" s="230">
        <v>717257.08</v>
      </c>
      <c r="V9" s="231">
        <v>1366950.94</v>
      </c>
      <c r="Y9" s="231">
        <v>188443.35</v>
      </c>
      <c r="Z9" s="231">
        <v>171351.72</v>
      </c>
    </row>
    <row r="10" spans="1:28" x14ac:dyDescent="0.2">
      <c r="A10" s="254" t="s">
        <v>3181</v>
      </c>
      <c r="B10" s="229">
        <v>67961.919999999998</v>
      </c>
      <c r="E10" s="254">
        <v>3108546.64</v>
      </c>
      <c r="F10" s="254">
        <v>34</v>
      </c>
      <c r="L10" s="254">
        <v>1998031.28</v>
      </c>
      <c r="M10" s="254">
        <v>1250300</v>
      </c>
      <c r="N10" s="230">
        <v>36.97</v>
      </c>
      <c r="P10" s="230">
        <v>8000</v>
      </c>
      <c r="T10" s="230">
        <v>1010205.5</v>
      </c>
      <c r="U10" s="230">
        <v>251640.13</v>
      </c>
      <c r="V10" s="231">
        <v>1074021.5</v>
      </c>
      <c r="X10" s="231">
        <v>2070</v>
      </c>
      <c r="Y10" s="231">
        <v>175443.13</v>
      </c>
      <c r="Z10" s="231">
        <v>90136.69</v>
      </c>
    </row>
    <row r="11" spans="1:28" x14ac:dyDescent="0.2">
      <c r="A11" s="254" t="s">
        <v>3182</v>
      </c>
      <c r="B11" s="229">
        <v>25208.12</v>
      </c>
      <c r="D11" s="229">
        <v>15050</v>
      </c>
      <c r="E11" s="254">
        <v>154425</v>
      </c>
      <c r="F11" s="254">
        <v>21</v>
      </c>
      <c r="G11" s="233">
        <v>11750</v>
      </c>
      <c r="L11" s="254">
        <v>-1248805.6100000001</v>
      </c>
      <c r="M11" s="254">
        <v>1542339.31</v>
      </c>
      <c r="N11" s="230">
        <v>48.1</v>
      </c>
      <c r="P11" s="230">
        <v>8000</v>
      </c>
      <c r="R11" s="230">
        <v>32.43</v>
      </c>
      <c r="T11" s="230">
        <v>840677</v>
      </c>
      <c r="U11" s="230">
        <v>2827696.86</v>
      </c>
      <c r="V11" s="231">
        <v>3248606</v>
      </c>
      <c r="X11" s="231">
        <v>7920</v>
      </c>
      <c r="Y11" s="231">
        <v>411988.86</v>
      </c>
      <c r="Z11" s="231">
        <v>87491.11</v>
      </c>
    </row>
    <row r="12" spans="1:28" x14ac:dyDescent="0.2">
      <c r="A12" s="254" t="s">
        <v>3183</v>
      </c>
      <c r="B12" s="229">
        <v>19087.75</v>
      </c>
      <c r="D12" s="229">
        <v>34495</v>
      </c>
      <c r="E12" s="254">
        <v>1150003.54</v>
      </c>
      <c r="F12" s="254">
        <v>1347.36</v>
      </c>
      <c r="G12" s="233">
        <v>0</v>
      </c>
      <c r="L12" s="254">
        <v>-555086.13</v>
      </c>
      <c r="M12" s="254">
        <v>1850000</v>
      </c>
      <c r="N12" s="230">
        <v>28.06</v>
      </c>
      <c r="P12" s="230">
        <v>8000</v>
      </c>
      <c r="T12" s="230">
        <v>2633689.9</v>
      </c>
      <c r="U12" s="230">
        <v>643178.77</v>
      </c>
      <c r="V12" s="231">
        <v>2956296.65</v>
      </c>
      <c r="X12" s="231">
        <v>43200</v>
      </c>
      <c r="Y12" s="231">
        <v>301247.02</v>
      </c>
      <c r="Z12" s="231">
        <v>69333.279999999999</v>
      </c>
    </row>
    <row r="13" spans="1:28" x14ac:dyDescent="0.2">
      <c r="A13" s="254" t="s">
        <v>3184</v>
      </c>
      <c r="B13" s="229">
        <v>247993.49</v>
      </c>
      <c r="D13" s="229">
        <v>64310</v>
      </c>
      <c r="E13" s="254">
        <v>330469.86</v>
      </c>
      <c r="F13" s="254">
        <v>2298.86</v>
      </c>
      <c r="G13" s="233">
        <v>69300</v>
      </c>
      <c r="L13" s="254">
        <v>-656294.77</v>
      </c>
      <c r="M13" s="254">
        <v>1236758.5</v>
      </c>
      <c r="N13" s="230">
        <v>266.07</v>
      </c>
      <c r="O13" s="230">
        <v>760</v>
      </c>
      <c r="P13" s="230">
        <v>63200</v>
      </c>
      <c r="T13" s="230">
        <v>1883819.6</v>
      </c>
      <c r="U13" s="230">
        <v>653224.1</v>
      </c>
      <c r="V13" s="231">
        <v>2193119.6</v>
      </c>
      <c r="Y13" s="231">
        <v>323659.09999999998</v>
      </c>
      <c r="Z13" s="231">
        <v>89182.59</v>
      </c>
    </row>
    <row r="14" spans="1:28" x14ac:dyDescent="0.2">
      <c r="A14" s="254" t="s">
        <v>3185</v>
      </c>
      <c r="B14" s="229">
        <v>13342.53</v>
      </c>
      <c r="D14" s="229">
        <v>28320</v>
      </c>
      <c r="E14" s="254">
        <v>1782869.04</v>
      </c>
      <c r="F14" s="254">
        <v>10</v>
      </c>
      <c r="G14" s="233">
        <v>47650</v>
      </c>
      <c r="L14" s="254">
        <v>659540.23</v>
      </c>
      <c r="M14" s="254">
        <v>1223648</v>
      </c>
      <c r="N14" s="230">
        <v>16.64</v>
      </c>
      <c r="T14" s="230">
        <v>929287.05</v>
      </c>
      <c r="U14" s="230">
        <v>1850980.3</v>
      </c>
      <c r="V14" s="231">
        <v>2267033.0499999998</v>
      </c>
      <c r="X14" s="231">
        <v>10560</v>
      </c>
      <c r="Y14" s="231">
        <v>169254.3</v>
      </c>
      <c r="Z14" s="231">
        <v>94833.3</v>
      </c>
    </row>
    <row r="15" spans="1:28" x14ac:dyDescent="0.2">
      <c r="A15" s="254" t="s">
        <v>3186</v>
      </c>
      <c r="B15" s="229">
        <v>256467.89</v>
      </c>
      <c r="D15" s="229">
        <v>3970</v>
      </c>
      <c r="E15" s="254">
        <v>539369.51</v>
      </c>
      <c r="F15" s="254">
        <v>57357.31</v>
      </c>
      <c r="G15" s="233">
        <v>6040</v>
      </c>
      <c r="L15" s="254">
        <v>-1021593.16</v>
      </c>
      <c r="M15" s="254">
        <v>1790913.12</v>
      </c>
      <c r="N15" s="230">
        <v>6.64</v>
      </c>
      <c r="P15" s="230">
        <v>8000</v>
      </c>
      <c r="T15" s="230">
        <v>5569958.2999999998</v>
      </c>
      <c r="U15" s="230">
        <v>3136433.82</v>
      </c>
      <c r="V15" s="231">
        <v>6294212.0499999998</v>
      </c>
      <c r="Y15" s="231">
        <v>439620.07</v>
      </c>
      <c r="Z15" s="231">
        <v>169161.89</v>
      </c>
    </row>
    <row r="16" spans="1:28" x14ac:dyDescent="0.2">
      <c r="A16" s="254" t="s">
        <v>3187</v>
      </c>
      <c r="B16" s="229">
        <v>12591.16</v>
      </c>
      <c r="D16" s="229">
        <v>1944</v>
      </c>
      <c r="E16" s="254">
        <v>118550.61</v>
      </c>
      <c r="F16" s="254">
        <v>2718.19</v>
      </c>
      <c r="G16" s="233">
        <v>0</v>
      </c>
      <c r="L16" s="254">
        <v>-1133891.8</v>
      </c>
      <c r="M16" s="254">
        <v>1325520</v>
      </c>
      <c r="P16" s="230">
        <v>8000</v>
      </c>
      <c r="R16" s="230">
        <v>29.04</v>
      </c>
      <c r="T16" s="230">
        <v>1667979.5</v>
      </c>
      <c r="U16" s="230">
        <v>336957.06</v>
      </c>
      <c r="V16" s="231">
        <v>1773349.5</v>
      </c>
      <c r="X16" s="231">
        <v>2820</v>
      </c>
      <c r="Y16" s="231">
        <v>229767.06</v>
      </c>
      <c r="Z16" s="231">
        <v>62853.279999999999</v>
      </c>
    </row>
    <row r="17" spans="1:28" x14ac:dyDescent="0.2">
      <c r="A17" s="254" t="s">
        <v>3188</v>
      </c>
      <c r="B17" s="229">
        <v>8712.7900000000009</v>
      </c>
      <c r="D17" s="229">
        <v>895</v>
      </c>
      <c r="E17" s="254">
        <v>1792717.93</v>
      </c>
      <c r="F17" s="254">
        <v>5568.99</v>
      </c>
      <c r="G17" s="233">
        <v>0</v>
      </c>
      <c r="L17" s="254">
        <v>507687.67</v>
      </c>
      <c r="M17" s="254">
        <v>1385124.66</v>
      </c>
      <c r="N17" s="230">
        <v>7.44</v>
      </c>
      <c r="P17" s="230">
        <v>8000</v>
      </c>
      <c r="T17" s="230">
        <v>2397474.2000000002</v>
      </c>
      <c r="U17" s="230">
        <v>256538.18</v>
      </c>
      <c r="V17" s="231">
        <v>2527340.2000000002</v>
      </c>
      <c r="Y17" s="231">
        <v>139407.18</v>
      </c>
      <c r="Z17" s="231">
        <v>80190.06</v>
      </c>
    </row>
    <row r="18" spans="1:28" x14ac:dyDescent="0.2">
      <c r="A18" s="254" t="s">
        <v>3189</v>
      </c>
      <c r="B18" s="229">
        <v>86991.25</v>
      </c>
      <c r="D18" s="229">
        <v>46139</v>
      </c>
      <c r="E18" s="254">
        <v>910781.72</v>
      </c>
      <c r="F18" s="254">
        <v>28</v>
      </c>
      <c r="G18" s="233">
        <v>3626.39</v>
      </c>
      <c r="L18" s="254">
        <v>-192545.27</v>
      </c>
      <c r="M18" s="254">
        <v>1199644.94</v>
      </c>
      <c r="P18" s="230">
        <v>8000</v>
      </c>
      <c r="R18" s="230">
        <v>8.24</v>
      </c>
      <c r="T18" s="230">
        <v>1410605.3</v>
      </c>
      <c r="U18" s="230">
        <v>365435.34</v>
      </c>
      <c r="V18" s="231">
        <v>1554587.82</v>
      </c>
      <c r="Y18" s="231">
        <v>143327.15</v>
      </c>
      <c r="Z18" s="231">
        <v>52920</v>
      </c>
    </row>
    <row r="19" spans="1:28" x14ac:dyDescent="0.2">
      <c r="A19" s="254" t="s">
        <v>3190</v>
      </c>
      <c r="B19" s="229">
        <v>9061.6</v>
      </c>
      <c r="D19" s="229">
        <v>7504</v>
      </c>
      <c r="E19" s="254">
        <v>1291301.3799999999</v>
      </c>
      <c r="F19" s="254">
        <v>111</v>
      </c>
      <c r="L19" s="254">
        <v>-192120.21</v>
      </c>
      <c r="M19" s="254">
        <v>1642759</v>
      </c>
      <c r="N19" s="230">
        <v>8.15</v>
      </c>
      <c r="P19" s="230">
        <v>8000</v>
      </c>
      <c r="T19" s="230">
        <v>1106859.5</v>
      </c>
      <c r="U19" s="230">
        <v>605403.49</v>
      </c>
      <c r="V19" s="231">
        <v>1287425.5</v>
      </c>
      <c r="Y19" s="231">
        <v>231632.49</v>
      </c>
      <c r="Z19" s="231">
        <v>106840.96000000001</v>
      </c>
    </row>
    <row r="20" spans="1:28" x14ac:dyDescent="0.2">
      <c r="A20" s="254" t="s">
        <v>3191</v>
      </c>
      <c r="B20" s="229">
        <v>635.36</v>
      </c>
      <c r="E20" s="254">
        <v>426983.36</v>
      </c>
      <c r="F20" s="254">
        <v>314153.31</v>
      </c>
      <c r="L20" s="254">
        <v>-393711.3</v>
      </c>
      <c r="M20" s="254">
        <v>1230000</v>
      </c>
      <c r="T20" s="230">
        <v>1577468.5</v>
      </c>
      <c r="U20" s="230">
        <v>783239.75</v>
      </c>
      <c r="V20" s="231">
        <v>2050968.5</v>
      </c>
      <c r="X20" s="231">
        <v>73440</v>
      </c>
      <c r="Y20" s="231">
        <v>165299.75</v>
      </c>
      <c r="Z20" s="231">
        <v>94516.67</v>
      </c>
    </row>
    <row r="21" spans="1:28" x14ac:dyDescent="0.2">
      <c r="A21" s="254" t="s">
        <v>3192</v>
      </c>
      <c r="B21" s="229">
        <v>113752.81</v>
      </c>
      <c r="D21" s="229">
        <v>78815</v>
      </c>
      <c r="F21" s="254">
        <v>3123.75</v>
      </c>
      <c r="G21" s="233">
        <v>43626</v>
      </c>
      <c r="J21" s="233">
        <v>178</v>
      </c>
      <c r="L21" s="254">
        <v>-961010.05</v>
      </c>
      <c r="M21" s="254">
        <v>1067330</v>
      </c>
      <c r="N21" s="230">
        <v>15.93</v>
      </c>
      <c r="P21" s="230">
        <v>8000</v>
      </c>
      <c r="S21" s="230">
        <v>1100</v>
      </c>
      <c r="T21" s="230">
        <v>1368134.35</v>
      </c>
      <c r="U21" s="230">
        <v>838018.56000000006</v>
      </c>
      <c r="V21" s="231">
        <v>1553262.35</v>
      </c>
      <c r="X21" s="231">
        <v>16254</v>
      </c>
      <c r="Y21" s="231">
        <v>231676.18</v>
      </c>
      <c r="Z21" s="231">
        <v>3596.7</v>
      </c>
      <c r="AA21" s="231">
        <v>1100</v>
      </c>
    </row>
    <row r="22" spans="1:28" x14ac:dyDescent="0.2">
      <c r="A22" s="254" t="s">
        <v>3193</v>
      </c>
      <c r="B22" s="229">
        <v>785630.62</v>
      </c>
      <c r="C22" s="229">
        <v>78949.53</v>
      </c>
      <c r="D22" s="229">
        <v>256438.09</v>
      </c>
      <c r="E22" s="254">
        <v>228116.65</v>
      </c>
      <c r="F22" s="254">
        <v>257695.58</v>
      </c>
      <c r="J22" s="233">
        <v>90.44</v>
      </c>
      <c r="P22" s="230">
        <v>1187400.6000000001</v>
      </c>
      <c r="Q22" s="230">
        <v>39750</v>
      </c>
      <c r="R22" s="230">
        <v>1094.31</v>
      </c>
      <c r="T22" s="230">
        <v>1702560</v>
      </c>
      <c r="V22" s="231">
        <v>1932451</v>
      </c>
      <c r="Y22" s="231">
        <v>651482.16</v>
      </c>
      <c r="Z22" s="231">
        <v>118205.53</v>
      </c>
    </row>
    <row r="23" spans="1:28" x14ac:dyDescent="0.2">
      <c r="A23" s="254" t="s">
        <v>3194</v>
      </c>
      <c r="B23" s="229">
        <v>391641.43</v>
      </c>
      <c r="D23" s="229">
        <v>116842.54</v>
      </c>
      <c r="E23" s="254">
        <v>176152.92</v>
      </c>
      <c r="F23" s="254">
        <v>132958.07999999999</v>
      </c>
      <c r="M23" s="254">
        <v>2340148.79</v>
      </c>
      <c r="P23" s="230">
        <v>1259763.3799999999</v>
      </c>
      <c r="Q23" s="230">
        <v>35000</v>
      </c>
      <c r="R23" s="230">
        <v>392.53</v>
      </c>
      <c r="T23" s="230">
        <v>1059080</v>
      </c>
      <c r="V23" s="231">
        <v>1387220</v>
      </c>
      <c r="Y23" s="231">
        <v>576070.47</v>
      </c>
      <c r="Z23" s="231">
        <v>71268.36</v>
      </c>
    </row>
    <row r="24" spans="1:28" x14ac:dyDescent="0.2">
      <c r="A24" s="254" t="s">
        <v>3195</v>
      </c>
      <c r="B24" s="229">
        <v>1161469.52</v>
      </c>
      <c r="C24" s="229">
        <v>172432.16</v>
      </c>
      <c r="D24" s="229">
        <v>278228.49</v>
      </c>
      <c r="E24" s="254">
        <v>196546.67</v>
      </c>
      <c r="F24" s="254">
        <v>108736.28</v>
      </c>
      <c r="G24" s="233">
        <v>9000</v>
      </c>
      <c r="M24" s="254">
        <v>2461151.44</v>
      </c>
      <c r="P24" s="230">
        <v>2161586.9500000002</v>
      </c>
      <c r="Q24" s="230">
        <v>420100</v>
      </c>
      <c r="R24" s="230">
        <v>1020.51</v>
      </c>
      <c r="T24" s="230">
        <v>1950000</v>
      </c>
      <c r="V24" s="231">
        <v>2446869</v>
      </c>
      <c r="Y24" s="231">
        <v>1014861.4</v>
      </c>
      <c r="Z24" s="231">
        <v>60819.78</v>
      </c>
    </row>
    <row r="25" spans="1:28" x14ac:dyDescent="0.2">
      <c r="A25" s="254" t="s">
        <v>3196</v>
      </c>
      <c r="B25" s="229">
        <v>525339.82999999996</v>
      </c>
      <c r="C25" s="229">
        <v>17935.14</v>
      </c>
      <c r="D25" s="229">
        <v>113962.2</v>
      </c>
      <c r="E25" s="254">
        <v>239926.76</v>
      </c>
      <c r="F25" s="254">
        <v>664631.77</v>
      </c>
      <c r="M25" s="254">
        <v>1609968.11</v>
      </c>
      <c r="P25" s="230">
        <v>1762395.73</v>
      </c>
      <c r="Q25" s="230">
        <v>107500</v>
      </c>
      <c r="R25" s="230">
        <v>755.3</v>
      </c>
      <c r="T25" s="230">
        <v>1345200</v>
      </c>
      <c r="V25" s="231">
        <v>1542319</v>
      </c>
      <c r="Y25" s="231">
        <v>583873.81000000006</v>
      </c>
      <c r="Z25" s="231">
        <v>199628</v>
      </c>
    </row>
    <row r="26" spans="1:28" x14ac:dyDescent="0.2">
      <c r="A26" s="254" t="s">
        <v>3197</v>
      </c>
      <c r="B26" s="229">
        <v>395827.85</v>
      </c>
      <c r="C26" s="229">
        <v>5491.36</v>
      </c>
      <c r="D26" s="229">
        <v>130107.63</v>
      </c>
      <c r="E26" s="254">
        <v>219245.48</v>
      </c>
      <c r="F26" s="254">
        <v>70809.14</v>
      </c>
      <c r="M26" s="254">
        <v>1693812.25</v>
      </c>
      <c r="P26" s="230">
        <v>713078.76</v>
      </c>
      <c r="Q26" s="230">
        <v>46000</v>
      </c>
      <c r="R26" s="230">
        <v>375.94</v>
      </c>
      <c r="T26" s="230">
        <v>628470</v>
      </c>
      <c r="V26" s="231">
        <v>783975</v>
      </c>
      <c r="Y26" s="231">
        <v>265049.73</v>
      </c>
      <c r="Z26" s="231">
        <v>49084.94</v>
      </c>
    </row>
    <row r="27" spans="1:28" x14ac:dyDescent="0.2">
      <c r="A27" s="254" t="s">
        <v>3198</v>
      </c>
      <c r="B27" s="229">
        <v>728830.03</v>
      </c>
      <c r="C27" s="229">
        <v>103927.8</v>
      </c>
      <c r="D27" s="229">
        <v>121262.46</v>
      </c>
      <c r="E27" s="254">
        <v>248165.56</v>
      </c>
      <c r="F27" s="254">
        <v>279858.65000000002</v>
      </c>
      <c r="G27" s="233">
        <v>10000</v>
      </c>
      <c r="J27" s="233">
        <v>983.3</v>
      </c>
      <c r="L27" s="254">
        <v>300</v>
      </c>
      <c r="M27" s="254">
        <v>1247745.83</v>
      </c>
      <c r="P27" s="230">
        <v>1829443.83</v>
      </c>
      <c r="Q27" s="230">
        <v>125000</v>
      </c>
      <c r="R27" s="230">
        <v>2979.55</v>
      </c>
      <c r="T27" s="230">
        <v>1321070</v>
      </c>
      <c r="V27" s="231">
        <v>1642788</v>
      </c>
      <c r="Y27" s="231">
        <v>1185613.24</v>
      </c>
      <c r="Z27" s="231">
        <v>105954.67</v>
      </c>
    </row>
    <row r="28" spans="1:28" x14ac:dyDescent="0.2">
      <c r="A28" s="254" t="s">
        <v>3199</v>
      </c>
      <c r="B28" s="229">
        <v>861046.3</v>
      </c>
      <c r="C28" s="229">
        <v>11001.3</v>
      </c>
      <c r="D28" s="229">
        <v>174154.64</v>
      </c>
      <c r="E28" s="254">
        <v>284390.99</v>
      </c>
      <c r="F28" s="254">
        <v>708564.92</v>
      </c>
      <c r="M28" s="254">
        <v>1804121.26</v>
      </c>
      <c r="P28" s="230">
        <v>1849219.49</v>
      </c>
      <c r="R28" s="230">
        <v>1373.57</v>
      </c>
      <c r="T28" s="230">
        <v>792420</v>
      </c>
      <c r="V28" s="231">
        <v>1084199</v>
      </c>
      <c r="Y28" s="231">
        <v>588415.4</v>
      </c>
      <c r="Z28" s="231">
        <v>217277.76</v>
      </c>
    </row>
    <row r="29" spans="1:28" x14ac:dyDescent="0.2">
      <c r="A29" s="254" t="s">
        <v>3200</v>
      </c>
      <c r="B29" s="229">
        <v>790878.41</v>
      </c>
      <c r="C29" s="229">
        <v>9697.6</v>
      </c>
      <c r="D29" s="229">
        <v>147759.35999999999</v>
      </c>
      <c r="E29" s="254">
        <v>316400.12</v>
      </c>
      <c r="F29" s="254">
        <v>198462.8</v>
      </c>
      <c r="G29" s="233">
        <v>13000</v>
      </c>
      <c r="J29" s="233">
        <v>101.1</v>
      </c>
      <c r="L29" s="254">
        <v>539.76</v>
      </c>
      <c r="M29" s="254">
        <v>1414760.08</v>
      </c>
      <c r="P29" s="230">
        <v>1925522.75</v>
      </c>
      <c r="Q29" s="230">
        <v>28793.1</v>
      </c>
      <c r="R29" s="230">
        <v>1091.4000000000001</v>
      </c>
      <c r="T29" s="230">
        <v>1301800</v>
      </c>
      <c r="V29" s="231">
        <v>1643889</v>
      </c>
      <c r="Y29" s="231">
        <v>1188103.75</v>
      </c>
      <c r="Z29" s="231">
        <v>158912.62</v>
      </c>
    </row>
    <row r="30" spans="1:28" x14ac:dyDescent="0.2">
      <c r="A30" s="254" t="s">
        <v>3201</v>
      </c>
      <c r="B30" s="229">
        <v>957785.61</v>
      </c>
      <c r="C30" s="229">
        <v>6665.48</v>
      </c>
      <c r="D30" s="229">
        <v>824900.55</v>
      </c>
      <c r="E30" s="254">
        <v>174865.3</v>
      </c>
      <c r="F30" s="254">
        <v>142586.88</v>
      </c>
      <c r="G30" s="233">
        <v>22500</v>
      </c>
      <c r="J30" s="233">
        <v>79.44</v>
      </c>
      <c r="M30" s="254">
        <v>1595887.05</v>
      </c>
      <c r="P30" s="230">
        <v>2868949.93</v>
      </c>
      <c r="Q30" s="230">
        <v>243478.42</v>
      </c>
      <c r="R30" s="230">
        <v>1625.5</v>
      </c>
      <c r="T30" s="230">
        <v>1874280</v>
      </c>
      <c r="V30" s="231">
        <v>2327700</v>
      </c>
      <c r="Y30" s="231">
        <v>2030812.1</v>
      </c>
      <c r="Z30" s="231">
        <v>70824.31</v>
      </c>
    </row>
    <row r="31" spans="1:28" x14ac:dyDescent="0.2">
      <c r="A31" s="254" t="s">
        <v>3202</v>
      </c>
      <c r="B31" s="229">
        <v>641886.88</v>
      </c>
      <c r="D31" s="229">
        <v>282311.65000000002</v>
      </c>
      <c r="E31" s="254">
        <v>104405.01</v>
      </c>
      <c r="F31" s="254">
        <v>254030.64</v>
      </c>
      <c r="J31" s="233">
        <v>13.8</v>
      </c>
      <c r="M31" s="254">
        <v>1789492.25</v>
      </c>
      <c r="P31" s="230">
        <v>1204186.55</v>
      </c>
      <c r="Q31" s="230">
        <v>17482.21</v>
      </c>
      <c r="R31" s="230">
        <v>933.75</v>
      </c>
      <c r="T31" s="230">
        <v>662880</v>
      </c>
      <c r="V31" s="231">
        <v>882270</v>
      </c>
      <c r="Y31" s="231">
        <v>677792.63</v>
      </c>
      <c r="Z31" s="231">
        <v>67722.7</v>
      </c>
      <c r="AB31" s="231">
        <v>3600</v>
      </c>
    </row>
    <row r="32" spans="1:28" x14ac:dyDescent="0.2">
      <c r="A32" s="254" t="s">
        <v>3203</v>
      </c>
      <c r="B32" s="229">
        <v>823870.94</v>
      </c>
      <c r="C32" s="229">
        <v>3760</v>
      </c>
      <c r="D32" s="229">
        <v>101139.55</v>
      </c>
      <c r="E32" s="254">
        <v>162626.76</v>
      </c>
      <c r="F32" s="254">
        <v>358278.03</v>
      </c>
      <c r="M32" s="254">
        <v>3102228.3</v>
      </c>
      <c r="P32" s="230">
        <v>1478676.26</v>
      </c>
      <c r="Q32" s="230">
        <v>179560.71</v>
      </c>
      <c r="R32" s="230">
        <v>1197.6500000000001</v>
      </c>
      <c r="T32" s="230">
        <v>1370080</v>
      </c>
      <c r="V32" s="231">
        <v>1573219</v>
      </c>
      <c r="Y32" s="231">
        <v>909393.41</v>
      </c>
      <c r="Z32" s="231">
        <v>227540.56</v>
      </c>
    </row>
    <row r="33" spans="1:28" x14ac:dyDescent="0.2">
      <c r="A33" s="254" t="s">
        <v>3204</v>
      </c>
      <c r="B33" s="229">
        <v>844093.66</v>
      </c>
      <c r="C33" s="229">
        <v>85495.09</v>
      </c>
      <c r="D33" s="229">
        <v>148452.93</v>
      </c>
      <c r="E33" s="254">
        <v>401030.29</v>
      </c>
      <c r="F33" s="254">
        <v>239607.57</v>
      </c>
      <c r="J33" s="233">
        <v>300.56</v>
      </c>
      <c r="M33" s="254">
        <v>1484748</v>
      </c>
      <c r="P33" s="230">
        <v>1693335.52</v>
      </c>
      <c r="Q33" s="230">
        <v>184744.33</v>
      </c>
      <c r="R33" s="230">
        <v>1748.14</v>
      </c>
      <c r="T33" s="230">
        <v>827080</v>
      </c>
      <c r="V33" s="231">
        <v>1115608</v>
      </c>
      <c r="Y33" s="231">
        <v>745298.83</v>
      </c>
      <c r="Z33" s="231">
        <v>132144.22</v>
      </c>
    </row>
    <row r="34" spans="1:28" x14ac:dyDescent="0.2">
      <c r="A34" s="254" t="s">
        <v>3205</v>
      </c>
      <c r="B34" s="229">
        <v>1014301.53</v>
      </c>
      <c r="C34" s="229">
        <v>39738.230000000003</v>
      </c>
      <c r="D34" s="229">
        <v>252473.16</v>
      </c>
      <c r="E34" s="254">
        <v>87888.56</v>
      </c>
      <c r="F34" s="254">
        <v>347141.85</v>
      </c>
      <c r="J34" s="233">
        <v>169.99</v>
      </c>
      <c r="M34" s="254">
        <v>1924840.79</v>
      </c>
      <c r="P34" s="230">
        <v>1725628.13</v>
      </c>
      <c r="Q34" s="230">
        <v>90500</v>
      </c>
      <c r="R34" s="230">
        <v>1731.57</v>
      </c>
      <c r="T34" s="230">
        <v>979720</v>
      </c>
      <c r="V34" s="231">
        <v>1230373</v>
      </c>
      <c r="Y34" s="231">
        <v>710866.71</v>
      </c>
      <c r="Z34" s="231">
        <v>103925.54</v>
      </c>
    </row>
    <row r="35" spans="1:28" x14ac:dyDescent="0.2">
      <c r="A35" s="254" t="s">
        <v>3206</v>
      </c>
      <c r="B35" s="229">
        <v>1454098.26</v>
      </c>
      <c r="C35" s="229">
        <v>70837.98</v>
      </c>
      <c r="D35" s="229">
        <v>204435.66</v>
      </c>
      <c r="E35" s="254">
        <v>210185.28</v>
      </c>
      <c r="F35" s="254">
        <v>213075.57</v>
      </c>
      <c r="J35" s="233">
        <v>94.69</v>
      </c>
      <c r="M35" s="254">
        <v>1101601.1100000001</v>
      </c>
      <c r="P35" s="230">
        <v>1645276.37</v>
      </c>
      <c r="Q35" s="230">
        <v>138786.45000000001</v>
      </c>
      <c r="R35" s="230">
        <v>3036.7</v>
      </c>
      <c r="T35" s="230">
        <v>1529460</v>
      </c>
      <c r="V35" s="231">
        <v>1890915</v>
      </c>
      <c r="Y35" s="231">
        <v>761808.38</v>
      </c>
      <c r="Z35" s="231">
        <v>71319.259999999995</v>
      </c>
    </row>
    <row r="36" spans="1:28" x14ac:dyDescent="0.2">
      <c r="A36" s="254" t="s">
        <v>3207</v>
      </c>
      <c r="B36" s="229">
        <v>710356.15</v>
      </c>
      <c r="C36" s="229">
        <v>17798.330000000002</v>
      </c>
      <c r="D36" s="229">
        <v>173951.86</v>
      </c>
      <c r="E36" s="254">
        <v>1351184.98</v>
      </c>
      <c r="F36" s="254">
        <v>89817.91</v>
      </c>
      <c r="J36" s="233">
        <v>70</v>
      </c>
      <c r="M36" s="254">
        <v>528949.56000000006</v>
      </c>
      <c r="P36" s="230">
        <v>1259133.3600000001</v>
      </c>
      <c r="Q36" s="230">
        <v>239644.27</v>
      </c>
      <c r="R36" s="230">
        <v>796.98</v>
      </c>
      <c r="T36" s="230">
        <v>942400</v>
      </c>
      <c r="V36" s="231">
        <v>1203455</v>
      </c>
      <c r="Y36" s="231">
        <v>697216.31</v>
      </c>
      <c r="Z36" s="231">
        <v>118514.14</v>
      </c>
      <c r="AB36" s="231">
        <v>200</v>
      </c>
    </row>
    <row r="37" spans="1:28" x14ac:dyDescent="0.2">
      <c r="A37" s="254" t="s">
        <v>3208</v>
      </c>
      <c r="B37" s="229">
        <v>970670.6</v>
      </c>
      <c r="C37" s="229">
        <v>1570</v>
      </c>
      <c r="D37" s="229">
        <v>331947.59000000003</v>
      </c>
      <c r="E37" s="254">
        <v>402411.03</v>
      </c>
      <c r="F37" s="254">
        <v>133336.20000000001</v>
      </c>
      <c r="L37" s="254">
        <v>99448.88</v>
      </c>
      <c r="M37" s="254">
        <v>1603684.39</v>
      </c>
      <c r="P37" s="230">
        <v>1831060.27</v>
      </c>
      <c r="Q37" s="230">
        <v>178400</v>
      </c>
      <c r="R37" s="230">
        <v>859.56</v>
      </c>
      <c r="T37" s="230">
        <v>1430640</v>
      </c>
      <c r="V37" s="231">
        <v>1750839</v>
      </c>
      <c r="Y37" s="231">
        <v>643035.03</v>
      </c>
      <c r="Z37" s="231">
        <v>52331.96</v>
      </c>
    </row>
    <row r="38" spans="1:28" x14ac:dyDescent="0.2">
      <c r="A38" s="254" t="s">
        <v>3209</v>
      </c>
      <c r="B38" s="229">
        <v>639198.19999999995</v>
      </c>
      <c r="C38" s="229">
        <v>27485.59</v>
      </c>
      <c r="D38" s="229">
        <v>98503.15</v>
      </c>
      <c r="E38" s="254">
        <v>90389.98</v>
      </c>
      <c r="F38" s="254">
        <v>82393.149999999994</v>
      </c>
      <c r="M38" s="254">
        <v>1498620.76</v>
      </c>
      <c r="P38" s="230">
        <v>1022541.91</v>
      </c>
      <c r="Q38" s="230">
        <v>88481.87</v>
      </c>
      <c r="R38" s="230">
        <v>1665.99</v>
      </c>
      <c r="T38" s="230">
        <v>743600</v>
      </c>
      <c r="V38" s="231">
        <v>888119</v>
      </c>
      <c r="Y38" s="231">
        <v>412120.61</v>
      </c>
      <c r="Z38" s="231">
        <v>81646.52</v>
      </c>
    </row>
    <row r="39" spans="1:28" x14ac:dyDescent="0.2">
      <c r="A39" s="254" t="s">
        <v>3210</v>
      </c>
      <c r="B39" s="229">
        <v>622426.36</v>
      </c>
      <c r="C39" s="229">
        <v>39446.58</v>
      </c>
      <c r="D39" s="229">
        <v>53289.09</v>
      </c>
      <c r="E39" s="254">
        <v>1224397.75</v>
      </c>
      <c r="F39" s="254">
        <v>152749.37</v>
      </c>
      <c r="M39" s="254">
        <v>2339595.1</v>
      </c>
      <c r="P39" s="230">
        <v>1492150.64</v>
      </c>
      <c r="Q39" s="230">
        <v>137447.81</v>
      </c>
      <c r="R39" s="230">
        <v>557.17999999999995</v>
      </c>
      <c r="T39" s="230">
        <v>1471780</v>
      </c>
      <c r="V39" s="231">
        <v>1866030</v>
      </c>
      <c r="Y39" s="231">
        <v>555277.28</v>
      </c>
      <c r="Z39" s="231">
        <v>215482.25</v>
      </c>
    </row>
    <row r="40" spans="1:28" x14ac:dyDescent="0.2">
      <c r="A40" s="254" t="s">
        <v>3211</v>
      </c>
      <c r="B40" s="229">
        <v>1179518.02</v>
      </c>
      <c r="C40" s="229">
        <v>42879.58</v>
      </c>
      <c r="D40" s="229">
        <v>164475.43</v>
      </c>
      <c r="E40" s="254">
        <v>209366.54</v>
      </c>
      <c r="F40" s="254">
        <v>109696.27</v>
      </c>
      <c r="G40" s="233">
        <v>7500</v>
      </c>
      <c r="M40" s="254">
        <v>1457071.21</v>
      </c>
      <c r="P40" s="230">
        <v>1508896.12</v>
      </c>
      <c r="Q40" s="230">
        <v>462657.93</v>
      </c>
      <c r="R40" s="230">
        <v>1508.85</v>
      </c>
      <c r="T40" s="230">
        <v>474960</v>
      </c>
      <c r="V40" s="231">
        <v>772306</v>
      </c>
      <c r="Y40" s="231">
        <v>674530.59</v>
      </c>
      <c r="Z40" s="231">
        <v>56376.480000000003</v>
      </c>
    </row>
    <row r="41" spans="1:28" x14ac:dyDescent="0.2">
      <c r="A41" s="254" t="s">
        <v>3212</v>
      </c>
      <c r="B41" s="229">
        <v>1136006.6200000001</v>
      </c>
      <c r="C41" s="229">
        <v>7570.91</v>
      </c>
      <c r="D41" s="229">
        <v>193634.41</v>
      </c>
      <c r="E41" s="254">
        <v>311506.39</v>
      </c>
      <c r="F41" s="254">
        <v>882347.46</v>
      </c>
      <c r="J41" s="233">
        <v>0</v>
      </c>
      <c r="M41" s="254">
        <v>1798384.44</v>
      </c>
      <c r="P41" s="230">
        <v>1660877.55</v>
      </c>
      <c r="Q41" s="230">
        <v>656200</v>
      </c>
      <c r="R41" s="230">
        <v>1198.3499999999999</v>
      </c>
      <c r="T41" s="230">
        <v>538660</v>
      </c>
      <c r="V41" s="231">
        <v>716704</v>
      </c>
      <c r="Y41" s="231">
        <v>604150.59</v>
      </c>
      <c r="Z41" s="231">
        <v>274094.52</v>
      </c>
    </row>
    <row r="42" spans="1:28" x14ac:dyDescent="0.2">
      <c r="A42" s="254" t="s">
        <v>3213</v>
      </c>
      <c r="B42" s="229">
        <v>784553.49</v>
      </c>
      <c r="C42" s="229">
        <v>940.84</v>
      </c>
      <c r="D42" s="229">
        <v>187711.57</v>
      </c>
      <c r="E42" s="254">
        <v>265963.84999999998</v>
      </c>
      <c r="F42" s="254">
        <v>721718.03</v>
      </c>
      <c r="G42" s="233">
        <v>6000</v>
      </c>
      <c r="J42" s="233">
        <v>63.07</v>
      </c>
      <c r="M42" s="254">
        <v>1262156.06</v>
      </c>
      <c r="P42" s="230">
        <v>2255402.46</v>
      </c>
      <c r="Q42" s="230">
        <v>225884.82</v>
      </c>
      <c r="R42" s="230">
        <v>927.32</v>
      </c>
      <c r="T42" s="230">
        <v>1274400</v>
      </c>
      <c r="V42" s="231">
        <v>1585775</v>
      </c>
      <c r="Y42" s="231">
        <v>861384.57</v>
      </c>
      <c r="Z42" s="231">
        <v>224658.02</v>
      </c>
    </row>
    <row r="43" spans="1:28" x14ac:dyDescent="0.2">
      <c r="A43" s="254" t="s">
        <v>3214</v>
      </c>
      <c r="B43" s="229">
        <v>553546.73</v>
      </c>
      <c r="C43" s="229">
        <v>3315</v>
      </c>
      <c r="D43" s="229">
        <v>214433.51</v>
      </c>
      <c r="E43" s="254">
        <v>468022.76</v>
      </c>
      <c r="F43" s="254">
        <v>86555.99</v>
      </c>
      <c r="M43" s="254">
        <v>1683339.65</v>
      </c>
      <c r="P43" s="230">
        <v>1361664.25</v>
      </c>
      <c r="Q43" s="230">
        <v>264601.48</v>
      </c>
      <c r="R43" s="230">
        <v>670.65</v>
      </c>
      <c r="T43" s="230">
        <v>474920</v>
      </c>
      <c r="V43" s="231">
        <v>760356</v>
      </c>
      <c r="Y43" s="231">
        <v>859997.03</v>
      </c>
      <c r="Z43" s="231">
        <v>103756.19</v>
      </c>
    </row>
    <row r="44" spans="1:28" x14ac:dyDescent="0.2">
      <c r="A44" s="254" t="s">
        <v>3346</v>
      </c>
      <c r="B44" s="229">
        <v>861716.02</v>
      </c>
      <c r="C44" s="229">
        <v>51650</v>
      </c>
      <c r="D44" s="229">
        <v>188092.09</v>
      </c>
      <c r="E44" s="254">
        <v>270902.44</v>
      </c>
      <c r="F44" s="254">
        <v>153647.70000000001</v>
      </c>
      <c r="J44" s="233">
        <v>0</v>
      </c>
      <c r="M44" s="254">
        <v>2224890.19</v>
      </c>
      <c r="P44" s="230">
        <v>1167827.05</v>
      </c>
      <c r="Q44" s="230">
        <v>29600</v>
      </c>
      <c r="R44" s="230">
        <v>1525.18</v>
      </c>
      <c r="T44" s="230">
        <v>760400</v>
      </c>
      <c r="V44" s="231">
        <v>930050</v>
      </c>
      <c r="Y44" s="231">
        <v>581106.84</v>
      </c>
      <c r="Z44" s="231">
        <v>113822.42</v>
      </c>
    </row>
    <row r="45" spans="1:28" x14ac:dyDescent="0.2">
      <c r="A45" s="254" t="s">
        <v>3359</v>
      </c>
      <c r="B45" s="229">
        <v>658926.31000000006</v>
      </c>
      <c r="C45" s="229">
        <v>83220</v>
      </c>
      <c r="D45" s="229">
        <v>174820.52</v>
      </c>
      <c r="E45" s="254">
        <v>2013254.63</v>
      </c>
      <c r="F45" s="254">
        <v>427318.05</v>
      </c>
      <c r="J45" s="233">
        <v>10000</v>
      </c>
      <c r="P45" s="230">
        <v>1613426.18</v>
      </c>
      <c r="Q45" s="230">
        <v>79500</v>
      </c>
      <c r="R45" s="230">
        <v>748.85</v>
      </c>
      <c r="T45" s="230">
        <v>963040</v>
      </c>
      <c r="V45" s="231">
        <v>1122127</v>
      </c>
      <c r="Y45" s="231">
        <v>587074</v>
      </c>
      <c r="Z45" s="231">
        <v>402761.17</v>
      </c>
    </row>
    <row r="46" spans="1:28" x14ac:dyDescent="0.2">
      <c r="A46" s="254" t="s">
        <v>3215</v>
      </c>
      <c r="B46" s="229">
        <v>343062.93</v>
      </c>
      <c r="C46" s="229">
        <v>0</v>
      </c>
      <c r="D46" s="229">
        <v>136408.59</v>
      </c>
      <c r="E46" s="254">
        <v>1251716.57</v>
      </c>
      <c r="F46" s="254">
        <v>158442.35</v>
      </c>
      <c r="H46" s="233">
        <v>32400</v>
      </c>
      <c r="J46" s="233">
        <v>527.42999999999995</v>
      </c>
      <c r="L46" s="254">
        <v>-88236.71</v>
      </c>
      <c r="M46" s="254">
        <v>721555.06</v>
      </c>
      <c r="P46" s="230">
        <v>1226593.25</v>
      </c>
      <c r="R46" s="230">
        <v>1025.26</v>
      </c>
      <c r="T46" s="230">
        <v>1095969.3</v>
      </c>
      <c r="U46" s="230">
        <v>313616</v>
      </c>
      <c r="V46" s="231">
        <v>1817676.3</v>
      </c>
      <c r="Y46" s="231">
        <v>557766.48</v>
      </c>
      <c r="Z46" s="231">
        <v>206671</v>
      </c>
    </row>
    <row r="47" spans="1:28" s="328" customFormat="1" x14ac:dyDescent="0.2">
      <c r="A47" s="328" t="s">
        <v>3216</v>
      </c>
      <c r="B47" s="329">
        <v>471951.29</v>
      </c>
      <c r="C47" s="329">
        <v>20250</v>
      </c>
      <c r="D47" s="329">
        <v>44730.85</v>
      </c>
      <c r="E47" s="328">
        <v>21017.81</v>
      </c>
      <c r="F47" s="328">
        <v>584667.17000000004</v>
      </c>
      <c r="G47" s="330"/>
      <c r="H47" s="330">
        <v>50800</v>
      </c>
      <c r="I47" s="330"/>
      <c r="J47" s="330">
        <v>301.58999999999997</v>
      </c>
      <c r="L47" s="328">
        <v>-40937.599999999999</v>
      </c>
      <c r="M47" s="328">
        <v>1541680.81</v>
      </c>
      <c r="N47" s="331"/>
      <c r="O47" s="331"/>
      <c r="P47" s="331">
        <v>1468867.67</v>
      </c>
      <c r="Q47" s="331">
        <v>213125</v>
      </c>
      <c r="R47" s="331">
        <v>1288.94</v>
      </c>
      <c r="S47" s="331"/>
      <c r="T47" s="331">
        <v>1529986.5</v>
      </c>
      <c r="U47" s="331">
        <v>375942</v>
      </c>
      <c r="V47" s="332">
        <v>2324316</v>
      </c>
      <c r="W47" s="332"/>
      <c r="X47" s="332"/>
      <c r="Y47" s="332">
        <v>789296.17</v>
      </c>
      <c r="Z47" s="332">
        <v>217516.78</v>
      </c>
      <c r="AA47" s="332"/>
      <c r="AB47" s="332"/>
    </row>
    <row r="48" spans="1:28" x14ac:dyDescent="0.2">
      <c r="A48" s="254" t="s">
        <v>3217</v>
      </c>
      <c r="B48" s="229">
        <v>350066.5</v>
      </c>
      <c r="C48" s="229">
        <v>0</v>
      </c>
      <c r="D48" s="229">
        <v>26789.37</v>
      </c>
      <c r="E48" s="254">
        <v>1392226.94</v>
      </c>
      <c r="F48" s="254">
        <v>385465.72</v>
      </c>
      <c r="J48" s="233">
        <v>86.92</v>
      </c>
      <c r="L48" s="254">
        <v>-118467.42</v>
      </c>
      <c r="M48" s="254">
        <v>3101072.39</v>
      </c>
      <c r="P48" s="230">
        <v>986191.2</v>
      </c>
      <c r="Q48" s="230">
        <v>100000</v>
      </c>
      <c r="R48" s="230">
        <v>649.82000000000005</v>
      </c>
      <c r="T48" s="230">
        <v>2191032.5</v>
      </c>
      <c r="U48" s="230">
        <v>265916</v>
      </c>
      <c r="V48" s="231">
        <v>2783502.5</v>
      </c>
      <c r="Y48" s="231">
        <v>546381.64</v>
      </c>
      <c r="Z48" s="231">
        <v>216012.92</v>
      </c>
    </row>
    <row r="49" spans="1:26" x14ac:dyDescent="0.2">
      <c r="A49" s="254" t="s">
        <v>3218</v>
      </c>
      <c r="B49" s="229">
        <v>149990.07999999999</v>
      </c>
      <c r="C49" s="229">
        <v>0</v>
      </c>
      <c r="D49" s="229">
        <v>54321.26</v>
      </c>
      <c r="E49" s="254">
        <v>1674265.27</v>
      </c>
      <c r="F49" s="254">
        <v>769331.74</v>
      </c>
      <c r="H49" s="233">
        <v>49237.5</v>
      </c>
      <c r="J49" s="233">
        <v>88.78</v>
      </c>
      <c r="L49" s="254">
        <v>-202933</v>
      </c>
      <c r="M49" s="254">
        <v>2713140.37</v>
      </c>
      <c r="P49" s="230">
        <v>1641076.67</v>
      </c>
      <c r="Q49" s="230">
        <v>180825</v>
      </c>
      <c r="R49" s="230">
        <v>547.77</v>
      </c>
      <c r="T49" s="230">
        <v>1058238</v>
      </c>
      <c r="U49" s="230">
        <v>186736</v>
      </c>
      <c r="V49" s="231">
        <v>1553482</v>
      </c>
      <c r="Y49" s="231">
        <v>538812.12</v>
      </c>
      <c r="Z49" s="231">
        <v>161121.39000000001</v>
      </c>
    </row>
    <row r="50" spans="1:26" x14ac:dyDescent="0.2">
      <c r="A50" s="254" t="s">
        <v>3219</v>
      </c>
      <c r="B50" s="229">
        <v>513720.85</v>
      </c>
      <c r="C50" s="229">
        <v>0</v>
      </c>
      <c r="D50" s="229">
        <v>71913.899999999994</v>
      </c>
      <c r="E50" s="254">
        <v>122331.79</v>
      </c>
      <c r="F50" s="254">
        <v>172453.87</v>
      </c>
      <c r="H50" s="233">
        <v>76222.5</v>
      </c>
      <c r="J50" s="233">
        <v>585.19000000000005</v>
      </c>
      <c r="L50" s="254">
        <v>-124045.97</v>
      </c>
      <c r="M50" s="254">
        <v>2152655.08</v>
      </c>
      <c r="P50" s="230">
        <v>1646957.32</v>
      </c>
      <c r="Q50" s="230">
        <v>370103.12</v>
      </c>
      <c r="R50" s="230">
        <v>54.05</v>
      </c>
      <c r="T50" s="230">
        <v>1049577.3</v>
      </c>
      <c r="U50" s="230">
        <v>266012</v>
      </c>
      <c r="V50" s="231">
        <v>2066627.3</v>
      </c>
      <c r="Y50" s="231">
        <v>717880.76</v>
      </c>
      <c r="Z50" s="231">
        <v>134973.26999999999</v>
      </c>
    </row>
    <row r="51" spans="1:26" x14ac:dyDescent="0.2">
      <c r="A51" s="254" t="s">
        <v>3347</v>
      </c>
      <c r="B51" s="229">
        <v>326738.11</v>
      </c>
      <c r="C51" s="229">
        <v>0</v>
      </c>
      <c r="D51" s="229">
        <v>38256.42</v>
      </c>
      <c r="E51" s="254">
        <v>297951.98</v>
      </c>
      <c r="F51" s="254">
        <v>87382.8</v>
      </c>
      <c r="J51" s="233">
        <v>135</v>
      </c>
      <c r="L51" s="254">
        <v>-68874.009999999995</v>
      </c>
      <c r="M51" s="254">
        <v>2872107.81</v>
      </c>
      <c r="P51" s="230">
        <v>1076701.3999999999</v>
      </c>
      <c r="Q51" s="230">
        <v>85500</v>
      </c>
      <c r="R51" s="230">
        <v>622.88</v>
      </c>
      <c r="T51" s="230">
        <v>683277</v>
      </c>
      <c r="U51" s="230">
        <v>219200</v>
      </c>
      <c r="V51" s="231">
        <v>1352975.7</v>
      </c>
      <c r="Y51" s="231">
        <v>398385.56</v>
      </c>
      <c r="Z51" s="231">
        <v>212258.85</v>
      </c>
    </row>
    <row r="52" spans="1:26" x14ac:dyDescent="0.2">
      <c r="A52" s="254" t="s">
        <v>3220</v>
      </c>
      <c r="B52" s="229">
        <v>466583.41</v>
      </c>
      <c r="C52" s="229">
        <v>0</v>
      </c>
      <c r="D52" s="229">
        <v>31395.05</v>
      </c>
      <c r="E52" s="254">
        <v>386404.03</v>
      </c>
      <c r="F52" s="254">
        <v>93857.49</v>
      </c>
      <c r="M52" s="254">
        <v>2033236.3</v>
      </c>
      <c r="P52" s="230">
        <v>1866496.62</v>
      </c>
      <c r="R52" s="230">
        <v>458.23</v>
      </c>
      <c r="T52" s="230">
        <v>644310</v>
      </c>
      <c r="V52" s="231">
        <v>1606153</v>
      </c>
      <c r="Y52" s="231">
        <v>552168.31999999995</v>
      </c>
      <c r="Z52" s="231">
        <v>79420.320000000007</v>
      </c>
    </row>
    <row r="53" spans="1:26" x14ac:dyDescent="0.2">
      <c r="A53" s="254" t="s">
        <v>3221</v>
      </c>
      <c r="B53" s="229">
        <v>591681.11</v>
      </c>
      <c r="C53" s="229">
        <v>0</v>
      </c>
      <c r="D53" s="229">
        <v>68839.5</v>
      </c>
      <c r="E53" s="254">
        <v>1982456.3</v>
      </c>
      <c r="F53" s="254">
        <v>439440.42</v>
      </c>
      <c r="M53" s="254">
        <v>575288.56999999995</v>
      </c>
      <c r="P53" s="230">
        <v>1816558.22</v>
      </c>
      <c r="R53" s="230">
        <v>819.83</v>
      </c>
      <c r="T53" s="230">
        <v>526950</v>
      </c>
      <c r="V53" s="231">
        <v>1339287</v>
      </c>
      <c r="Y53" s="231">
        <v>795096.43</v>
      </c>
      <c r="Z53" s="231">
        <v>237233.79</v>
      </c>
    </row>
    <row r="54" spans="1:26" x14ac:dyDescent="0.2">
      <c r="A54" s="254" t="s">
        <v>3222</v>
      </c>
      <c r="B54" s="229">
        <v>1109729.24</v>
      </c>
      <c r="C54" s="229">
        <v>0</v>
      </c>
      <c r="D54" s="229">
        <v>9566.39</v>
      </c>
      <c r="E54" s="254">
        <v>2364549.2999999998</v>
      </c>
      <c r="F54" s="254">
        <v>125822.45</v>
      </c>
      <c r="M54" s="254">
        <v>1317062.58</v>
      </c>
      <c r="P54" s="230">
        <v>1357188.72</v>
      </c>
      <c r="R54" s="230">
        <v>1781.19</v>
      </c>
      <c r="T54" s="230">
        <v>1016380</v>
      </c>
      <c r="V54" s="231">
        <v>1631350</v>
      </c>
      <c r="Y54" s="231">
        <v>337024.15</v>
      </c>
      <c r="Z54" s="231">
        <v>148443.66</v>
      </c>
    </row>
    <row r="55" spans="1:26" x14ac:dyDescent="0.2">
      <c r="A55" s="254" t="s">
        <v>3223</v>
      </c>
      <c r="B55" s="229">
        <v>432415.03</v>
      </c>
      <c r="C55" s="229">
        <v>0</v>
      </c>
      <c r="D55" s="229">
        <v>36890.660000000003</v>
      </c>
      <c r="E55" s="254">
        <v>28457.06</v>
      </c>
      <c r="F55" s="254">
        <v>145119.42000000001</v>
      </c>
      <c r="M55" s="254">
        <v>2202516.2599999998</v>
      </c>
      <c r="P55" s="230">
        <v>1409598.05</v>
      </c>
      <c r="R55" s="230">
        <v>283918.90000000002</v>
      </c>
      <c r="T55" s="230">
        <v>507420</v>
      </c>
      <c r="V55" s="231">
        <v>1243766</v>
      </c>
      <c r="Y55" s="231">
        <v>619005.72</v>
      </c>
      <c r="Z55" s="231">
        <v>212196.78</v>
      </c>
    </row>
    <row r="56" spans="1:26" x14ac:dyDescent="0.2">
      <c r="A56" s="254" t="s">
        <v>3348</v>
      </c>
      <c r="B56" s="229">
        <v>954930.25</v>
      </c>
      <c r="C56" s="229">
        <v>0</v>
      </c>
      <c r="D56" s="229">
        <v>24760</v>
      </c>
      <c r="E56" s="254">
        <v>277638.03000000003</v>
      </c>
      <c r="F56" s="254">
        <v>92124.36</v>
      </c>
      <c r="M56" s="254">
        <v>2224684.62</v>
      </c>
      <c r="P56" s="230">
        <v>1706235.4</v>
      </c>
      <c r="R56" s="230">
        <v>1448.51</v>
      </c>
      <c r="T56" s="230">
        <v>323910</v>
      </c>
      <c r="V56" s="231">
        <v>1074690</v>
      </c>
      <c r="Y56" s="231">
        <v>592882.19999999995</v>
      </c>
      <c r="Z56" s="231">
        <v>145235.60999999999</v>
      </c>
    </row>
    <row r="57" spans="1:26" x14ac:dyDescent="0.2">
      <c r="A57" s="254" t="s">
        <v>3224</v>
      </c>
      <c r="B57" s="229">
        <v>1026965.64</v>
      </c>
      <c r="C57" s="229">
        <v>10040</v>
      </c>
      <c r="D57" s="229">
        <v>58374.15</v>
      </c>
      <c r="E57" s="254">
        <v>-24638</v>
      </c>
      <c r="F57" s="254">
        <v>175564.36</v>
      </c>
      <c r="J57" s="233">
        <v>339.38</v>
      </c>
      <c r="K57" s="254">
        <v>-881517.69</v>
      </c>
      <c r="M57" s="254">
        <v>1546692.27</v>
      </c>
      <c r="P57" s="230">
        <v>1473711.39</v>
      </c>
      <c r="Q57" s="230">
        <v>309155</v>
      </c>
      <c r="R57" s="230">
        <v>951.29</v>
      </c>
      <c r="T57" s="230">
        <v>1543980</v>
      </c>
      <c r="U57" s="230">
        <v>173900</v>
      </c>
      <c r="V57" s="231">
        <v>2476090</v>
      </c>
      <c r="X57" s="231">
        <v>128</v>
      </c>
      <c r="Y57" s="231">
        <v>333985.86</v>
      </c>
      <c r="Z57" s="231">
        <v>101313.63</v>
      </c>
    </row>
    <row r="58" spans="1:26" x14ac:dyDescent="0.2">
      <c r="A58" s="254" t="s">
        <v>3225</v>
      </c>
      <c r="B58" s="229">
        <v>889296.41</v>
      </c>
      <c r="D58" s="229">
        <v>44380.81</v>
      </c>
      <c r="E58" s="254">
        <v>1389428.05</v>
      </c>
      <c r="F58" s="254">
        <v>333378.18</v>
      </c>
      <c r="G58" s="233">
        <v>1408.23</v>
      </c>
      <c r="H58" s="233">
        <v>17400</v>
      </c>
      <c r="I58" s="233">
        <v>163900</v>
      </c>
      <c r="J58" s="233">
        <v>45.14</v>
      </c>
      <c r="K58" s="254">
        <v>1636221.74</v>
      </c>
      <c r="L58" s="254">
        <v>91122.7</v>
      </c>
      <c r="M58" s="254">
        <v>305399.93</v>
      </c>
      <c r="P58" s="230">
        <v>2208300.7999999998</v>
      </c>
      <c r="R58" s="230">
        <v>1216.1300000000001</v>
      </c>
      <c r="T58" s="230">
        <v>1258310</v>
      </c>
      <c r="U58" s="230">
        <v>132188</v>
      </c>
      <c r="V58" s="231">
        <v>2386060</v>
      </c>
      <c r="Y58" s="231">
        <v>671084.34</v>
      </c>
      <c r="Z58" s="231">
        <v>54794.879999999997</v>
      </c>
    </row>
    <row r="59" spans="1:26" x14ac:dyDescent="0.2">
      <c r="A59" s="254" t="s">
        <v>3226</v>
      </c>
      <c r="B59" s="229">
        <v>821515.66</v>
      </c>
      <c r="C59" s="229">
        <v>6840</v>
      </c>
      <c r="D59" s="229">
        <v>91226.91</v>
      </c>
      <c r="E59" s="254">
        <v>9</v>
      </c>
      <c r="F59" s="254">
        <v>133764.25</v>
      </c>
      <c r="J59" s="233">
        <v>93.33</v>
      </c>
      <c r="K59" s="254">
        <v>-517528.59</v>
      </c>
      <c r="L59" s="254">
        <v>-290692.17</v>
      </c>
      <c r="M59" s="254">
        <v>1630025.76</v>
      </c>
      <c r="P59" s="230">
        <v>1287917.8600000001</v>
      </c>
      <c r="Q59" s="230">
        <v>19350</v>
      </c>
      <c r="R59" s="230">
        <v>1141.49</v>
      </c>
      <c r="T59" s="230">
        <v>1098440</v>
      </c>
      <c r="U59" s="230">
        <v>128300</v>
      </c>
      <c r="V59" s="231">
        <v>1776949</v>
      </c>
      <c r="Y59" s="231">
        <v>415898.2</v>
      </c>
      <c r="Z59" s="231">
        <v>63211.66</v>
      </c>
    </row>
    <row r="60" spans="1:26" x14ac:dyDescent="0.2">
      <c r="A60" s="254" t="s">
        <v>3227</v>
      </c>
      <c r="B60" s="229">
        <v>391284.31</v>
      </c>
      <c r="C60" s="229">
        <v>51288.26</v>
      </c>
      <c r="D60" s="229">
        <v>69401.63</v>
      </c>
      <c r="E60" s="254">
        <v>63228.98</v>
      </c>
      <c r="F60" s="254">
        <v>101006.2</v>
      </c>
      <c r="J60" s="233">
        <v>100</v>
      </c>
      <c r="K60" s="254">
        <v>-1188221.6599999999</v>
      </c>
      <c r="L60" s="254">
        <v>-794646.99</v>
      </c>
      <c r="M60" s="254">
        <v>2454167.9500000002</v>
      </c>
      <c r="P60" s="230">
        <v>1276511.3899999999</v>
      </c>
      <c r="Q60" s="230">
        <v>50000</v>
      </c>
      <c r="R60" s="230">
        <v>379.84</v>
      </c>
      <c r="T60" s="230">
        <v>1356850</v>
      </c>
      <c r="U60" s="230">
        <v>149214</v>
      </c>
      <c r="V60" s="231">
        <v>1993052</v>
      </c>
      <c r="Y60" s="231">
        <v>440679.65</v>
      </c>
      <c r="Z60" s="231">
        <v>109482.5</v>
      </c>
    </row>
    <row r="61" spans="1:26" x14ac:dyDescent="0.2">
      <c r="A61" s="254" t="s">
        <v>3228</v>
      </c>
      <c r="B61" s="229">
        <v>296866.75</v>
      </c>
      <c r="C61" s="229">
        <v>33081.82</v>
      </c>
      <c r="D61" s="229">
        <v>66580.03</v>
      </c>
      <c r="E61" s="254">
        <v>766737.62</v>
      </c>
      <c r="F61" s="254">
        <v>288064.28000000003</v>
      </c>
      <c r="G61" s="233">
        <v>7500</v>
      </c>
      <c r="J61" s="233">
        <v>1215.96</v>
      </c>
      <c r="K61" s="254">
        <v>-214357.81</v>
      </c>
      <c r="L61" s="254">
        <v>3448</v>
      </c>
      <c r="M61" s="254">
        <v>1419953.5</v>
      </c>
      <c r="P61" s="230">
        <v>1034966.26</v>
      </c>
      <c r="Q61" s="230">
        <v>40000</v>
      </c>
      <c r="R61" s="230">
        <v>255.8</v>
      </c>
      <c r="T61" s="230">
        <v>825620</v>
      </c>
      <c r="U61" s="230">
        <v>108025</v>
      </c>
      <c r="V61" s="231">
        <v>1363680</v>
      </c>
      <c r="X61" s="231">
        <v>4568</v>
      </c>
      <c r="Y61" s="231">
        <v>340841.16</v>
      </c>
      <c r="Z61" s="231">
        <v>33709.050000000003</v>
      </c>
    </row>
    <row r="62" spans="1:26" x14ac:dyDescent="0.2">
      <c r="A62" s="254" t="s">
        <v>3229</v>
      </c>
      <c r="B62" s="229">
        <v>350198.39</v>
      </c>
      <c r="D62" s="229">
        <v>34819.980000000003</v>
      </c>
      <c r="E62" s="254">
        <v>441365.7</v>
      </c>
      <c r="F62" s="254">
        <v>131236.45000000001</v>
      </c>
      <c r="J62" s="233">
        <v>5.9</v>
      </c>
      <c r="K62" s="254">
        <v>-1233222.4099999999</v>
      </c>
      <c r="L62" s="254">
        <v>71461.119999999995</v>
      </c>
      <c r="M62" s="254">
        <v>1982389.67</v>
      </c>
      <c r="P62" s="230">
        <v>865884.28</v>
      </c>
      <c r="R62" s="230">
        <v>388.82</v>
      </c>
      <c r="T62" s="230">
        <v>997950</v>
      </c>
      <c r="U62" s="230">
        <v>130873</v>
      </c>
      <c r="V62" s="231">
        <v>1453103</v>
      </c>
      <c r="X62" s="231">
        <v>1728</v>
      </c>
      <c r="Y62" s="231">
        <v>306558.77</v>
      </c>
      <c r="Z62" s="231">
        <v>67275.09</v>
      </c>
    </row>
    <row r="63" spans="1:26" x14ac:dyDescent="0.2">
      <c r="A63" s="254" t="s">
        <v>3230</v>
      </c>
      <c r="B63" s="229">
        <v>820545.12</v>
      </c>
      <c r="C63" s="229">
        <v>18551</v>
      </c>
      <c r="D63" s="229">
        <v>101939.37</v>
      </c>
      <c r="E63" s="254">
        <v>507027.54</v>
      </c>
      <c r="F63" s="254">
        <v>95830.31</v>
      </c>
      <c r="J63" s="233">
        <v>0</v>
      </c>
      <c r="K63" s="254">
        <v>-100608.5</v>
      </c>
      <c r="L63" s="254">
        <v>55254.65</v>
      </c>
      <c r="M63" s="254">
        <v>1478254.91</v>
      </c>
      <c r="P63" s="230">
        <v>879573.67</v>
      </c>
      <c r="R63" s="230">
        <v>1312.66</v>
      </c>
      <c r="T63" s="230">
        <v>1028500</v>
      </c>
      <c r="U63" s="230">
        <v>99930</v>
      </c>
      <c r="V63" s="231">
        <v>1456378</v>
      </c>
      <c r="Y63" s="231">
        <v>321255.96000000002</v>
      </c>
      <c r="Z63" s="231">
        <v>91575.09</v>
      </c>
    </row>
    <row r="64" spans="1:26" x14ac:dyDescent="0.2">
      <c r="A64" s="254" t="s">
        <v>3231</v>
      </c>
      <c r="B64" s="229">
        <v>514884.33</v>
      </c>
      <c r="D64" s="229">
        <v>51790.39</v>
      </c>
      <c r="E64" s="254">
        <v>1587002.97</v>
      </c>
      <c r="F64" s="254">
        <v>67135.679999999993</v>
      </c>
      <c r="J64" s="233">
        <v>0</v>
      </c>
      <c r="K64" s="254">
        <v>320546.14</v>
      </c>
      <c r="L64" s="254">
        <v>1240804.42</v>
      </c>
      <c r="M64" s="254">
        <v>424358.77</v>
      </c>
      <c r="P64" s="230">
        <v>1094248.83</v>
      </c>
      <c r="Q64" s="230">
        <v>145500</v>
      </c>
      <c r="R64" s="230">
        <v>534.49</v>
      </c>
      <c r="T64" s="230">
        <v>911230</v>
      </c>
      <c r="U64" s="230">
        <v>129616</v>
      </c>
      <c r="V64" s="231">
        <v>1545013.5</v>
      </c>
      <c r="X64" s="231">
        <v>4054</v>
      </c>
      <c r="Y64" s="231">
        <v>410071.27</v>
      </c>
      <c r="Z64" s="231">
        <v>76367.509999999995</v>
      </c>
    </row>
    <row r="65" spans="1:28" x14ac:dyDescent="0.2">
      <c r="A65" s="254" t="s">
        <v>3232</v>
      </c>
      <c r="B65" s="229">
        <v>356926.66</v>
      </c>
      <c r="D65" s="229">
        <v>40975.53</v>
      </c>
      <c r="E65" s="254">
        <v>158838</v>
      </c>
      <c r="F65" s="254">
        <v>55781.760000000002</v>
      </c>
      <c r="J65" s="233">
        <v>191.86</v>
      </c>
      <c r="L65" s="254">
        <v>18022.39</v>
      </c>
      <c r="M65" s="254">
        <v>457634.96</v>
      </c>
      <c r="P65" s="230">
        <v>874418.68</v>
      </c>
      <c r="Q65" s="230">
        <v>90840</v>
      </c>
      <c r="R65" s="230">
        <v>440.8</v>
      </c>
      <c r="T65" s="230">
        <v>1208950</v>
      </c>
      <c r="U65" s="230">
        <v>103643</v>
      </c>
      <c r="V65" s="231">
        <v>1622894</v>
      </c>
      <c r="X65" s="231">
        <v>10820</v>
      </c>
      <c r="Y65" s="231">
        <v>434305.11</v>
      </c>
      <c r="Z65" s="231">
        <v>42424.63</v>
      </c>
    </row>
    <row r="66" spans="1:28" x14ac:dyDescent="0.2">
      <c r="A66" s="254" t="s">
        <v>3233</v>
      </c>
      <c r="B66" s="229">
        <v>655579.52</v>
      </c>
      <c r="C66" s="229">
        <v>2070</v>
      </c>
      <c r="D66" s="229">
        <v>62030.05</v>
      </c>
      <c r="E66" s="254">
        <v>4</v>
      </c>
      <c r="F66" s="254">
        <v>112592.49</v>
      </c>
      <c r="J66" s="233">
        <v>603.41</v>
      </c>
      <c r="K66" s="254">
        <v>-444996.86</v>
      </c>
      <c r="L66" s="254">
        <v>-212146.31</v>
      </c>
      <c r="M66" s="254">
        <v>1208029.25</v>
      </c>
      <c r="P66" s="230">
        <v>1288720.78</v>
      </c>
      <c r="Q66" s="230">
        <v>70000</v>
      </c>
      <c r="R66" s="230">
        <v>837.05</v>
      </c>
      <c r="T66" s="230">
        <v>1399220</v>
      </c>
      <c r="U66" s="230">
        <v>169197</v>
      </c>
      <c r="V66" s="231">
        <v>2144489</v>
      </c>
      <c r="Y66" s="231">
        <v>427641.06</v>
      </c>
      <c r="Z66" s="231">
        <v>20992.2</v>
      </c>
    </row>
    <row r="67" spans="1:28" x14ac:dyDescent="0.2">
      <c r="A67" s="254" t="s">
        <v>3234</v>
      </c>
      <c r="B67" s="229">
        <v>784529.75</v>
      </c>
      <c r="C67" s="229">
        <v>14181.53</v>
      </c>
      <c r="D67" s="229">
        <v>87892.13</v>
      </c>
      <c r="E67" s="254">
        <v>450390.6</v>
      </c>
      <c r="F67" s="254">
        <v>262650.96000000002</v>
      </c>
      <c r="G67" s="233">
        <v>7200</v>
      </c>
      <c r="I67" s="233">
        <v>70000</v>
      </c>
      <c r="J67" s="233">
        <v>736.28</v>
      </c>
      <c r="K67" s="254">
        <v>-825356.04</v>
      </c>
      <c r="L67" s="254">
        <v>-135566.43</v>
      </c>
      <c r="M67" s="254">
        <v>2340789.7799999998</v>
      </c>
      <c r="P67" s="230">
        <v>1204745.71</v>
      </c>
      <c r="R67" s="230">
        <v>1139.72</v>
      </c>
      <c r="T67" s="230">
        <v>911610</v>
      </c>
      <c r="U67" s="230">
        <v>156746</v>
      </c>
      <c r="V67" s="231">
        <v>1591730</v>
      </c>
      <c r="X67" s="231">
        <v>12427</v>
      </c>
      <c r="Y67" s="231">
        <v>389711.59</v>
      </c>
      <c r="Z67" s="231">
        <v>109376.46</v>
      </c>
    </row>
    <row r="68" spans="1:28" x14ac:dyDescent="0.2">
      <c r="A68" s="254" t="s">
        <v>3235</v>
      </c>
      <c r="B68" s="229">
        <v>310742.69</v>
      </c>
      <c r="D68" s="229">
        <v>34418.83</v>
      </c>
      <c r="E68" s="254">
        <v>72581</v>
      </c>
      <c r="F68" s="254">
        <v>325273.38</v>
      </c>
      <c r="J68" s="233">
        <v>105</v>
      </c>
      <c r="K68" s="254">
        <v>69402.100000000006</v>
      </c>
      <c r="L68" s="254">
        <v>720</v>
      </c>
      <c r="M68" s="254">
        <v>489048.9</v>
      </c>
      <c r="P68" s="230">
        <v>1204321.53</v>
      </c>
      <c r="Q68" s="230">
        <v>94500</v>
      </c>
      <c r="R68" s="230">
        <v>160.9</v>
      </c>
      <c r="T68" s="230">
        <v>923090</v>
      </c>
      <c r="U68" s="230">
        <v>143320</v>
      </c>
      <c r="V68" s="231">
        <v>1625605</v>
      </c>
      <c r="Y68" s="231">
        <v>488277.37</v>
      </c>
      <c r="Z68" s="231">
        <v>51150.87</v>
      </c>
      <c r="AB68" s="231">
        <v>5000</v>
      </c>
    </row>
    <row r="69" spans="1:28" x14ac:dyDescent="0.2">
      <c r="A69" s="254" t="s">
        <v>3349</v>
      </c>
      <c r="B69" s="229">
        <v>456683.41</v>
      </c>
      <c r="D69" s="229">
        <v>44937.31</v>
      </c>
      <c r="E69" s="254">
        <v>1550224.26</v>
      </c>
      <c r="F69" s="254">
        <v>481852.1</v>
      </c>
      <c r="J69" s="233">
        <v>424.11</v>
      </c>
      <c r="L69" s="254">
        <v>-47680.45</v>
      </c>
      <c r="M69" s="254">
        <v>2396007.25</v>
      </c>
      <c r="P69" s="230">
        <v>1189963.05</v>
      </c>
      <c r="Q69" s="230">
        <v>74500</v>
      </c>
      <c r="R69" s="230">
        <v>535.11</v>
      </c>
      <c r="T69" s="230">
        <v>2566880</v>
      </c>
      <c r="U69" s="230">
        <v>157750</v>
      </c>
      <c r="V69" s="231">
        <v>3147842</v>
      </c>
      <c r="X69" s="231">
        <v>6520</v>
      </c>
      <c r="Y69" s="231">
        <v>491901.25</v>
      </c>
      <c r="Z69" s="231">
        <v>116683.74</v>
      </c>
    </row>
    <row r="70" spans="1:28" x14ac:dyDescent="0.2">
      <c r="A70" s="254" t="s">
        <v>3360</v>
      </c>
      <c r="B70" s="229">
        <v>697612.42</v>
      </c>
      <c r="D70" s="229">
        <v>49900.160000000003</v>
      </c>
      <c r="E70" s="254">
        <v>4612130.66</v>
      </c>
      <c r="F70" s="254">
        <v>39387.589999999997</v>
      </c>
      <c r="J70" s="233">
        <v>0</v>
      </c>
      <c r="K70" s="254">
        <v>-375795.99</v>
      </c>
      <c r="L70" s="254">
        <v>-711042.86</v>
      </c>
      <c r="M70" s="254">
        <v>6403982.4100000001</v>
      </c>
      <c r="P70" s="230">
        <v>975252.84</v>
      </c>
      <c r="R70" s="230">
        <v>714.16</v>
      </c>
      <c r="T70" s="230">
        <v>345460</v>
      </c>
      <c r="U70" s="230">
        <v>286003</v>
      </c>
      <c r="V70" s="231">
        <v>888846</v>
      </c>
      <c r="Y70" s="231">
        <v>384148.45</v>
      </c>
      <c r="Z70" s="231">
        <v>222793.61</v>
      </c>
    </row>
    <row r="71" spans="1:28" x14ac:dyDescent="0.2">
      <c r="A71" s="254" t="s">
        <v>3236</v>
      </c>
      <c r="B71" s="229">
        <v>560868.18999999994</v>
      </c>
      <c r="C71" s="229">
        <v>0</v>
      </c>
      <c r="D71" s="229">
        <v>108484.83</v>
      </c>
      <c r="E71" s="254">
        <v>777839.17</v>
      </c>
      <c r="F71" s="254">
        <v>-17549.18</v>
      </c>
      <c r="L71" s="254">
        <v>-927102.06</v>
      </c>
      <c r="M71" s="254">
        <v>2227185.62</v>
      </c>
      <c r="N71" s="230">
        <v>1172.2</v>
      </c>
      <c r="P71" s="230">
        <v>1729157.3</v>
      </c>
      <c r="T71" s="230">
        <v>1701870</v>
      </c>
      <c r="V71" s="231">
        <v>2677572.5</v>
      </c>
      <c r="Y71" s="231">
        <v>506415.3</v>
      </c>
      <c r="Z71" s="231">
        <v>90989.25</v>
      </c>
    </row>
    <row r="72" spans="1:28" x14ac:dyDescent="0.2">
      <c r="A72" s="254" t="s">
        <v>3237</v>
      </c>
      <c r="B72" s="229">
        <v>603328.99</v>
      </c>
      <c r="C72" s="229">
        <v>0</v>
      </c>
      <c r="D72" s="229">
        <v>311855.17</v>
      </c>
      <c r="E72" s="254">
        <v>298963.77</v>
      </c>
      <c r="F72" s="254">
        <v>22617.14</v>
      </c>
      <c r="J72" s="233">
        <v>3034.5</v>
      </c>
      <c r="L72" s="254">
        <v>-2980151.41</v>
      </c>
      <c r="M72" s="254">
        <v>4014093.13</v>
      </c>
      <c r="N72" s="230">
        <v>1210.54</v>
      </c>
      <c r="P72" s="230">
        <v>1533249.86</v>
      </c>
      <c r="T72" s="230">
        <v>1601220</v>
      </c>
      <c r="V72" s="231">
        <v>2443645.5</v>
      </c>
      <c r="W72" s="231">
        <v>9020</v>
      </c>
      <c r="Y72" s="231">
        <v>392127.49</v>
      </c>
      <c r="Z72" s="231">
        <v>68641.56</v>
      </c>
    </row>
    <row r="73" spans="1:28" x14ac:dyDescent="0.2">
      <c r="A73" s="254" t="s">
        <v>3238</v>
      </c>
      <c r="B73" s="229">
        <v>645844.97</v>
      </c>
      <c r="C73" s="229">
        <v>0</v>
      </c>
      <c r="D73" s="229">
        <v>188299.94</v>
      </c>
      <c r="E73" s="254">
        <v>4375.46</v>
      </c>
      <c r="F73" s="254">
        <v>105606.06</v>
      </c>
      <c r="L73" s="254">
        <v>-1119311.55</v>
      </c>
      <c r="M73" s="254">
        <v>2082417.38</v>
      </c>
      <c r="N73" s="230">
        <v>81.819999999999993</v>
      </c>
      <c r="P73" s="230">
        <v>1422173.52</v>
      </c>
      <c r="Q73" s="230">
        <v>3000</v>
      </c>
      <c r="R73" s="230">
        <v>1271.76</v>
      </c>
      <c r="T73" s="230">
        <v>1578910</v>
      </c>
      <c r="V73" s="231">
        <v>2496977.5</v>
      </c>
      <c r="W73" s="231">
        <v>10507</v>
      </c>
      <c r="X73" s="231">
        <v>1280</v>
      </c>
      <c r="Y73" s="231">
        <v>404049.82</v>
      </c>
      <c r="Z73" s="231">
        <v>84438.18</v>
      </c>
    </row>
    <row r="74" spans="1:28" x14ac:dyDescent="0.2">
      <c r="A74" s="254" t="s">
        <v>3239</v>
      </c>
      <c r="B74" s="229">
        <v>642315.91</v>
      </c>
      <c r="C74" s="229">
        <v>0</v>
      </c>
      <c r="D74" s="229">
        <v>180733.41</v>
      </c>
      <c r="E74" s="254">
        <v>4</v>
      </c>
      <c r="F74" s="254">
        <v>95305.05</v>
      </c>
      <c r="J74" s="233">
        <v>0</v>
      </c>
      <c r="L74" s="254">
        <v>-1392456.84</v>
      </c>
      <c r="M74" s="254">
        <v>2028298.74</v>
      </c>
      <c r="P74" s="230">
        <v>1389693.59</v>
      </c>
      <c r="R74" s="230">
        <v>1279.79</v>
      </c>
      <c r="T74" s="230">
        <v>1396670</v>
      </c>
      <c r="V74" s="231">
        <v>2165032.5</v>
      </c>
      <c r="W74" s="231">
        <v>13980</v>
      </c>
      <c r="Y74" s="231">
        <v>270588.64</v>
      </c>
      <c r="Z74" s="231">
        <v>23836.77</v>
      </c>
    </row>
    <row r="75" spans="1:28" x14ac:dyDescent="0.2">
      <c r="A75" s="254" t="s">
        <v>3240</v>
      </c>
      <c r="B75" s="229">
        <v>304521.65999999997</v>
      </c>
      <c r="C75" s="229">
        <v>0</v>
      </c>
      <c r="D75" s="229">
        <v>104064.01</v>
      </c>
      <c r="E75" s="254">
        <v>-41289.99</v>
      </c>
      <c r="F75" s="254">
        <v>51503.519999999997</v>
      </c>
      <c r="L75" s="254">
        <v>-1758078.52</v>
      </c>
      <c r="M75" s="254">
        <v>2569886.96</v>
      </c>
      <c r="N75" s="230">
        <v>85.77</v>
      </c>
      <c r="P75" s="230">
        <v>1210227.45</v>
      </c>
      <c r="R75" s="230">
        <v>639.52</v>
      </c>
      <c r="T75" s="230">
        <v>1228540</v>
      </c>
      <c r="V75" s="231">
        <v>2445394.5</v>
      </c>
      <c r="Y75" s="231">
        <v>297327</v>
      </c>
      <c r="Z75" s="231">
        <v>64156.480000000003</v>
      </c>
    </row>
    <row r="76" spans="1:28" x14ac:dyDescent="0.2">
      <c r="A76" s="254" t="s">
        <v>3241</v>
      </c>
      <c r="B76" s="229">
        <v>481863.37</v>
      </c>
      <c r="C76" s="229">
        <v>0</v>
      </c>
      <c r="D76" s="229">
        <v>44115.06</v>
      </c>
      <c r="E76" s="254">
        <v>-14531</v>
      </c>
      <c r="F76" s="254">
        <v>-30200.99</v>
      </c>
      <c r="L76" s="254">
        <v>-907517.68</v>
      </c>
      <c r="M76" s="254">
        <v>1423307.83</v>
      </c>
      <c r="N76" s="230">
        <v>1984.57</v>
      </c>
      <c r="P76" s="230">
        <v>998327.87</v>
      </c>
      <c r="T76" s="230">
        <v>1382400</v>
      </c>
      <c r="V76" s="231">
        <v>2070634.5</v>
      </c>
      <c r="Y76" s="231">
        <v>229085.35</v>
      </c>
      <c r="Z76" s="231">
        <v>89486.46</v>
      </c>
    </row>
    <row r="77" spans="1:28" x14ac:dyDescent="0.2">
      <c r="A77" s="254" t="s">
        <v>3350</v>
      </c>
      <c r="B77" s="229">
        <v>101756.09</v>
      </c>
      <c r="C77" s="229">
        <v>0</v>
      </c>
      <c r="D77" s="229">
        <v>311269.64</v>
      </c>
      <c r="E77" s="254">
        <v>-32307.8</v>
      </c>
      <c r="F77" s="254">
        <v>31603.599999999999</v>
      </c>
      <c r="J77" s="233">
        <v>314.39</v>
      </c>
      <c r="L77" s="254">
        <v>-1650823.97</v>
      </c>
      <c r="M77" s="254">
        <v>2051654.89</v>
      </c>
      <c r="P77" s="230">
        <v>1394456.51</v>
      </c>
      <c r="R77" s="230">
        <v>175.2</v>
      </c>
      <c r="T77" s="230">
        <v>1438090</v>
      </c>
      <c r="V77" s="231">
        <v>2080487.5</v>
      </c>
      <c r="W77" s="231">
        <v>11220</v>
      </c>
      <c r="X77" s="231">
        <v>3060</v>
      </c>
      <c r="Y77" s="231">
        <v>578898.15</v>
      </c>
      <c r="Z77" s="231">
        <v>127502.84</v>
      </c>
    </row>
    <row r="78" spans="1:28" x14ac:dyDescent="0.2">
      <c r="A78" s="254" t="s">
        <v>3242</v>
      </c>
      <c r="B78" s="229">
        <v>177772.56</v>
      </c>
      <c r="C78" s="229">
        <v>0</v>
      </c>
      <c r="D78" s="229">
        <v>61343.45</v>
      </c>
      <c r="E78" s="254">
        <v>775007.53</v>
      </c>
      <c r="F78" s="254">
        <v>50740.76</v>
      </c>
      <c r="H78" s="233">
        <v>0</v>
      </c>
      <c r="L78" s="254">
        <v>-140558.94</v>
      </c>
      <c r="M78" s="254">
        <v>1625943.2</v>
      </c>
      <c r="P78" s="230">
        <v>1409308.52</v>
      </c>
      <c r="Q78" s="230">
        <v>30</v>
      </c>
      <c r="R78" s="230">
        <v>352.09</v>
      </c>
      <c r="T78" s="230">
        <v>758100</v>
      </c>
      <c r="U78" s="230">
        <v>90</v>
      </c>
      <c r="V78" s="231">
        <v>1329422</v>
      </c>
      <c r="Y78" s="231">
        <v>646988.85</v>
      </c>
      <c r="Z78" s="231">
        <v>160750.04999999999</v>
      </c>
    </row>
    <row r="79" spans="1:28" x14ac:dyDescent="0.2">
      <c r="A79" s="254" t="s">
        <v>3243</v>
      </c>
      <c r="B79" s="229">
        <v>167325.1</v>
      </c>
      <c r="C79" s="229">
        <v>0</v>
      </c>
      <c r="D79" s="229">
        <v>76342.13</v>
      </c>
      <c r="E79" s="254">
        <v>471002.6</v>
      </c>
      <c r="F79" s="254">
        <v>81420.84</v>
      </c>
      <c r="H79" s="233">
        <v>12101.39</v>
      </c>
      <c r="M79" s="254">
        <v>1700209.39</v>
      </c>
      <c r="P79" s="230">
        <v>1910327.84</v>
      </c>
      <c r="R79" s="230">
        <v>51.67</v>
      </c>
      <c r="T79" s="230">
        <v>1018080</v>
      </c>
      <c r="V79" s="231">
        <v>1881750</v>
      </c>
      <c r="Y79" s="231">
        <v>636637.82999999996</v>
      </c>
      <c r="Z79" s="231">
        <v>112522.91</v>
      </c>
    </row>
    <row r="80" spans="1:28" x14ac:dyDescent="0.2">
      <c r="A80" s="254" t="s">
        <v>3244</v>
      </c>
      <c r="B80" s="229">
        <v>274570.46000000002</v>
      </c>
      <c r="C80" s="229">
        <v>0</v>
      </c>
      <c r="D80" s="229">
        <v>53534.23</v>
      </c>
      <c r="E80" s="254">
        <v>435491.34</v>
      </c>
      <c r="F80" s="254">
        <v>63515.54</v>
      </c>
      <c r="M80" s="254">
        <v>1448416.88</v>
      </c>
      <c r="P80" s="230">
        <v>1240784.93</v>
      </c>
      <c r="Q80" s="230">
        <v>28000</v>
      </c>
      <c r="R80" s="230">
        <v>372.24</v>
      </c>
      <c r="T80" s="230">
        <v>1102590</v>
      </c>
      <c r="V80" s="231">
        <v>1635766</v>
      </c>
      <c r="Y80" s="231">
        <v>411983.85</v>
      </c>
      <c r="Z80" s="231">
        <v>110337.14</v>
      </c>
    </row>
    <row r="81" spans="1:26" x14ac:dyDescent="0.2">
      <c r="A81" s="254" t="s">
        <v>3245</v>
      </c>
      <c r="B81" s="229">
        <v>207419.36</v>
      </c>
      <c r="C81" s="229">
        <v>0</v>
      </c>
      <c r="D81" s="229">
        <v>13637.61</v>
      </c>
      <c r="E81" s="254">
        <v>489632.97</v>
      </c>
      <c r="F81" s="254">
        <v>278991.81</v>
      </c>
      <c r="M81" s="254">
        <v>2079850.72</v>
      </c>
      <c r="P81" s="230">
        <v>1188382.21</v>
      </c>
      <c r="R81" s="230">
        <v>244.57</v>
      </c>
      <c r="T81" s="230">
        <v>648822.56999999995</v>
      </c>
      <c r="V81" s="231">
        <v>1132542.57</v>
      </c>
      <c r="Y81" s="231">
        <v>404945.99</v>
      </c>
      <c r="Z81" s="231">
        <v>180273.81</v>
      </c>
    </row>
    <row r="82" spans="1:26" x14ac:dyDescent="0.2">
      <c r="A82" s="254" t="s">
        <v>3246</v>
      </c>
      <c r="B82" s="229">
        <v>104418.08</v>
      </c>
      <c r="C82" s="229">
        <v>0</v>
      </c>
      <c r="D82" s="229">
        <v>36253.480000000003</v>
      </c>
      <c r="E82" s="254">
        <v>469504.3</v>
      </c>
      <c r="F82" s="254">
        <v>92482.78</v>
      </c>
      <c r="H82" s="233">
        <v>0</v>
      </c>
      <c r="J82" s="233">
        <v>113.2</v>
      </c>
      <c r="L82" s="254">
        <v>451</v>
      </c>
      <c r="M82" s="254">
        <v>1478004.6</v>
      </c>
      <c r="P82" s="230">
        <v>1389498.14</v>
      </c>
      <c r="R82" s="230">
        <v>89.49</v>
      </c>
      <c r="T82" s="230">
        <v>806990</v>
      </c>
      <c r="V82" s="231">
        <v>1438115</v>
      </c>
      <c r="Y82" s="231">
        <v>411448.77</v>
      </c>
      <c r="Z82" s="231">
        <v>104036.39</v>
      </c>
    </row>
    <row r="83" spans="1:26" x14ac:dyDescent="0.2">
      <c r="A83" s="254" t="s">
        <v>3247</v>
      </c>
      <c r="B83" s="229">
        <v>369974.94</v>
      </c>
      <c r="C83" s="229">
        <v>0</v>
      </c>
      <c r="D83" s="229">
        <v>73142.53</v>
      </c>
      <c r="E83" s="254">
        <v>210933.86</v>
      </c>
      <c r="F83" s="254">
        <v>725545.46</v>
      </c>
      <c r="M83" s="254">
        <v>1774409.19</v>
      </c>
      <c r="P83" s="230">
        <v>2268319.02</v>
      </c>
      <c r="Q83" s="230">
        <v>77213</v>
      </c>
      <c r="R83" s="230">
        <v>418.92</v>
      </c>
      <c r="T83" s="230">
        <v>1413560</v>
      </c>
      <c r="V83" s="231">
        <v>2102990</v>
      </c>
      <c r="Y83" s="231">
        <v>553158.94999999995</v>
      </c>
      <c r="Z83" s="231">
        <v>134708.17000000001</v>
      </c>
    </row>
    <row r="84" spans="1:26" x14ac:dyDescent="0.2">
      <c r="A84" s="254" t="s">
        <v>3248</v>
      </c>
      <c r="B84" s="229">
        <v>128523.44</v>
      </c>
      <c r="C84" s="229">
        <v>0</v>
      </c>
      <c r="D84" s="229">
        <v>33146.82</v>
      </c>
      <c r="E84" s="254">
        <v>593735.69999999995</v>
      </c>
      <c r="F84" s="254">
        <v>77235.95</v>
      </c>
      <c r="M84" s="254">
        <v>1568940.19</v>
      </c>
      <c r="P84" s="230">
        <v>1633637.54</v>
      </c>
      <c r="R84" s="230">
        <v>186.44</v>
      </c>
      <c r="T84" s="230">
        <v>1249280</v>
      </c>
      <c r="V84" s="231">
        <v>1989090</v>
      </c>
      <c r="Y84" s="231">
        <v>511690.39</v>
      </c>
      <c r="Z84" s="231">
        <v>112620.38</v>
      </c>
    </row>
    <row r="85" spans="1:26" x14ac:dyDescent="0.2">
      <c r="A85" s="254" t="s">
        <v>3249</v>
      </c>
      <c r="B85" s="229">
        <v>338253.82</v>
      </c>
      <c r="C85" s="229">
        <v>0</v>
      </c>
      <c r="D85" s="229">
        <v>23666.01</v>
      </c>
      <c r="E85" s="254">
        <v>473398.34</v>
      </c>
      <c r="F85" s="254">
        <v>28937.79</v>
      </c>
      <c r="M85" s="254">
        <v>1499346.49</v>
      </c>
      <c r="P85" s="230">
        <v>1582165.54</v>
      </c>
      <c r="Q85" s="230">
        <v>102650</v>
      </c>
      <c r="R85" s="230">
        <v>942.97</v>
      </c>
      <c r="T85" s="230">
        <v>814890</v>
      </c>
      <c r="V85" s="231">
        <v>1684200</v>
      </c>
      <c r="Y85" s="231">
        <v>443298.76</v>
      </c>
      <c r="Z85" s="231">
        <v>110754.89</v>
      </c>
    </row>
    <row r="86" spans="1:26" x14ac:dyDescent="0.2">
      <c r="A86" s="254" t="s">
        <v>3356</v>
      </c>
      <c r="B86" s="229">
        <v>161757.46</v>
      </c>
      <c r="C86" s="229">
        <v>0</v>
      </c>
      <c r="D86" s="229">
        <v>35450.71</v>
      </c>
      <c r="E86" s="254">
        <v>470831.97</v>
      </c>
      <c r="F86" s="254">
        <v>34675.72</v>
      </c>
      <c r="L86" s="254">
        <v>146.19999999999999</v>
      </c>
      <c r="M86" s="254">
        <v>2293429.0699999998</v>
      </c>
      <c r="P86" s="230">
        <v>761295.87</v>
      </c>
      <c r="Q86" s="230">
        <v>18000</v>
      </c>
      <c r="R86" s="230">
        <v>220.47</v>
      </c>
      <c r="T86" s="230">
        <v>667140</v>
      </c>
      <c r="V86" s="231">
        <v>952080</v>
      </c>
      <c r="Y86" s="231">
        <v>327348.8</v>
      </c>
      <c r="Z86" s="231">
        <v>93516.08</v>
      </c>
    </row>
    <row r="87" spans="1:26" x14ac:dyDescent="0.2">
      <c r="A87" s="254" t="s">
        <v>3250</v>
      </c>
      <c r="B87" s="229">
        <v>422852.47</v>
      </c>
      <c r="C87" s="229">
        <v>0</v>
      </c>
      <c r="D87" s="229">
        <v>39729.800000000003</v>
      </c>
      <c r="E87" s="254">
        <v>781353.34</v>
      </c>
      <c r="F87" s="254">
        <v>49830.22</v>
      </c>
      <c r="I87" s="233">
        <v>98000</v>
      </c>
      <c r="L87" s="254">
        <v>-282612.59000000003</v>
      </c>
      <c r="M87" s="254">
        <v>1525529.54</v>
      </c>
      <c r="P87" s="230">
        <v>486416.52</v>
      </c>
      <c r="R87" s="230">
        <v>1966.4</v>
      </c>
      <c r="T87" s="230">
        <v>588243</v>
      </c>
      <c r="V87" s="231">
        <v>775533</v>
      </c>
      <c r="Y87" s="231">
        <v>297739.86</v>
      </c>
      <c r="Z87" s="231">
        <v>41464.18</v>
      </c>
    </row>
    <row r="88" spans="1:26" x14ac:dyDescent="0.2">
      <c r="A88" s="254" t="s">
        <v>3251</v>
      </c>
      <c r="B88" s="229">
        <v>502644.47</v>
      </c>
      <c r="C88" s="229">
        <v>0</v>
      </c>
      <c r="D88" s="229">
        <v>16138.79</v>
      </c>
      <c r="E88" s="254">
        <v>400292.89</v>
      </c>
      <c r="F88" s="254">
        <v>14888.08</v>
      </c>
      <c r="H88" s="233">
        <v>73000</v>
      </c>
      <c r="I88" s="233">
        <v>37000</v>
      </c>
      <c r="L88" s="254">
        <v>-775100.94</v>
      </c>
      <c r="M88" s="254">
        <v>1451545.03</v>
      </c>
      <c r="P88" s="230">
        <v>601762.15</v>
      </c>
      <c r="R88" s="230">
        <v>610.99</v>
      </c>
      <c r="T88" s="230">
        <v>687230</v>
      </c>
      <c r="V88" s="231">
        <v>883250</v>
      </c>
      <c r="Y88" s="231">
        <v>209174.77</v>
      </c>
      <c r="Z88" s="231">
        <v>39991.230000000003</v>
      </c>
    </row>
    <row r="89" spans="1:26" x14ac:dyDescent="0.2">
      <c r="A89" s="254" t="s">
        <v>3252</v>
      </c>
      <c r="B89" s="229">
        <v>479336.39</v>
      </c>
      <c r="C89" s="229">
        <v>0</v>
      </c>
      <c r="D89" s="229">
        <v>18838.75</v>
      </c>
      <c r="E89" s="254">
        <v>2215730.7799999998</v>
      </c>
      <c r="F89" s="254">
        <v>-26512.15</v>
      </c>
      <c r="H89" s="233">
        <v>95000</v>
      </c>
      <c r="I89" s="233">
        <v>70000</v>
      </c>
      <c r="L89" s="254">
        <v>2303650.02</v>
      </c>
      <c r="M89" s="254">
        <v>328050.34000000003</v>
      </c>
      <c r="P89" s="230">
        <v>477790.71</v>
      </c>
      <c r="R89" s="230">
        <v>1025.55</v>
      </c>
      <c r="T89" s="230">
        <v>896490</v>
      </c>
      <c r="V89" s="231">
        <v>993765</v>
      </c>
      <c r="Y89" s="231">
        <v>353228.92</v>
      </c>
      <c r="Z89" s="231">
        <v>129498.93</v>
      </c>
    </row>
    <row r="90" spans="1:26" x14ac:dyDescent="0.2">
      <c r="A90" s="254" t="s">
        <v>3345</v>
      </c>
      <c r="B90" s="229">
        <v>418203.18</v>
      </c>
      <c r="C90" s="229">
        <v>0</v>
      </c>
      <c r="D90" s="229">
        <v>25356.41</v>
      </c>
      <c r="E90" s="254">
        <v>267695.15000000002</v>
      </c>
      <c r="F90" s="254">
        <v>-9142.26</v>
      </c>
      <c r="H90" s="233">
        <v>130000</v>
      </c>
      <c r="I90" s="233">
        <v>66750</v>
      </c>
      <c r="L90" s="254">
        <v>-1485746.22</v>
      </c>
      <c r="M90" s="254">
        <v>1852229.71</v>
      </c>
      <c r="P90" s="230">
        <v>642602.09</v>
      </c>
      <c r="R90" s="230">
        <v>385.52</v>
      </c>
      <c r="T90" s="230">
        <v>1100770</v>
      </c>
      <c r="V90" s="231">
        <v>1304300</v>
      </c>
      <c r="Y90" s="231">
        <v>234152.6</v>
      </c>
      <c r="Z90" s="231">
        <v>50029.02</v>
      </c>
    </row>
    <row r="91" spans="1:26" x14ac:dyDescent="0.2">
      <c r="A91" s="254" t="s">
        <v>3253</v>
      </c>
      <c r="B91" s="229">
        <v>233982.16</v>
      </c>
      <c r="C91" s="229">
        <v>0</v>
      </c>
      <c r="D91" s="229">
        <v>12214.72</v>
      </c>
      <c r="E91" s="254">
        <v>301895.33</v>
      </c>
      <c r="F91" s="254">
        <v>9629.56</v>
      </c>
      <c r="H91" s="233">
        <v>4650</v>
      </c>
      <c r="J91" s="233">
        <v>3.74</v>
      </c>
      <c r="L91" s="254">
        <v>-1792704.82</v>
      </c>
      <c r="M91" s="254">
        <v>2452917.63</v>
      </c>
      <c r="P91" s="230">
        <v>1449796.81</v>
      </c>
      <c r="R91" s="230">
        <v>518.37</v>
      </c>
      <c r="T91" s="230">
        <v>1178460</v>
      </c>
      <c r="U91" s="230">
        <v>13500</v>
      </c>
      <c r="V91" s="231">
        <v>1868610</v>
      </c>
      <c r="Y91" s="231">
        <v>807529.03</v>
      </c>
      <c r="Z91" s="231">
        <v>47535.93</v>
      </c>
    </row>
    <row r="92" spans="1:26" x14ac:dyDescent="0.2">
      <c r="A92" s="254" t="s">
        <v>3254</v>
      </c>
      <c r="B92" s="229">
        <v>124052.25</v>
      </c>
      <c r="C92" s="229">
        <v>0</v>
      </c>
      <c r="D92" s="229">
        <v>46736.06</v>
      </c>
      <c r="E92" s="254">
        <v>-1728.33</v>
      </c>
      <c r="F92" s="254">
        <v>13236.37</v>
      </c>
      <c r="L92" s="254">
        <v>-1852317.38</v>
      </c>
      <c r="M92" s="254">
        <v>1997915.47</v>
      </c>
      <c r="P92" s="230">
        <v>1108706.78</v>
      </c>
      <c r="R92" s="230">
        <v>228.33</v>
      </c>
      <c r="T92" s="230">
        <v>493650</v>
      </c>
      <c r="U92" s="230">
        <v>13500</v>
      </c>
      <c r="V92" s="231">
        <v>1101761</v>
      </c>
      <c r="Y92" s="231">
        <v>403590.79</v>
      </c>
      <c r="Z92" s="231">
        <v>52052.06</v>
      </c>
    </row>
    <row r="93" spans="1:26" x14ac:dyDescent="0.2">
      <c r="A93" s="254" t="s">
        <v>3255</v>
      </c>
      <c r="B93" s="229">
        <v>135826.93</v>
      </c>
      <c r="C93" s="229">
        <v>0</v>
      </c>
      <c r="D93" s="229">
        <v>41519.74</v>
      </c>
      <c r="E93" s="254">
        <v>-11469.05</v>
      </c>
      <c r="F93" s="254">
        <v>74729.490000000005</v>
      </c>
      <c r="J93" s="233">
        <v>0</v>
      </c>
      <c r="L93" s="254">
        <v>-1858201.53</v>
      </c>
      <c r="M93" s="254">
        <v>2154589.06</v>
      </c>
      <c r="P93" s="230">
        <v>1353705.19</v>
      </c>
      <c r="Q93" s="230">
        <v>100000</v>
      </c>
      <c r="R93" s="230">
        <v>101504.28</v>
      </c>
      <c r="T93" s="230">
        <v>709110</v>
      </c>
      <c r="U93" s="230">
        <v>13500</v>
      </c>
      <c r="V93" s="231">
        <v>1495175</v>
      </c>
      <c r="Y93" s="231">
        <v>757559.51</v>
      </c>
      <c r="Z93" s="231">
        <v>73220.639999999999</v>
      </c>
    </row>
    <row r="94" spans="1:26" x14ac:dyDescent="0.2">
      <c r="A94" s="254" t="s">
        <v>3256</v>
      </c>
      <c r="B94" s="229">
        <v>170326.22</v>
      </c>
      <c r="C94" s="229">
        <v>0</v>
      </c>
      <c r="D94" s="229">
        <v>85040.63</v>
      </c>
      <c r="E94" s="254">
        <v>17104.46</v>
      </c>
      <c r="F94" s="254">
        <v>40</v>
      </c>
      <c r="J94" s="233">
        <v>500</v>
      </c>
      <c r="L94" s="254">
        <v>-519551.55</v>
      </c>
      <c r="M94" s="254">
        <v>679279.9</v>
      </c>
      <c r="P94" s="230">
        <v>1958266.53</v>
      </c>
      <c r="R94" s="230">
        <v>168.55</v>
      </c>
      <c r="T94" s="230">
        <v>776250</v>
      </c>
      <c r="U94" s="230">
        <v>27000</v>
      </c>
      <c r="V94" s="231">
        <v>1565370</v>
      </c>
      <c r="Y94" s="231">
        <v>1028596.66</v>
      </c>
      <c r="Z94" s="231">
        <v>21990.06</v>
      </c>
    </row>
    <row r="95" spans="1:26" x14ac:dyDescent="0.2">
      <c r="A95" s="254" t="s">
        <v>3257</v>
      </c>
      <c r="B95" s="229">
        <v>201956.57</v>
      </c>
      <c r="C95" s="229">
        <v>0</v>
      </c>
      <c r="D95" s="229">
        <v>70556.479999999996</v>
      </c>
      <c r="E95" s="254">
        <v>8075.81</v>
      </c>
      <c r="F95" s="254">
        <v>129784.6</v>
      </c>
      <c r="L95" s="254">
        <v>-1923271.99</v>
      </c>
      <c r="M95" s="254">
        <v>2305013.7999999998</v>
      </c>
      <c r="P95" s="230">
        <v>1287443.06</v>
      </c>
      <c r="Q95" s="230">
        <v>70000</v>
      </c>
      <c r="R95" s="230">
        <v>471.61</v>
      </c>
      <c r="T95" s="230">
        <v>637740</v>
      </c>
      <c r="U95" s="230">
        <v>18000</v>
      </c>
      <c r="V95" s="231">
        <v>1337940</v>
      </c>
      <c r="Y95" s="231">
        <v>611037.87</v>
      </c>
      <c r="Z95" s="231">
        <v>8182.15</v>
      </c>
    </row>
    <row r="96" spans="1:26" x14ac:dyDescent="0.2">
      <c r="A96" s="254" t="s">
        <v>3258</v>
      </c>
      <c r="B96" s="229">
        <v>183620.89</v>
      </c>
      <c r="C96" s="229">
        <v>20000</v>
      </c>
      <c r="D96" s="229">
        <v>46032.25</v>
      </c>
      <c r="E96" s="254">
        <v>4</v>
      </c>
      <c r="F96" s="254">
        <v>33460.080000000002</v>
      </c>
      <c r="J96" s="233">
        <v>256.14</v>
      </c>
      <c r="L96" s="254">
        <v>-14628.15</v>
      </c>
      <c r="M96" s="254">
        <v>266818</v>
      </c>
      <c r="P96" s="230">
        <v>1639530.71</v>
      </c>
      <c r="R96" s="230">
        <v>642.66999999999996</v>
      </c>
      <c r="T96" s="230">
        <v>539190</v>
      </c>
      <c r="U96" s="230">
        <v>13500</v>
      </c>
      <c r="V96" s="231">
        <v>1427570</v>
      </c>
      <c r="Y96" s="231">
        <v>632350.98</v>
      </c>
      <c r="Z96" s="231">
        <v>67292.17</v>
      </c>
    </row>
    <row r="97" spans="1:26" x14ac:dyDescent="0.2">
      <c r="A97" s="254" t="s">
        <v>3259</v>
      </c>
      <c r="B97" s="229">
        <v>215110.84</v>
      </c>
      <c r="C97" s="229">
        <v>0</v>
      </c>
      <c r="D97" s="229">
        <v>36863.839999999997</v>
      </c>
      <c r="E97" s="254">
        <v>5</v>
      </c>
      <c r="F97" s="254">
        <v>1328.5</v>
      </c>
      <c r="J97" s="233">
        <v>1986.91</v>
      </c>
      <c r="L97" s="254">
        <v>-1622225.54</v>
      </c>
      <c r="M97" s="254">
        <v>1877398.81</v>
      </c>
      <c r="P97" s="230">
        <v>1023930.14</v>
      </c>
      <c r="Q97" s="230">
        <v>90000</v>
      </c>
      <c r="R97" s="230">
        <v>524.12</v>
      </c>
      <c r="T97" s="230">
        <v>908130</v>
      </c>
      <c r="U97" s="230">
        <v>27000</v>
      </c>
      <c r="V97" s="231">
        <v>1524889</v>
      </c>
      <c r="Y97" s="231">
        <v>522954.58</v>
      </c>
      <c r="Z97" s="231">
        <v>3680.68</v>
      </c>
    </row>
    <row r="98" spans="1:26" x14ac:dyDescent="0.2">
      <c r="A98" s="254" t="s">
        <v>3260</v>
      </c>
      <c r="B98" s="229">
        <v>203884.57</v>
      </c>
      <c r="C98" s="229">
        <v>0</v>
      </c>
      <c r="D98" s="229">
        <v>103049.28</v>
      </c>
      <c r="E98" s="254">
        <v>498454.97</v>
      </c>
      <c r="F98" s="254">
        <v>42685.37</v>
      </c>
      <c r="J98" s="233">
        <v>655.75</v>
      </c>
      <c r="L98" s="254">
        <v>-24121.37</v>
      </c>
      <c r="M98" s="254">
        <v>804941.61</v>
      </c>
      <c r="P98" s="230">
        <v>1602486.6</v>
      </c>
      <c r="R98" s="230">
        <v>430.13</v>
      </c>
      <c r="T98" s="230">
        <v>444870</v>
      </c>
      <c r="U98" s="230">
        <v>9000</v>
      </c>
      <c r="V98" s="231">
        <v>1151325</v>
      </c>
      <c r="X98" s="231">
        <v>5869.6</v>
      </c>
      <c r="Y98" s="231">
        <v>785768.48</v>
      </c>
      <c r="Z98" s="231">
        <v>36758.449999999997</v>
      </c>
    </row>
    <row r="99" spans="1:26" x14ac:dyDescent="0.2">
      <c r="A99" s="252" t="s">
        <v>3261</v>
      </c>
      <c r="B99" s="229">
        <v>247005.08</v>
      </c>
      <c r="C99" s="229">
        <v>0</v>
      </c>
      <c r="D99" s="229">
        <v>90874.46</v>
      </c>
      <c r="E99" s="254">
        <v>3</v>
      </c>
      <c r="F99" s="254">
        <v>1819.3</v>
      </c>
      <c r="L99" s="254">
        <v>-2248501.4500000002</v>
      </c>
      <c r="M99" s="254">
        <v>2543552.06</v>
      </c>
      <c r="P99" s="230">
        <v>1094662.46</v>
      </c>
      <c r="R99" s="230">
        <v>399.37</v>
      </c>
      <c r="T99" s="230">
        <v>531090</v>
      </c>
      <c r="V99" s="231">
        <v>1074220</v>
      </c>
      <c r="Y99" s="231">
        <v>453420.91</v>
      </c>
      <c r="Z99" s="231">
        <v>35214.69</v>
      </c>
    </row>
    <row r="100" spans="1:26" x14ac:dyDescent="0.2">
      <c r="A100" s="254" t="s">
        <v>3262</v>
      </c>
      <c r="B100" s="229">
        <v>210815.16</v>
      </c>
      <c r="C100" s="229">
        <v>0</v>
      </c>
      <c r="D100" s="229">
        <v>62437.78</v>
      </c>
      <c r="E100" s="254">
        <v>147805.65</v>
      </c>
      <c r="F100" s="254">
        <v>6030</v>
      </c>
      <c r="H100" s="233">
        <v>4500</v>
      </c>
      <c r="J100" s="233">
        <v>103</v>
      </c>
      <c r="L100" s="254">
        <v>-1208331.69</v>
      </c>
      <c r="M100" s="254">
        <v>1708771</v>
      </c>
      <c r="P100" s="230">
        <v>1520898.11</v>
      </c>
      <c r="Q100" s="230">
        <v>25000</v>
      </c>
      <c r="R100" s="230">
        <v>333.11</v>
      </c>
      <c r="T100" s="230">
        <v>1068570</v>
      </c>
      <c r="U100" s="230">
        <v>13500</v>
      </c>
      <c r="V100" s="231">
        <v>1733542.5</v>
      </c>
      <c r="Y100" s="231">
        <v>892267.41</v>
      </c>
      <c r="Z100" s="231">
        <v>54060.03</v>
      </c>
    </row>
    <row r="101" spans="1:26" x14ac:dyDescent="0.2">
      <c r="A101" s="254" t="s">
        <v>3263</v>
      </c>
      <c r="B101" s="229">
        <v>94317.119999999995</v>
      </c>
      <c r="C101" s="229">
        <v>0</v>
      </c>
      <c r="D101" s="229">
        <v>55866.559999999998</v>
      </c>
      <c r="E101" s="254">
        <v>132335.1</v>
      </c>
      <c r="F101" s="254">
        <v>15878.44</v>
      </c>
      <c r="J101" s="233">
        <v>1923</v>
      </c>
      <c r="L101" s="254">
        <v>-1898443.11</v>
      </c>
      <c r="M101" s="254">
        <v>2266060.31</v>
      </c>
      <c r="P101" s="230">
        <v>1740599.08</v>
      </c>
      <c r="R101" s="230">
        <v>176.42</v>
      </c>
      <c r="T101" s="230">
        <v>1116980</v>
      </c>
      <c r="U101" s="230">
        <v>27000</v>
      </c>
      <c r="V101" s="231">
        <v>2035580</v>
      </c>
      <c r="X101" s="231">
        <v>4140</v>
      </c>
      <c r="Y101" s="231">
        <v>768956.92</v>
      </c>
      <c r="Z101" s="231">
        <v>106931.56</v>
      </c>
    </row>
    <row r="102" spans="1:26" x14ac:dyDescent="0.2">
      <c r="A102" s="254" t="s">
        <v>3264</v>
      </c>
      <c r="B102" s="229">
        <v>212916.95</v>
      </c>
      <c r="C102" s="229">
        <v>0</v>
      </c>
      <c r="D102" s="229">
        <v>28413.21</v>
      </c>
      <c r="E102" s="254">
        <v>3052.22</v>
      </c>
      <c r="F102" s="254">
        <v>2919.61</v>
      </c>
      <c r="L102" s="254">
        <v>-121124.08</v>
      </c>
      <c r="M102" s="254">
        <v>803987.63</v>
      </c>
      <c r="P102" s="230">
        <v>1145751.57</v>
      </c>
      <c r="R102" s="230">
        <v>265.72000000000003</v>
      </c>
      <c r="T102" s="230">
        <v>544320</v>
      </c>
      <c r="U102" s="230">
        <v>13500</v>
      </c>
      <c r="V102" s="231">
        <v>1097860</v>
      </c>
      <c r="X102" s="231">
        <v>6200</v>
      </c>
      <c r="Y102" s="231">
        <v>440629.65</v>
      </c>
      <c r="Z102" s="231">
        <v>18449.73</v>
      </c>
    </row>
    <row r="103" spans="1:26" x14ac:dyDescent="0.2">
      <c r="A103" s="254" t="s">
        <v>3265</v>
      </c>
      <c r="B103" s="229">
        <v>253610.65</v>
      </c>
      <c r="C103" s="229">
        <v>0</v>
      </c>
      <c r="D103" s="229">
        <v>58130.83</v>
      </c>
      <c r="E103" s="254">
        <v>409746.45</v>
      </c>
      <c r="F103" s="254">
        <v>38</v>
      </c>
      <c r="J103" s="233">
        <v>458</v>
      </c>
      <c r="L103" s="254">
        <v>-1427391.84</v>
      </c>
      <c r="M103" s="254">
        <v>2982456.62</v>
      </c>
      <c r="P103" s="230">
        <v>1057403.7</v>
      </c>
      <c r="R103" s="230">
        <v>53367.54</v>
      </c>
      <c r="T103" s="230">
        <v>565380</v>
      </c>
      <c r="V103" s="231">
        <v>1024400</v>
      </c>
      <c r="X103" s="231">
        <v>13300</v>
      </c>
      <c r="Y103" s="231">
        <v>463564.62</v>
      </c>
      <c r="Z103" s="231">
        <v>988590.47</v>
      </c>
    </row>
    <row r="104" spans="1:26" x14ac:dyDescent="0.2">
      <c r="A104" s="254" t="s">
        <v>3266</v>
      </c>
      <c r="B104" s="229">
        <v>233152.14</v>
      </c>
      <c r="C104" s="229">
        <v>0</v>
      </c>
      <c r="D104" s="229">
        <v>52918.559999999998</v>
      </c>
      <c r="E104" s="254">
        <v>5</v>
      </c>
      <c r="F104" s="254">
        <v>181580.34</v>
      </c>
      <c r="J104" s="233">
        <v>141.16999999999999</v>
      </c>
      <c r="L104" s="254">
        <v>-1762863.99</v>
      </c>
      <c r="M104" s="254">
        <v>2096504</v>
      </c>
      <c r="P104" s="230">
        <v>1438123.44</v>
      </c>
      <c r="R104" s="230">
        <v>262</v>
      </c>
      <c r="T104" s="230">
        <v>912690</v>
      </c>
      <c r="U104" s="230">
        <v>27000</v>
      </c>
      <c r="V104" s="231">
        <v>1564020</v>
      </c>
      <c r="Y104" s="231">
        <v>638166.56000000006</v>
      </c>
      <c r="Z104" s="231">
        <v>18680.02</v>
      </c>
    </row>
    <row r="105" spans="1:26" x14ac:dyDescent="0.2">
      <c r="A105" s="254" t="s">
        <v>3267</v>
      </c>
      <c r="B105" s="229">
        <v>65968.509999999995</v>
      </c>
      <c r="C105" s="229">
        <v>10000</v>
      </c>
      <c r="D105" s="229">
        <v>56259.22</v>
      </c>
      <c r="E105" s="254">
        <v>407487.23</v>
      </c>
      <c r="F105" s="254">
        <v>63980.74</v>
      </c>
      <c r="J105" s="233">
        <v>101948.22</v>
      </c>
      <c r="L105" s="254">
        <v>-3580141.2</v>
      </c>
      <c r="M105" s="254">
        <v>4349913</v>
      </c>
      <c r="P105" s="230">
        <v>1942946.87</v>
      </c>
      <c r="R105" s="230">
        <v>933.2</v>
      </c>
      <c r="T105" s="230">
        <v>477132</v>
      </c>
      <c r="U105" s="230">
        <v>12000</v>
      </c>
      <c r="V105" s="231">
        <v>1485770</v>
      </c>
      <c r="Y105" s="231">
        <v>1127927.28</v>
      </c>
      <c r="Z105" s="231">
        <v>76025.11</v>
      </c>
    </row>
    <row r="106" spans="1:26" x14ac:dyDescent="0.2">
      <c r="A106" s="254" t="s">
        <v>3268</v>
      </c>
      <c r="B106" s="229">
        <v>388701.75</v>
      </c>
      <c r="C106" s="229">
        <v>0</v>
      </c>
      <c r="D106" s="229">
        <v>28594.39</v>
      </c>
      <c r="E106" s="254">
        <v>1235352.6599999999</v>
      </c>
      <c r="F106" s="254">
        <v>11428.77</v>
      </c>
      <c r="H106" s="233">
        <v>6675</v>
      </c>
      <c r="J106" s="233">
        <v>0</v>
      </c>
      <c r="L106" s="254">
        <v>-705319.94</v>
      </c>
      <c r="M106" s="254">
        <v>2447083.0099999998</v>
      </c>
      <c r="P106" s="230">
        <v>3692744.66</v>
      </c>
      <c r="R106" s="230">
        <v>674.57</v>
      </c>
      <c r="T106" s="230">
        <v>419850</v>
      </c>
      <c r="U106" s="230">
        <v>13500</v>
      </c>
      <c r="V106" s="231">
        <v>1140472</v>
      </c>
      <c r="Y106" s="231">
        <v>3056542.1</v>
      </c>
      <c r="Z106" s="231">
        <v>9610.6299999999992</v>
      </c>
    </row>
    <row r="107" spans="1:26" x14ac:dyDescent="0.2">
      <c r="A107" s="254" t="s">
        <v>3351</v>
      </c>
      <c r="B107" s="229">
        <v>375889.72</v>
      </c>
      <c r="C107" s="229">
        <v>0</v>
      </c>
      <c r="D107" s="229">
        <v>37356.239999999998</v>
      </c>
      <c r="E107" s="254">
        <v>175812.09</v>
      </c>
      <c r="F107" s="254">
        <v>5418.22</v>
      </c>
      <c r="J107" s="233">
        <v>323.2</v>
      </c>
      <c r="L107" s="254">
        <v>-1828536.76</v>
      </c>
      <c r="M107" s="254">
        <v>2389700.83</v>
      </c>
      <c r="P107" s="230">
        <v>1204343.1299999999</v>
      </c>
      <c r="R107" s="230">
        <v>740.58</v>
      </c>
      <c r="T107" s="230">
        <v>907560</v>
      </c>
      <c r="U107" s="230">
        <v>27000</v>
      </c>
      <c r="V107" s="231">
        <v>1529260</v>
      </c>
      <c r="Y107" s="231">
        <v>457454.27</v>
      </c>
      <c r="Z107" s="231">
        <v>96598.44</v>
      </c>
    </row>
    <row r="108" spans="1:26" x14ac:dyDescent="0.2">
      <c r="A108" s="254" t="s">
        <v>3352</v>
      </c>
      <c r="B108" s="229">
        <v>212491.05</v>
      </c>
      <c r="C108" s="229">
        <v>0</v>
      </c>
      <c r="D108" s="229">
        <v>110288.07</v>
      </c>
      <c r="E108" s="254">
        <v>172386.2</v>
      </c>
      <c r="F108" s="254">
        <v>1025</v>
      </c>
      <c r="L108" s="254">
        <v>-4892075.5999999996</v>
      </c>
      <c r="M108" s="254">
        <v>5385590.1100000003</v>
      </c>
      <c r="P108" s="230">
        <v>1018222.25</v>
      </c>
      <c r="R108" s="230">
        <v>301.02</v>
      </c>
      <c r="T108" s="230">
        <v>1053000</v>
      </c>
      <c r="V108" s="231">
        <v>1467480</v>
      </c>
      <c r="Y108" s="231">
        <v>501319.16</v>
      </c>
      <c r="Z108" s="231">
        <v>85326.3</v>
      </c>
    </row>
    <row r="109" spans="1:26" x14ac:dyDescent="0.2">
      <c r="A109" s="254" t="s">
        <v>3269</v>
      </c>
      <c r="B109" s="229">
        <v>480605.41</v>
      </c>
      <c r="C109" s="229">
        <v>0</v>
      </c>
      <c r="D109" s="229">
        <v>28971</v>
      </c>
      <c r="E109" s="254">
        <v>193701.03</v>
      </c>
      <c r="F109" s="254">
        <v>71408.490000000005</v>
      </c>
      <c r="J109" s="233">
        <v>422</v>
      </c>
      <c r="L109" s="254">
        <v>-1086766.99</v>
      </c>
      <c r="M109" s="254">
        <v>1851650.31</v>
      </c>
      <c r="P109" s="230">
        <v>1050201.99</v>
      </c>
      <c r="R109" s="230">
        <v>535.30999999999995</v>
      </c>
      <c r="S109" s="230">
        <v>850</v>
      </c>
      <c r="T109" s="230">
        <v>886860</v>
      </c>
      <c r="U109" s="230">
        <v>18300</v>
      </c>
      <c r="V109" s="231">
        <v>1301305.6399999999</v>
      </c>
      <c r="Y109" s="231">
        <v>390833.3</v>
      </c>
      <c r="Z109" s="231">
        <v>120567.48</v>
      </c>
    </row>
    <row r="110" spans="1:26" x14ac:dyDescent="0.2">
      <c r="A110" s="254" t="s">
        <v>3270</v>
      </c>
      <c r="B110" s="229">
        <v>690253.39</v>
      </c>
      <c r="C110" s="229">
        <v>0</v>
      </c>
      <c r="D110" s="229">
        <v>29768.41</v>
      </c>
      <c r="E110" s="254">
        <v>530095.26</v>
      </c>
      <c r="F110" s="254">
        <v>102282.35</v>
      </c>
      <c r="L110" s="254">
        <v>-230703.11</v>
      </c>
      <c r="M110" s="254">
        <v>1448584.45</v>
      </c>
      <c r="P110" s="230">
        <v>1297534.6000000001</v>
      </c>
      <c r="R110" s="230">
        <v>592.66999999999996</v>
      </c>
      <c r="S110" s="230">
        <v>30</v>
      </c>
      <c r="T110" s="230">
        <v>1142590</v>
      </c>
      <c r="U110" s="230">
        <v>52000</v>
      </c>
      <c r="V110" s="231">
        <v>1618658.57</v>
      </c>
      <c r="Y110" s="231">
        <v>430869.28</v>
      </c>
      <c r="Z110" s="231">
        <v>175983.83</v>
      </c>
    </row>
    <row r="111" spans="1:26" x14ac:dyDescent="0.2">
      <c r="A111" s="254" t="s">
        <v>3271</v>
      </c>
      <c r="B111" s="229">
        <v>660936.98</v>
      </c>
      <c r="D111" s="229">
        <v>48068.19</v>
      </c>
      <c r="E111" s="254">
        <v>403430.38</v>
      </c>
      <c r="F111" s="254">
        <v>26642.94</v>
      </c>
      <c r="L111" s="254">
        <v>-1559237.14</v>
      </c>
      <c r="M111" s="254">
        <v>2294612.94</v>
      </c>
      <c r="P111" s="230">
        <v>1479447.52</v>
      </c>
      <c r="R111" s="230">
        <v>649.45000000000005</v>
      </c>
      <c r="S111" s="230">
        <v>90</v>
      </c>
      <c r="T111" s="230">
        <v>1361880</v>
      </c>
      <c r="U111" s="230">
        <v>13500</v>
      </c>
      <c r="V111" s="231">
        <v>1906240</v>
      </c>
      <c r="Y111" s="231">
        <v>457287.09</v>
      </c>
      <c r="Z111" s="231">
        <v>153041.78</v>
      </c>
    </row>
    <row r="112" spans="1:26" x14ac:dyDescent="0.2">
      <c r="A112" s="254" t="s">
        <v>3272</v>
      </c>
      <c r="B112" s="229">
        <v>293642.65000000002</v>
      </c>
      <c r="C112" s="229">
        <v>0</v>
      </c>
      <c r="D112" s="229">
        <v>31793.52</v>
      </c>
      <c r="E112" s="254">
        <v>118292.53</v>
      </c>
      <c r="F112" s="254">
        <v>55092.89</v>
      </c>
      <c r="L112" s="254">
        <v>-1100226.8500000001</v>
      </c>
      <c r="M112" s="254">
        <v>1767292.42</v>
      </c>
      <c r="P112" s="230">
        <v>942548.99</v>
      </c>
      <c r="R112" s="230">
        <v>849.15</v>
      </c>
      <c r="T112" s="230">
        <v>1263660</v>
      </c>
      <c r="U112" s="230">
        <v>21000</v>
      </c>
      <c r="V112" s="231">
        <v>1613918</v>
      </c>
      <c r="Y112" s="231">
        <v>330935.42</v>
      </c>
      <c r="Z112" s="231">
        <v>97493.5</v>
      </c>
    </row>
    <row r="113" spans="1:26" x14ac:dyDescent="0.2">
      <c r="A113" s="254" t="s">
        <v>3273</v>
      </c>
      <c r="B113" s="229">
        <v>406542.11</v>
      </c>
      <c r="C113" s="229">
        <v>0</v>
      </c>
      <c r="D113" s="229">
        <v>16972.55</v>
      </c>
      <c r="E113" s="254">
        <v>718360.01</v>
      </c>
      <c r="F113" s="254">
        <v>56997.42</v>
      </c>
      <c r="L113" s="254">
        <v>-54314.080000000002</v>
      </c>
      <c r="M113" s="254">
        <v>1775492.61</v>
      </c>
      <c r="P113" s="230">
        <v>1481371.97</v>
      </c>
      <c r="R113" s="230">
        <v>244.91</v>
      </c>
      <c r="T113" s="230">
        <v>1327250</v>
      </c>
      <c r="U113" s="230">
        <v>36400</v>
      </c>
      <c r="V113" s="231">
        <v>1989781.5</v>
      </c>
      <c r="Y113" s="231">
        <v>580225.61</v>
      </c>
      <c r="Z113" s="231">
        <v>128962.88</v>
      </c>
    </row>
    <row r="114" spans="1:26" x14ac:dyDescent="0.2">
      <c r="A114" s="254" t="s">
        <v>3353</v>
      </c>
      <c r="B114" s="229">
        <v>475421.43</v>
      </c>
      <c r="D114" s="229">
        <v>21883.1</v>
      </c>
      <c r="E114" s="254">
        <v>194459.86</v>
      </c>
      <c r="F114" s="254">
        <v>73812.14</v>
      </c>
      <c r="L114" s="254">
        <v>-73411.88</v>
      </c>
      <c r="M114" s="254">
        <v>2441491.2400000002</v>
      </c>
      <c r="P114" s="230">
        <v>1090800.58</v>
      </c>
      <c r="R114" s="230">
        <v>468.38</v>
      </c>
      <c r="S114" s="230">
        <v>680</v>
      </c>
      <c r="T114" s="230">
        <v>626940</v>
      </c>
      <c r="U114" s="230">
        <v>12000</v>
      </c>
      <c r="V114" s="231">
        <v>1002914</v>
      </c>
      <c r="Y114" s="231">
        <v>491170.26</v>
      </c>
      <c r="Z114" s="231">
        <v>113939.69</v>
      </c>
    </row>
    <row r="115" spans="1:26" x14ac:dyDescent="0.2">
      <c r="A115" s="254" t="s">
        <v>3274</v>
      </c>
      <c r="B115" s="229">
        <v>441343.02</v>
      </c>
      <c r="C115" s="229">
        <v>0</v>
      </c>
      <c r="D115" s="229">
        <v>55491.64</v>
      </c>
      <c r="E115" s="254">
        <v>136501.04</v>
      </c>
      <c r="F115" s="254">
        <v>91161.01</v>
      </c>
      <c r="J115" s="233">
        <v>34.58</v>
      </c>
      <c r="L115" s="254">
        <v>105990</v>
      </c>
      <c r="M115" s="254">
        <v>1753510.53</v>
      </c>
      <c r="N115" s="230">
        <v>379.01</v>
      </c>
      <c r="P115" s="230">
        <v>1227709.05</v>
      </c>
      <c r="Q115" s="230">
        <v>245000</v>
      </c>
      <c r="T115" s="230">
        <v>1516500</v>
      </c>
      <c r="V115" s="231">
        <v>2186310</v>
      </c>
      <c r="Y115" s="231">
        <v>434341.98</v>
      </c>
      <c r="Z115" s="231">
        <v>63601.52</v>
      </c>
    </row>
    <row r="116" spans="1:26" x14ac:dyDescent="0.2">
      <c r="A116" s="254" t="s">
        <v>3275</v>
      </c>
      <c r="B116" s="229">
        <v>537948.82999999996</v>
      </c>
      <c r="C116" s="229">
        <v>0</v>
      </c>
      <c r="D116" s="229">
        <v>37880.050000000003</v>
      </c>
      <c r="E116" s="254">
        <v>146123.43</v>
      </c>
      <c r="F116" s="254">
        <v>101464.96000000001</v>
      </c>
      <c r="J116" s="233">
        <v>125.7</v>
      </c>
      <c r="L116" s="254">
        <v>43949.5</v>
      </c>
      <c r="M116" s="254">
        <v>2570940.36</v>
      </c>
      <c r="N116" s="230">
        <v>938.77</v>
      </c>
      <c r="P116" s="230">
        <v>1634088.69</v>
      </c>
      <c r="Q116" s="230">
        <v>87975</v>
      </c>
      <c r="T116" s="230">
        <v>981180</v>
      </c>
      <c r="V116" s="231">
        <v>1946774</v>
      </c>
      <c r="Y116" s="231">
        <v>579198.88</v>
      </c>
      <c r="Z116" s="231">
        <v>98469.04</v>
      </c>
    </row>
    <row r="117" spans="1:26" x14ac:dyDescent="0.2">
      <c r="A117" s="254" t="s">
        <v>3276</v>
      </c>
      <c r="B117" s="229">
        <v>687869.35</v>
      </c>
      <c r="C117" s="229">
        <v>0</v>
      </c>
      <c r="D117" s="229">
        <v>14225.81</v>
      </c>
      <c r="E117" s="254">
        <v>863012.01</v>
      </c>
      <c r="F117" s="254">
        <v>113628.67</v>
      </c>
      <c r="L117" s="254">
        <v>112905</v>
      </c>
      <c r="M117" s="254">
        <v>2193906.69</v>
      </c>
      <c r="N117" s="230">
        <v>1356.19</v>
      </c>
      <c r="P117" s="230">
        <v>1230388</v>
      </c>
      <c r="T117" s="230">
        <v>1457520</v>
      </c>
      <c r="V117" s="231">
        <v>2064911</v>
      </c>
      <c r="Y117" s="231">
        <v>600634.02</v>
      </c>
      <c r="Z117" s="231">
        <v>177118.99</v>
      </c>
    </row>
    <row r="118" spans="1:26" x14ac:dyDescent="0.2">
      <c r="A118" s="254" t="s">
        <v>3277</v>
      </c>
      <c r="B118" s="229">
        <v>534425.01</v>
      </c>
      <c r="C118" s="229">
        <v>0</v>
      </c>
      <c r="D118" s="229">
        <v>55330.34</v>
      </c>
      <c r="E118" s="254">
        <v>427196.7</v>
      </c>
      <c r="F118" s="254">
        <v>52382</v>
      </c>
      <c r="L118" s="254">
        <v>112350</v>
      </c>
      <c r="M118" s="254">
        <v>2140701.11</v>
      </c>
      <c r="N118" s="230">
        <v>932.73</v>
      </c>
      <c r="P118" s="230">
        <v>1301705</v>
      </c>
      <c r="Q118" s="230">
        <v>75000</v>
      </c>
      <c r="T118" s="230">
        <v>730340</v>
      </c>
      <c r="V118" s="231">
        <v>1485350</v>
      </c>
      <c r="Y118" s="231">
        <v>493380.28</v>
      </c>
      <c r="Z118" s="231">
        <v>107623.86</v>
      </c>
    </row>
    <row r="119" spans="1:26" x14ac:dyDescent="0.2">
      <c r="A119" s="254" t="s">
        <v>3278</v>
      </c>
      <c r="B119" s="229">
        <v>964316.59</v>
      </c>
      <c r="C119" s="229">
        <v>0</v>
      </c>
      <c r="D119" s="229">
        <v>18180.16</v>
      </c>
      <c r="E119" s="254">
        <v>400731.56</v>
      </c>
      <c r="F119" s="254">
        <v>93272.78</v>
      </c>
      <c r="L119" s="254">
        <v>142020</v>
      </c>
      <c r="M119" s="254">
        <v>2916966.34</v>
      </c>
      <c r="N119" s="230">
        <v>1866.28</v>
      </c>
      <c r="P119" s="230">
        <v>1286971.6100000001</v>
      </c>
      <c r="Q119" s="230">
        <v>198000</v>
      </c>
      <c r="T119" s="230">
        <v>1380120</v>
      </c>
      <c r="V119" s="231">
        <v>2057979</v>
      </c>
      <c r="Y119" s="231">
        <v>614616.38</v>
      </c>
      <c r="Z119" s="231">
        <v>160804.53</v>
      </c>
    </row>
    <row r="120" spans="1:26" x14ac:dyDescent="0.2">
      <c r="A120" s="254" t="s">
        <v>3279</v>
      </c>
      <c r="B120" s="229">
        <v>871351.41</v>
      </c>
      <c r="C120" s="229">
        <v>0</v>
      </c>
      <c r="D120" s="229">
        <v>18279.32</v>
      </c>
      <c r="E120" s="254">
        <v>2310978.13</v>
      </c>
      <c r="F120" s="254">
        <v>93049.16</v>
      </c>
      <c r="J120" s="233">
        <v>634</v>
      </c>
      <c r="L120" s="254">
        <v>-20250</v>
      </c>
      <c r="M120" s="254">
        <v>1273796.02</v>
      </c>
      <c r="N120" s="230">
        <v>1678.53</v>
      </c>
      <c r="P120" s="230">
        <v>1260879.74</v>
      </c>
      <c r="Q120" s="230">
        <v>181925</v>
      </c>
      <c r="T120" s="230">
        <v>1204200</v>
      </c>
      <c r="U120" s="230">
        <v>0.56000000000000005</v>
      </c>
      <c r="V120" s="231">
        <v>1949255</v>
      </c>
      <c r="Y120" s="231">
        <v>509996.1</v>
      </c>
      <c r="Z120" s="231">
        <v>166186.29</v>
      </c>
    </row>
    <row r="121" spans="1:26" x14ac:dyDescent="0.2">
      <c r="A121" s="254" t="s">
        <v>3280</v>
      </c>
      <c r="B121" s="229">
        <v>799675.07</v>
      </c>
      <c r="C121" s="229">
        <v>0</v>
      </c>
      <c r="D121" s="229">
        <v>60009.77</v>
      </c>
      <c r="E121" s="254">
        <v>1051085.52</v>
      </c>
      <c r="F121" s="254">
        <v>156625.98000000001</v>
      </c>
      <c r="L121" s="254">
        <v>529375.72</v>
      </c>
      <c r="M121" s="254">
        <v>1503797.2</v>
      </c>
      <c r="N121" s="230">
        <v>1224.8599999999999</v>
      </c>
      <c r="P121" s="230">
        <v>1828149.68</v>
      </c>
      <c r="Q121" s="230">
        <v>266000</v>
      </c>
      <c r="T121" s="230">
        <v>1282920</v>
      </c>
      <c r="U121" s="230">
        <v>5400</v>
      </c>
      <c r="V121" s="231">
        <v>2420260</v>
      </c>
      <c r="Y121" s="231">
        <v>539717.16</v>
      </c>
      <c r="Z121" s="231">
        <v>90818.46</v>
      </c>
    </row>
    <row r="122" spans="1:26" x14ac:dyDescent="0.2">
      <c r="A122" s="254" t="s">
        <v>3281</v>
      </c>
      <c r="B122" s="229">
        <v>820116.42</v>
      </c>
      <c r="C122" s="229">
        <v>0</v>
      </c>
      <c r="D122" s="229">
        <v>32582.25</v>
      </c>
      <c r="E122" s="254">
        <v>430016.99</v>
      </c>
      <c r="F122" s="254">
        <v>105621.57</v>
      </c>
      <c r="J122" s="233">
        <v>633.20000000000005</v>
      </c>
      <c r="L122" s="254">
        <v>107325</v>
      </c>
      <c r="M122" s="254">
        <v>1567499.51</v>
      </c>
      <c r="N122" s="230">
        <v>1104.4000000000001</v>
      </c>
      <c r="P122" s="230">
        <v>997899.6</v>
      </c>
      <c r="Q122" s="230">
        <v>361100</v>
      </c>
      <c r="T122" s="230">
        <v>1356930</v>
      </c>
      <c r="V122" s="231">
        <v>1734057</v>
      </c>
      <c r="Y122" s="231">
        <v>608314.11</v>
      </c>
      <c r="Z122" s="231">
        <v>64850.37</v>
      </c>
    </row>
    <row r="123" spans="1:26" x14ac:dyDescent="0.2">
      <c r="A123" s="254" t="s">
        <v>3357</v>
      </c>
      <c r="B123" s="229">
        <v>752430.8</v>
      </c>
      <c r="C123" s="229">
        <v>0</v>
      </c>
      <c r="D123" s="229">
        <v>25713.81</v>
      </c>
      <c r="E123" s="254">
        <v>591645.03</v>
      </c>
      <c r="F123" s="254">
        <v>57003.11</v>
      </c>
      <c r="L123" s="254">
        <v>69020</v>
      </c>
      <c r="M123" s="254">
        <v>2486417.9700000002</v>
      </c>
      <c r="N123" s="230">
        <v>914.79</v>
      </c>
      <c r="P123" s="230">
        <v>1055540.42</v>
      </c>
      <c r="Q123" s="230">
        <v>256500</v>
      </c>
      <c r="T123" s="230">
        <v>703040</v>
      </c>
      <c r="V123" s="231">
        <v>1332615</v>
      </c>
      <c r="Y123" s="231">
        <v>336638.74</v>
      </c>
      <c r="Z123" s="231">
        <v>121805.37</v>
      </c>
    </row>
    <row r="124" spans="1:26" x14ac:dyDescent="0.2">
      <c r="A124" s="254" t="s">
        <v>3358</v>
      </c>
      <c r="B124" s="229">
        <v>644789.97</v>
      </c>
      <c r="C124" s="229">
        <v>0</v>
      </c>
      <c r="D124" s="229">
        <v>51984.38</v>
      </c>
      <c r="E124" s="254">
        <v>322676.67</v>
      </c>
      <c r="F124" s="254">
        <v>670936.34</v>
      </c>
      <c r="J124" s="233">
        <v>460.93</v>
      </c>
      <c r="L124" s="254">
        <v>87475</v>
      </c>
      <c r="M124" s="254">
        <v>2517902.33</v>
      </c>
      <c r="N124" s="230">
        <v>1011.77</v>
      </c>
      <c r="P124" s="230">
        <v>1212873.33</v>
      </c>
      <c r="Q124" s="230">
        <v>190000</v>
      </c>
      <c r="T124" s="230">
        <v>810900</v>
      </c>
      <c r="U124" s="230">
        <v>629300</v>
      </c>
      <c r="V124" s="231">
        <v>1455045.16</v>
      </c>
      <c r="Y124" s="231">
        <v>529876.43999999994</v>
      </c>
      <c r="Z124" s="231">
        <v>127937.85</v>
      </c>
    </row>
    <row r="125" spans="1:26" x14ac:dyDescent="0.2">
      <c r="A125" s="254" t="s">
        <v>3282</v>
      </c>
      <c r="B125" s="229">
        <v>312706.58</v>
      </c>
      <c r="C125" s="229">
        <v>0</v>
      </c>
      <c r="D125" s="229">
        <v>88704.54</v>
      </c>
      <c r="E125" s="254">
        <v>121272.41</v>
      </c>
      <c r="F125" s="254">
        <v>38714.01</v>
      </c>
      <c r="M125" s="254">
        <v>2171633.4300000002</v>
      </c>
      <c r="P125" s="230">
        <v>851566.57</v>
      </c>
      <c r="Q125" s="230">
        <v>69700</v>
      </c>
      <c r="R125" s="230">
        <v>846.36</v>
      </c>
      <c r="T125" s="230">
        <v>964795.5</v>
      </c>
      <c r="V125" s="231">
        <v>1258181.5</v>
      </c>
      <c r="Y125" s="231">
        <v>362687.38</v>
      </c>
      <c r="Z125" s="231">
        <v>98661.91</v>
      </c>
    </row>
    <row r="126" spans="1:26" x14ac:dyDescent="0.2">
      <c r="A126" s="254" t="s">
        <v>3283</v>
      </c>
      <c r="B126" s="229">
        <v>447674.59</v>
      </c>
      <c r="C126" s="229">
        <v>0</v>
      </c>
      <c r="D126" s="229">
        <v>86434.559999999998</v>
      </c>
      <c r="E126" s="254">
        <v>8</v>
      </c>
      <c r="F126" s="254">
        <v>143257.01999999999</v>
      </c>
      <c r="J126" s="233">
        <v>238</v>
      </c>
      <c r="M126" s="254">
        <v>1977387.82</v>
      </c>
      <c r="P126" s="230">
        <v>2361478.1800000002</v>
      </c>
      <c r="R126" s="230">
        <v>183664.02</v>
      </c>
      <c r="T126" s="230">
        <v>1850259</v>
      </c>
      <c r="V126" s="231">
        <v>2921469</v>
      </c>
      <c r="Y126" s="231">
        <v>660940.14</v>
      </c>
      <c r="Z126" s="231">
        <v>50274.33</v>
      </c>
    </row>
    <row r="127" spans="1:26" x14ac:dyDescent="0.2">
      <c r="A127" s="254" t="s">
        <v>3284</v>
      </c>
      <c r="B127" s="229">
        <v>300901.69</v>
      </c>
      <c r="C127" s="229">
        <v>0</v>
      </c>
      <c r="D127" s="229">
        <v>19156.14</v>
      </c>
      <c r="E127" s="254">
        <v>153697.85999999999</v>
      </c>
      <c r="F127" s="254">
        <v>46570.77</v>
      </c>
      <c r="H127" s="233">
        <v>39200</v>
      </c>
      <c r="M127" s="254">
        <v>1774116.27</v>
      </c>
      <c r="P127" s="230">
        <v>1005345.98</v>
      </c>
      <c r="R127" s="230">
        <v>636.59</v>
      </c>
      <c r="T127" s="230">
        <v>835740</v>
      </c>
      <c r="U127" s="230">
        <v>5000</v>
      </c>
      <c r="V127" s="231">
        <v>1142679</v>
      </c>
      <c r="Y127" s="231">
        <v>380623.13</v>
      </c>
      <c r="Z127" s="231">
        <v>51351.83</v>
      </c>
    </row>
    <row r="128" spans="1:26" x14ac:dyDescent="0.2">
      <c r="A128" s="254" t="s">
        <v>3285</v>
      </c>
      <c r="B128" s="229">
        <v>762515.81</v>
      </c>
      <c r="C128" s="229">
        <v>0</v>
      </c>
      <c r="D128" s="229">
        <v>168876.92</v>
      </c>
      <c r="E128" s="254">
        <v>108619.94</v>
      </c>
      <c r="F128" s="254">
        <v>63551.78</v>
      </c>
      <c r="J128" s="233">
        <v>0</v>
      </c>
      <c r="M128" s="254">
        <v>1520211.94</v>
      </c>
      <c r="P128" s="230">
        <v>1655358.14</v>
      </c>
      <c r="R128" s="230">
        <v>1026.05</v>
      </c>
      <c r="T128" s="230">
        <v>1881254.79</v>
      </c>
      <c r="V128" s="231">
        <v>2237564.79</v>
      </c>
      <c r="Y128" s="231">
        <v>514782.12</v>
      </c>
      <c r="Z128" s="231">
        <v>36403.03</v>
      </c>
    </row>
    <row r="129" spans="1:26" x14ac:dyDescent="0.2">
      <c r="A129" s="254" t="s">
        <v>3286</v>
      </c>
      <c r="B129" s="229">
        <v>950807.18</v>
      </c>
      <c r="C129" s="229">
        <v>0</v>
      </c>
      <c r="D129" s="229">
        <v>34347.660000000003</v>
      </c>
      <c r="E129" s="254">
        <v>151600.95000000001</v>
      </c>
      <c r="F129" s="254">
        <v>78403.77</v>
      </c>
      <c r="M129" s="254">
        <v>2436322.09</v>
      </c>
      <c r="P129" s="230">
        <v>1748074.13</v>
      </c>
      <c r="Q129" s="230">
        <v>284325</v>
      </c>
      <c r="R129" s="230">
        <v>1820.39</v>
      </c>
      <c r="T129" s="230">
        <v>1084792.5</v>
      </c>
      <c r="U129" s="230">
        <v>11200</v>
      </c>
      <c r="V129" s="231">
        <v>1847148.5</v>
      </c>
      <c r="Y129" s="231">
        <v>804347.82</v>
      </c>
      <c r="Z129" s="231">
        <v>63456.43</v>
      </c>
    </row>
    <row r="130" spans="1:26" x14ac:dyDescent="0.2">
      <c r="A130" s="254" t="s">
        <v>3287</v>
      </c>
      <c r="B130" s="229">
        <v>165955.94</v>
      </c>
      <c r="C130" s="229">
        <v>0</v>
      </c>
      <c r="D130" s="229">
        <v>53433.23</v>
      </c>
      <c r="E130" s="254">
        <v>292786.46999999997</v>
      </c>
      <c r="F130" s="254">
        <v>96808.56</v>
      </c>
      <c r="J130" s="233">
        <v>0</v>
      </c>
      <c r="M130" s="254">
        <v>1752442.7</v>
      </c>
      <c r="P130" s="230">
        <v>827086.65</v>
      </c>
      <c r="Q130" s="230">
        <v>201700</v>
      </c>
      <c r="R130" s="230">
        <v>495.77</v>
      </c>
      <c r="T130" s="230">
        <v>426142.5</v>
      </c>
      <c r="U130" s="230">
        <v>2800</v>
      </c>
      <c r="V130" s="231">
        <v>676353.5</v>
      </c>
      <c r="Y130" s="231">
        <v>484307.43</v>
      </c>
      <c r="Z130" s="231">
        <v>122030.6</v>
      </c>
    </row>
    <row r="131" spans="1:26" x14ac:dyDescent="0.2">
      <c r="A131" s="254" t="s">
        <v>3288</v>
      </c>
      <c r="B131" s="229">
        <v>299982.69</v>
      </c>
      <c r="C131" s="229">
        <v>0</v>
      </c>
      <c r="D131" s="229">
        <v>29070.17</v>
      </c>
      <c r="E131" s="254">
        <v>305406.87</v>
      </c>
      <c r="F131" s="254">
        <v>67572.88</v>
      </c>
      <c r="M131" s="254">
        <v>2586652.75</v>
      </c>
      <c r="P131" s="230">
        <v>827544.87</v>
      </c>
      <c r="R131" s="230">
        <v>623.30999999999995</v>
      </c>
      <c r="T131" s="230">
        <v>922720.5</v>
      </c>
      <c r="U131" s="230">
        <v>2800</v>
      </c>
      <c r="V131" s="231">
        <v>1118650.5</v>
      </c>
      <c r="Y131" s="231">
        <v>439721.12</v>
      </c>
      <c r="Z131" s="231">
        <v>124337.72</v>
      </c>
    </row>
    <row r="132" spans="1:26" x14ac:dyDescent="0.2">
      <c r="A132" s="254" t="s">
        <v>3289</v>
      </c>
      <c r="B132" s="229">
        <v>406297.78</v>
      </c>
      <c r="C132" s="229">
        <v>0</v>
      </c>
      <c r="D132" s="229">
        <v>112944.49</v>
      </c>
      <c r="E132" s="254">
        <v>37478.65</v>
      </c>
      <c r="F132" s="254">
        <v>54569.22</v>
      </c>
      <c r="H132" s="233">
        <v>2600</v>
      </c>
      <c r="M132" s="254">
        <v>1898238.82</v>
      </c>
      <c r="P132" s="230">
        <v>1288226.82</v>
      </c>
      <c r="Q132" s="230">
        <v>74800</v>
      </c>
      <c r="R132" s="230">
        <v>916.26</v>
      </c>
      <c r="T132" s="230">
        <v>1313221.5</v>
      </c>
      <c r="U132" s="230">
        <v>2800</v>
      </c>
      <c r="V132" s="231">
        <v>1703911.5</v>
      </c>
      <c r="Y132" s="231">
        <v>549592.05000000005</v>
      </c>
      <c r="Z132" s="231">
        <v>57231.17</v>
      </c>
    </row>
    <row r="133" spans="1:26" x14ac:dyDescent="0.2">
      <c r="A133" s="254" t="s">
        <v>3290</v>
      </c>
      <c r="B133" s="229">
        <v>587208.16</v>
      </c>
      <c r="C133" s="229">
        <v>0</v>
      </c>
      <c r="D133" s="229">
        <v>98067.7</v>
      </c>
      <c r="E133" s="254">
        <v>321119.44</v>
      </c>
      <c r="F133" s="254">
        <v>13018.48</v>
      </c>
      <c r="M133" s="254">
        <v>2434424.27</v>
      </c>
      <c r="P133" s="230">
        <v>961013.4</v>
      </c>
      <c r="R133" s="230">
        <v>1229.44</v>
      </c>
      <c r="T133" s="230">
        <v>1299028.5</v>
      </c>
      <c r="V133" s="231">
        <v>1602448.5</v>
      </c>
      <c r="Y133" s="231">
        <v>472451.82</v>
      </c>
      <c r="Z133" s="231">
        <v>110441.56</v>
      </c>
    </row>
    <row r="134" spans="1:26" x14ac:dyDescent="0.2">
      <c r="A134" s="254" t="s">
        <v>3291</v>
      </c>
      <c r="B134" s="229">
        <v>261774.48</v>
      </c>
      <c r="C134" s="229">
        <v>0</v>
      </c>
      <c r="D134" s="229">
        <v>70992.240000000005</v>
      </c>
      <c r="E134" s="254">
        <v>388607.45</v>
      </c>
      <c r="F134" s="254">
        <v>41835.230000000003</v>
      </c>
      <c r="M134" s="254">
        <v>2150215.54</v>
      </c>
      <c r="P134" s="230">
        <v>1774470.36</v>
      </c>
      <c r="Q134" s="230">
        <v>161450</v>
      </c>
      <c r="R134" s="230">
        <v>390.77</v>
      </c>
      <c r="T134" s="230">
        <v>915610.5</v>
      </c>
      <c r="V134" s="231">
        <v>1713730.5</v>
      </c>
      <c r="Y134" s="231">
        <v>704697.56</v>
      </c>
      <c r="Z134" s="231">
        <v>109082.36</v>
      </c>
    </row>
    <row r="135" spans="1:26" x14ac:dyDescent="0.2">
      <c r="A135" s="254" t="s">
        <v>3354</v>
      </c>
      <c r="B135" s="229">
        <v>170458.82</v>
      </c>
      <c r="C135" s="229">
        <v>0</v>
      </c>
      <c r="D135" s="229">
        <v>20089.54</v>
      </c>
      <c r="E135" s="254">
        <v>238030.43</v>
      </c>
      <c r="F135" s="254">
        <v>73349.990000000005</v>
      </c>
      <c r="J135" s="233">
        <v>7</v>
      </c>
      <c r="M135" s="254">
        <v>1699412.19</v>
      </c>
      <c r="P135" s="230">
        <v>604102.99</v>
      </c>
      <c r="R135" s="230">
        <v>404.72</v>
      </c>
      <c r="T135" s="230">
        <v>618502.5</v>
      </c>
      <c r="U135" s="230">
        <v>2800</v>
      </c>
      <c r="V135" s="231">
        <v>790862.5</v>
      </c>
      <c r="Y135" s="231">
        <v>262668.3</v>
      </c>
      <c r="Z135" s="231">
        <v>112821.36</v>
      </c>
    </row>
    <row r="136" spans="1:26" x14ac:dyDescent="0.2">
      <c r="A136" s="254" t="s">
        <v>3292</v>
      </c>
      <c r="B136" s="229">
        <v>1194810.54</v>
      </c>
      <c r="C136" s="229">
        <v>0</v>
      </c>
      <c r="D136" s="229">
        <v>94334.41</v>
      </c>
      <c r="E136" s="254">
        <v>605924.18999999994</v>
      </c>
      <c r="F136" s="254">
        <v>27171.31</v>
      </c>
      <c r="H136" s="233">
        <v>4500</v>
      </c>
      <c r="J136" s="233">
        <v>15000</v>
      </c>
      <c r="L136" s="254">
        <v>5015.3</v>
      </c>
      <c r="M136" s="254">
        <v>3628521.74</v>
      </c>
      <c r="P136" s="230">
        <v>3094310.69</v>
      </c>
      <c r="R136" s="230">
        <v>1525.86</v>
      </c>
      <c r="T136" s="230">
        <v>1731249.5</v>
      </c>
      <c r="U136" s="230">
        <v>40500</v>
      </c>
      <c r="V136" s="231">
        <v>2864543.5</v>
      </c>
      <c r="Y136" s="231">
        <v>1074537.5</v>
      </c>
      <c r="Z136" s="231">
        <v>153626.88</v>
      </c>
    </row>
    <row r="137" spans="1:26" x14ac:dyDescent="0.2">
      <c r="A137" s="254" t="s">
        <v>3293</v>
      </c>
      <c r="B137" s="229">
        <v>414060.91</v>
      </c>
      <c r="C137" s="229">
        <v>0</v>
      </c>
      <c r="D137" s="229">
        <v>152706.48000000001</v>
      </c>
      <c r="E137" s="254">
        <v>1018173.5</v>
      </c>
      <c r="F137" s="254">
        <v>24780.97</v>
      </c>
      <c r="H137" s="233">
        <v>7062.5</v>
      </c>
      <c r="J137" s="233">
        <v>12625</v>
      </c>
      <c r="L137" s="254">
        <v>232.46</v>
      </c>
      <c r="M137" s="254">
        <v>365872.84</v>
      </c>
      <c r="P137" s="230">
        <v>1543191.56</v>
      </c>
      <c r="R137" s="230">
        <v>629.42999999999995</v>
      </c>
      <c r="T137" s="230">
        <v>1147933.5</v>
      </c>
      <c r="U137" s="230">
        <v>18000</v>
      </c>
      <c r="V137" s="231">
        <v>1640747.5</v>
      </c>
      <c r="Y137" s="231">
        <v>974516.05</v>
      </c>
      <c r="Z137" s="231">
        <v>74062.11</v>
      </c>
    </row>
    <row r="138" spans="1:26" x14ac:dyDescent="0.2">
      <c r="A138" s="254" t="s">
        <v>3294</v>
      </c>
      <c r="B138" s="229">
        <v>647631.74</v>
      </c>
      <c r="C138" s="229">
        <v>0</v>
      </c>
      <c r="D138" s="229">
        <v>145962.66</v>
      </c>
      <c r="E138" s="254">
        <v>92846.14</v>
      </c>
      <c r="F138" s="254">
        <v>52100.33</v>
      </c>
      <c r="H138" s="233">
        <v>5072.5</v>
      </c>
      <c r="J138" s="233">
        <v>144694</v>
      </c>
      <c r="M138" s="254">
        <v>2122751.4700000002</v>
      </c>
      <c r="P138" s="230">
        <v>1417197.44</v>
      </c>
      <c r="Q138" s="230">
        <v>169210</v>
      </c>
      <c r="R138" s="230">
        <v>1063.8900000000001</v>
      </c>
      <c r="T138" s="230">
        <v>1632014.1</v>
      </c>
      <c r="U138" s="230">
        <v>22500</v>
      </c>
      <c r="V138" s="231">
        <v>2021834.1</v>
      </c>
      <c r="Y138" s="231">
        <v>845963.12</v>
      </c>
      <c r="Z138" s="231">
        <v>17736.11</v>
      </c>
    </row>
    <row r="139" spans="1:26" x14ac:dyDescent="0.2">
      <c r="A139" s="254" t="s">
        <v>3295</v>
      </c>
      <c r="B139" s="229">
        <v>777733</v>
      </c>
      <c r="C139" s="229">
        <v>0</v>
      </c>
      <c r="D139" s="229">
        <v>153564.16</v>
      </c>
      <c r="E139" s="254">
        <v>1376517.07</v>
      </c>
      <c r="F139" s="254">
        <v>83058.41</v>
      </c>
      <c r="H139" s="233">
        <v>7062.5</v>
      </c>
      <c r="M139" s="254">
        <v>765116.2</v>
      </c>
      <c r="P139" s="230">
        <v>1759820.96</v>
      </c>
      <c r="Q139" s="230">
        <v>65925</v>
      </c>
      <c r="R139" s="230">
        <v>943.2</v>
      </c>
      <c r="T139" s="230">
        <v>1086712.5</v>
      </c>
      <c r="U139" s="230">
        <v>15000</v>
      </c>
      <c r="V139" s="231">
        <v>1745071.5</v>
      </c>
      <c r="Y139" s="231">
        <v>666391.93000000005</v>
      </c>
      <c r="Z139" s="231">
        <v>108704.43</v>
      </c>
    </row>
    <row r="140" spans="1:26" x14ac:dyDescent="0.2">
      <c r="A140" s="254" t="s">
        <v>3296</v>
      </c>
      <c r="B140" s="229">
        <v>366093.38</v>
      </c>
      <c r="C140" s="229">
        <v>0</v>
      </c>
      <c r="D140" s="229">
        <v>30506.92</v>
      </c>
      <c r="E140" s="254">
        <v>236518.34</v>
      </c>
      <c r="F140" s="254">
        <v>30623.78</v>
      </c>
      <c r="H140" s="233">
        <v>7762.5</v>
      </c>
      <c r="J140" s="233">
        <v>15160</v>
      </c>
      <c r="M140" s="254">
        <v>3234091.19</v>
      </c>
      <c r="P140" s="230">
        <v>1911028.94</v>
      </c>
      <c r="R140" s="230">
        <v>308.27</v>
      </c>
      <c r="T140" s="230">
        <v>734218.5</v>
      </c>
      <c r="U140" s="230">
        <v>16500</v>
      </c>
      <c r="V140" s="231">
        <v>1342739.5</v>
      </c>
      <c r="Y140" s="231">
        <v>1106616.3600000001</v>
      </c>
      <c r="Z140" s="231">
        <v>108560.97</v>
      </c>
    </row>
    <row r="141" spans="1:26" x14ac:dyDescent="0.2">
      <c r="A141" s="254" t="s">
        <v>3297</v>
      </c>
      <c r="B141" s="229">
        <v>377640.37</v>
      </c>
      <c r="C141" s="229">
        <v>11000</v>
      </c>
      <c r="D141" s="229">
        <v>89464.45</v>
      </c>
      <c r="E141" s="254">
        <v>514103.84</v>
      </c>
      <c r="F141" s="254">
        <v>99519.15</v>
      </c>
      <c r="H141" s="233">
        <v>7062.5</v>
      </c>
      <c r="J141" s="233">
        <v>0</v>
      </c>
      <c r="M141" s="254">
        <v>1809525.85</v>
      </c>
      <c r="P141" s="230">
        <v>1576903.36</v>
      </c>
      <c r="R141" s="230">
        <v>431.76</v>
      </c>
      <c r="T141" s="230">
        <v>900622.5</v>
      </c>
      <c r="U141" s="230">
        <v>9000</v>
      </c>
      <c r="V141" s="231">
        <v>1468528.5</v>
      </c>
      <c r="Y141" s="231">
        <v>625537.03</v>
      </c>
      <c r="Z141" s="231">
        <v>90742.73</v>
      </c>
    </row>
    <row r="142" spans="1:26" x14ac:dyDescent="0.2">
      <c r="A142" s="254" t="s">
        <v>3298</v>
      </c>
      <c r="B142" s="229">
        <v>806224.07</v>
      </c>
      <c r="C142" s="229">
        <v>0</v>
      </c>
      <c r="D142" s="229">
        <v>33208.71</v>
      </c>
      <c r="E142" s="254">
        <v>1055186.43</v>
      </c>
      <c r="F142" s="254">
        <v>164816.42000000001</v>
      </c>
      <c r="H142" s="233">
        <v>6500</v>
      </c>
      <c r="J142" s="233">
        <v>91950</v>
      </c>
      <c r="M142" s="254">
        <v>1034850.95</v>
      </c>
      <c r="P142" s="230">
        <v>1900952.55</v>
      </c>
      <c r="R142" s="230">
        <v>1057.1300000000001</v>
      </c>
      <c r="T142" s="230">
        <v>945861</v>
      </c>
      <c r="U142" s="230">
        <v>18000</v>
      </c>
      <c r="V142" s="231">
        <v>1548061</v>
      </c>
      <c r="Y142" s="231">
        <v>929069.74</v>
      </c>
      <c r="Z142" s="231">
        <v>158298.57</v>
      </c>
    </row>
    <row r="143" spans="1:26" x14ac:dyDescent="0.2">
      <c r="A143" s="254" t="s">
        <v>3299</v>
      </c>
      <c r="B143" s="229">
        <v>435694.96</v>
      </c>
      <c r="C143" s="229">
        <v>0</v>
      </c>
      <c r="D143" s="229">
        <v>66573.66</v>
      </c>
      <c r="E143" s="254">
        <v>152056.59</v>
      </c>
      <c r="F143" s="254">
        <v>102851.49</v>
      </c>
      <c r="H143" s="233">
        <v>6500</v>
      </c>
      <c r="J143" s="233">
        <v>0</v>
      </c>
      <c r="L143" s="254">
        <v>142.75</v>
      </c>
      <c r="M143" s="254">
        <v>1778360.15</v>
      </c>
      <c r="P143" s="230">
        <v>1823272.3</v>
      </c>
      <c r="R143" s="230">
        <v>3920.54</v>
      </c>
      <c r="T143" s="230">
        <v>914592</v>
      </c>
      <c r="U143" s="230">
        <v>22500</v>
      </c>
      <c r="V143" s="231">
        <v>1591660</v>
      </c>
      <c r="Y143" s="231">
        <v>888223.16</v>
      </c>
      <c r="Z143" s="231">
        <v>73385.5</v>
      </c>
    </row>
    <row r="144" spans="1:26" x14ac:dyDescent="0.2">
      <c r="A144" s="254" t="s">
        <v>3300</v>
      </c>
      <c r="B144" s="229">
        <v>351671.73</v>
      </c>
      <c r="C144" s="229">
        <v>0</v>
      </c>
      <c r="D144" s="229">
        <v>47375.38</v>
      </c>
      <c r="E144" s="254">
        <v>312075.73</v>
      </c>
      <c r="F144" s="254">
        <v>23133.18</v>
      </c>
      <c r="H144" s="233">
        <v>1262.5</v>
      </c>
      <c r="J144" s="233">
        <v>137786.9</v>
      </c>
      <c r="L144" s="254">
        <v>-105333.52</v>
      </c>
      <c r="M144" s="254">
        <v>2463401.71</v>
      </c>
      <c r="P144" s="230">
        <v>1385917.28</v>
      </c>
      <c r="Q144" s="230">
        <v>30</v>
      </c>
      <c r="R144" s="230">
        <v>537.58000000000004</v>
      </c>
      <c r="T144" s="230">
        <v>921301.5</v>
      </c>
      <c r="U144" s="230">
        <v>13500</v>
      </c>
      <c r="V144" s="231">
        <v>1487597.5</v>
      </c>
      <c r="Y144" s="231">
        <v>1104507.25</v>
      </c>
      <c r="Z144" s="231">
        <v>98822.18</v>
      </c>
    </row>
    <row r="145" spans="1:28" x14ac:dyDescent="0.2">
      <c r="A145" s="254" t="s">
        <v>3301</v>
      </c>
      <c r="B145" s="229">
        <v>673024.61</v>
      </c>
      <c r="C145" s="229">
        <v>0</v>
      </c>
      <c r="D145" s="229">
        <v>160937.38</v>
      </c>
      <c r="E145" s="254">
        <v>45792.71</v>
      </c>
      <c r="F145" s="254">
        <v>72072.37</v>
      </c>
      <c r="H145" s="233">
        <v>6687.5</v>
      </c>
      <c r="J145" s="233">
        <v>15009.74</v>
      </c>
      <c r="M145" s="254">
        <v>1748544.54</v>
      </c>
      <c r="P145" s="230">
        <v>2470226.5299999998</v>
      </c>
      <c r="R145" s="230">
        <v>486.8</v>
      </c>
      <c r="T145" s="230">
        <v>1371006</v>
      </c>
      <c r="U145" s="230">
        <v>13500</v>
      </c>
      <c r="V145" s="231">
        <v>2121586</v>
      </c>
      <c r="Y145" s="231">
        <v>998778.79</v>
      </c>
      <c r="Z145" s="231">
        <v>38814.620000000003</v>
      </c>
    </row>
    <row r="146" spans="1:28" x14ac:dyDescent="0.2">
      <c r="A146" s="254" t="s">
        <v>3302</v>
      </c>
      <c r="B146" s="229">
        <v>583073.72</v>
      </c>
      <c r="C146" s="229">
        <v>0</v>
      </c>
      <c r="D146" s="229">
        <v>197760.59</v>
      </c>
      <c r="E146" s="254">
        <v>1226276.0900000001</v>
      </c>
      <c r="F146" s="254">
        <v>106056.33</v>
      </c>
      <c r="H146" s="233">
        <v>6072.5</v>
      </c>
      <c r="J146" s="233">
        <v>0</v>
      </c>
      <c r="L146" s="254">
        <v>4381.12</v>
      </c>
      <c r="M146" s="254">
        <v>577706.88</v>
      </c>
      <c r="P146" s="230">
        <v>2244040.2999999998</v>
      </c>
      <c r="Q146" s="230">
        <v>66500</v>
      </c>
      <c r="R146" s="230">
        <v>857.55</v>
      </c>
      <c r="T146" s="230">
        <v>1445152.5</v>
      </c>
      <c r="U146" s="230">
        <v>18000</v>
      </c>
      <c r="V146" s="231">
        <v>2226559.5</v>
      </c>
      <c r="Y146" s="231">
        <v>936096.71</v>
      </c>
      <c r="Z146" s="231">
        <v>115167.69</v>
      </c>
    </row>
    <row r="147" spans="1:28" x14ac:dyDescent="0.2">
      <c r="A147" s="254" t="s">
        <v>3303</v>
      </c>
      <c r="B147" s="229">
        <v>746169.48</v>
      </c>
      <c r="C147" s="229">
        <v>14400</v>
      </c>
      <c r="D147" s="229">
        <v>57696.19</v>
      </c>
      <c r="E147" s="254">
        <v>76557.47</v>
      </c>
      <c r="F147" s="254">
        <v>138968.84</v>
      </c>
      <c r="H147" s="233">
        <v>4937.5</v>
      </c>
      <c r="J147" s="233">
        <v>15673.38</v>
      </c>
      <c r="M147" s="254">
        <v>3628551.99</v>
      </c>
      <c r="P147" s="230">
        <v>2438403.2200000002</v>
      </c>
      <c r="R147" s="230">
        <v>890.77</v>
      </c>
      <c r="T147" s="230">
        <v>1526395.5</v>
      </c>
      <c r="U147" s="230">
        <v>18000</v>
      </c>
      <c r="V147" s="231">
        <v>2255989.5</v>
      </c>
      <c r="Y147" s="231">
        <v>1203492.29</v>
      </c>
      <c r="Z147" s="231">
        <v>46408.54</v>
      </c>
      <c r="AB147" s="231">
        <v>2500</v>
      </c>
    </row>
    <row r="148" spans="1:28" x14ac:dyDescent="0.2">
      <c r="A148" s="254" t="s">
        <v>3304</v>
      </c>
      <c r="B148" s="229">
        <v>787527</v>
      </c>
      <c r="C148" s="229">
        <v>0</v>
      </c>
      <c r="D148" s="229">
        <v>53884.27</v>
      </c>
      <c r="E148" s="254">
        <v>244588.35</v>
      </c>
      <c r="F148" s="254">
        <v>51416.2</v>
      </c>
      <c r="H148" s="233">
        <v>7762.5</v>
      </c>
      <c r="J148" s="233">
        <v>12500</v>
      </c>
      <c r="L148" s="254">
        <v>3969.66</v>
      </c>
      <c r="M148" s="254">
        <v>2252597.11</v>
      </c>
      <c r="P148" s="230">
        <v>1681029.15</v>
      </c>
      <c r="R148" s="230">
        <v>1003.88</v>
      </c>
      <c r="T148" s="230">
        <v>1087600.5</v>
      </c>
      <c r="U148" s="230">
        <v>27000</v>
      </c>
      <c r="V148" s="231">
        <v>1611724.5</v>
      </c>
      <c r="Y148" s="231">
        <v>712484.77</v>
      </c>
      <c r="Z148" s="231">
        <v>116591.43</v>
      </c>
    </row>
    <row r="149" spans="1:28" x14ac:dyDescent="0.2">
      <c r="A149" s="254" t="s">
        <v>3305</v>
      </c>
      <c r="B149" s="229">
        <v>317430.65999999997</v>
      </c>
      <c r="C149" s="229">
        <v>0</v>
      </c>
      <c r="D149" s="229">
        <v>38750.99</v>
      </c>
      <c r="E149" s="254">
        <v>1390315.26</v>
      </c>
      <c r="F149" s="254">
        <v>34072.81</v>
      </c>
      <c r="H149" s="233">
        <v>15962.5</v>
      </c>
      <c r="J149" s="233">
        <v>86.64</v>
      </c>
      <c r="M149" s="254">
        <v>605433.22</v>
      </c>
      <c r="P149" s="230">
        <v>1114840.03</v>
      </c>
      <c r="R149" s="230">
        <v>377.49</v>
      </c>
      <c r="T149" s="230">
        <v>788035.5</v>
      </c>
      <c r="U149" s="230">
        <v>4500</v>
      </c>
      <c r="V149" s="231">
        <v>1133352.5</v>
      </c>
      <c r="Y149" s="231">
        <v>521988.43</v>
      </c>
      <c r="Z149" s="231">
        <v>116721.83</v>
      </c>
    </row>
    <row r="150" spans="1:28" x14ac:dyDescent="0.2">
      <c r="A150" s="254" t="s">
        <v>3306</v>
      </c>
      <c r="B150" s="229">
        <v>457168.54</v>
      </c>
      <c r="C150" s="229">
        <v>0</v>
      </c>
      <c r="D150" s="229">
        <v>101699.43</v>
      </c>
      <c r="E150" s="254">
        <v>990082.12</v>
      </c>
      <c r="F150" s="254">
        <v>23799.24</v>
      </c>
      <c r="H150" s="233">
        <v>7062.5</v>
      </c>
      <c r="M150" s="254">
        <v>698047.3</v>
      </c>
      <c r="P150" s="230">
        <v>1119281.33</v>
      </c>
      <c r="R150" s="230">
        <v>770.13</v>
      </c>
      <c r="T150" s="230">
        <v>1140751.5</v>
      </c>
      <c r="U150" s="230">
        <v>22500</v>
      </c>
      <c r="V150" s="231">
        <v>1472446.5</v>
      </c>
      <c r="Y150" s="231">
        <v>512755.81</v>
      </c>
      <c r="Z150" s="231">
        <v>83839.06</v>
      </c>
    </row>
    <row r="151" spans="1:28" x14ac:dyDescent="0.2">
      <c r="A151" s="254" t="s">
        <v>3307</v>
      </c>
      <c r="B151" s="229">
        <v>155050.32</v>
      </c>
      <c r="C151" s="229">
        <v>50000</v>
      </c>
      <c r="D151" s="229">
        <v>79523.7</v>
      </c>
      <c r="E151" s="254">
        <v>994484.42</v>
      </c>
      <c r="F151" s="254">
        <v>51492</v>
      </c>
      <c r="H151" s="233">
        <v>7062.5</v>
      </c>
      <c r="J151" s="233">
        <v>632.39</v>
      </c>
      <c r="M151" s="254">
        <v>399608.02</v>
      </c>
      <c r="P151" s="230">
        <v>1068224.71</v>
      </c>
      <c r="R151" s="230">
        <v>236.66</v>
      </c>
      <c r="T151" s="230">
        <v>422266.35</v>
      </c>
      <c r="U151" s="230">
        <v>13500</v>
      </c>
      <c r="V151" s="231">
        <v>744696.35</v>
      </c>
      <c r="Y151" s="231">
        <v>609267.46</v>
      </c>
      <c r="Z151" s="231">
        <v>100892.48</v>
      </c>
    </row>
    <row r="152" spans="1:28" x14ac:dyDescent="0.2">
      <c r="A152" s="254" t="s">
        <v>3308</v>
      </c>
      <c r="B152" s="229">
        <v>233770.07</v>
      </c>
      <c r="C152" s="229">
        <v>7200</v>
      </c>
      <c r="D152" s="229">
        <v>87220.87</v>
      </c>
      <c r="E152" s="254">
        <v>21613.8</v>
      </c>
      <c r="F152" s="254">
        <v>118616.26</v>
      </c>
      <c r="H152" s="233">
        <v>7972.5</v>
      </c>
      <c r="J152" s="233">
        <v>15000</v>
      </c>
      <c r="M152" s="254">
        <v>1677902.08</v>
      </c>
      <c r="P152" s="230">
        <v>1424425.37</v>
      </c>
      <c r="Q152" s="230">
        <v>50000</v>
      </c>
      <c r="R152" s="230">
        <v>465.38</v>
      </c>
      <c r="T152" s="230">
        <v>817582.5</v>
      </c>
      <c r="U152" s="230">
        <v>18000</v>
      </c>
      <c r="V152" s="231">
        <v>1459165.5</v>
      </c>
      <c r="Y152" s="231">
        <v>614264.57999999996</v>
      </c>
      <c r="Z152" s="231">
        <v>54730.22</v>
      </c>
    </row>
    <row r="153" spans="1:28" x14ac:dyDescent="0.2">
      <c r="A153" s="254" t="s">
        <v>3309</v>
      </c>
      <c r="B153" s="229">
        <v>187883.47</v>
      </c>
      <c r="C153" s="229">
        <v>57000</v>
      </c>
      <c r="D153" s="229">
        <v>136524.65</v>
      </c>
      <c r="E153" s="254">
        <v>654806.72</v>
      </c>
      <c r="F153" s="254">
        <v>96846.97</v>
      </c>
      <c r="H153" s="233">
        <v>5700</v>
      </c>
      <c r="J153" s="233">
        <v>81121.19</v>
      </c>
      <c r="M153" s="254">
        <v>511906.95</v>
      </c>
      <c r="P153" s="230">
        <v>1830555.76</v>
      </c>
      <c r="Q153" s="230">
        <v>33678.81</v>
      </c>
      <c r="R153" s="230">
        <v>271.11</v>
      </c>
      <c r="T153" s="230">
        <v>1710170</v>
      </c>
      <c r="U153" s="230">
        <v>40500</v>
      </c>
      <c r="V153" s="231">
        <v>2372981</v>
      </c>
      <c r="Y153" s="231">
        <v>904193.86</v>
      </c>
      <c r="Z153" s="231">
        <v>90328.320000000007</v>
      </c>
    </row>
    <row r="154" spans="1:28" x14ac:dyDescent="0.2">
      <c r="A154" s="254" t="s">
        <v>3310</v>
      </c>
      <c r="B154" s="229">
        <v>1017281.59</v>
      </c>
      <c r="C154" s="229">
        <v>0</v>
      </c>
      <c r="D154" s="229">
        <v>107492.08</v>
      </c>
      <c r="E154" s="254">
        <v>540923.48</v>
      </c>
      <c r="F154" s="254">
        <v>98822.58</v>
      </c>
      <c r="H154" s="233">
        <v>20162.5</v>
      </c>
      <c r="J154" s="233">
        <v>15385.34</v>
      </c>
      <c r="M154" s="254">
        <v>3252587.34</v>
      </c>
      <c r="P154" s="230">
        <v>1880006.54</v>
      </c>
      <c r="R154" s="230">
        <v>1065.07</v>
      </c>
      <c r="T154" s="230">
        <v>1533399</v>
      </c>
      <c r="U154" s="230">
        <v>36000</v>
      </c>
      <c r="V154" s="231">
        <v>2043387</v>
      </c>
      <c r="Y154" s="231">
        <v>878850.33</v>
      </c>
      <c r="Z154" s="231">
        <v>162047.5</v>
      </c>
    </row>
    <row r="155" spans="1:28" x14ac:dyDescent="0.2">
      <c r="A155" s="254" t="s">
        <v>3355</v>
      </c>
      <c r="B155" s="229">
        <v>586568.31000000006</v>
      </c>
      <c r="C155" s="229">
        <v>0</v>
      </c>
      <c r="D155" s="229">
        <v>94550.37</v>
      </c>
      <c r="E155" s="254">
        <v>1416482.04</v>
      </c>
      <c r="F155" s="254">
        <v>70862.899999999994</v>
      </c>
      <c r="H155" s="233">
        <v>6200</v>
      </c>
      <c r="J155" s="233">
        <v>20269.36</v>
      </c>
      <c r="M155" s="254">
        <v>2705484.32</v>
      </c>
      <c r="P155" s="230">
        <v>1428189.02</v>
      </c>
      <c r="Q155" s="230">
        <v>226763</v>
      </c>
      <c r="T155" s="230">
        <v>860397</v>
      </c>
      <c r="U155" s="230">
        <v>13500</v>
      </c>
      <c r="V155" s="231">
        <v>1435250</v>
      </c>
      <c r="Y155" s="231">
        <v>816259.64</v>
      </c>
      <c r="Z155" s="231">
        <v>91716.37</v>
      </c>
    </row>
    <row r="156" spans="1:28" x14ac:dyDescent="0.2">
      <c r="A156" s="254" t="s">
        <v>3311</v>
      </c>
      <c r="B156" s="229">
        <v>460135.03</v>
      </c>
      <c r="C156" s="229">
        <v>0</v>
      </c>
      <c r="D156" s="229">
        <v>81804.740000000005</v>
      </c>
      <c r="E156" s="254">
        <v>530711.51</v>
      </c>
      <c r="F156" s="254">
        <v>466133.9</v>
      </c>
      <c r="H156" s="233">
        <v>17482.5</v>
      </c>
      <c r="M156" s="254">
        <v>1733406.94</v>
      </c>
      <c r="P156" s="230">
        <v>1817318.99</v>
      </c>
      <c r="Q156" s="230">
        <v>99060</v>
      </c>
      <c r="R156" s="230">
        <v>423.44</v>
      </c>
      <c r="T156" s="230">
        <v>1663040</v>
      </c>
      <c r="U156" s="230">
        <v>13000</v>
      </c>
      <c r="V156" s="231">
        <v>2549402</v>
      </c>
      <c r="Y156" s="231">
        <v>589782.76</v>
      </c>
      <c r="Z156" s="231">
        <v>230634.67</v>
      </c>
    </row>
    <row r="157" spans="1:28" x14ac:dyDescent="0.2">
      <c r="A157" s="254" t="s">
        <v>3312</v>
      </c>
      <c r="B157" s="229">
        <v>494863.59</v>
      </c>
      <c r="C157" s="229">
        <v>0</v>
      </c>
      <c r="D157" s="229">
        <v>32887.980000000003</v>
      </c>
      <c r="E157" s="254">
        <v>229435.03</v>
      </c>
      <c r="F157" s="254">
        <v>61614.5</v>
      </c>
      <c r="H157" s="233">
        <v>16162.5</v>
      </c>
      <c r="J157" s="233">
        <v>401.87</v>
      </c>
      <c r="L157" s="254">
        <v>-0.99</v>
      </c>
      <c r="M157" s="254">
        <v>1890457.72</v>
      </c>
      <c r="P157" s="230">
        <v>1547817.71</v>
      </c>
      <c r="Q157" s="230">
        <v>99510</v>
      </c>
      <c r="R157" s="230">
        <v>455.78</v>
      </c>
      <c r="T157" s="230">
        <v>543890</v>
      </c>
      <c r="U157" s="230">
        <v>13500</v>
      </c>
      <c r="V157" s="231">
        <v>1294726</v>
      </c>
      <c r="Y157" s="231">
        <v>411130.4</v>
      </c>
      <c r="Z157" s="231">
        <v>94244.94</v>
      </c>
      <c r="AB157" s="231">
        <v>32980</v>
      </c>
    </row>
    <row r="158" spans="1:28" x14ac:dyDescent="0.2">
      <c r="A158" s="254" t="s">
        <v>3313</v>
      </c>
      <c r="B158" s="229">
        <v>810534.32</v>
      </c>
      <c r="C158" s="229">
        <v>0</v>
      </c>
      <c r="D158" s="229">
        <v>82057.19</v>
      </c>
      <c r="E158" s="254">
        <v>2230351.12</v>
      </c>
      <c r="F158" s="254">
        <v>232086.04</v>
      </c>
      <c r="H158" s="233">
        <v>20782.5</v>
      </c>
      <c r="J158" s="233">
        <v>540.07000000000005</v>
      </c>
      <c r="L158" s="254">
        <v>-76.06</v>
      </c>
      <c r="M158" s="254">
        <v>715300.29</v>
      </c>
      <c r="P158" s="230">
        <v>2055219.87</v>
      </c>
      <c r="Q158" s="230">
        <v>470850</v>
      </c>
      <c r="R158" s="230">
        <v>1145.6199999999999</v>
      </c>
      <c r="T158" s="230">
        <v>1183380</v>
      </c>
      <c r="U158" s="230">
        <v>25500</v>
      </c>
      <c r="V158" s="231">
        <v>2111707</v>
      </c>
      <c r="Y158" s="231">
        <v>989065.68</v>
      </c>
      <c r="Z158" s="231">
        <v>196655.31</v>
      </c>
    </row>
    <row r="159" spans="1:28" x14ac:dyDescent="0.2">
      <c r="A159" s="254" t="s">
        <v>3314</v>
      </c>
      <c r="B159" s="229">
        <v>861803.81</v>
      </c>
      <c r="C159" s="229">
        <v>0</v>
      </c>
      <c r="D159" s="229">
        <v>98013.119999999995</v>
      </c>
      <c r="E159" s="254">
        <v>283122.89</v>
      </c>
      <c r="F159" s="254">
        <v>182941.52</v>
      </c>
      <c r="H159" s="233">
        <v>15037.5</v>
      </c>
      <c r="J159" s="233">
        <v>570</v>
      </c>
      <c r="L159" s="254">
        <v>2.5</v>
      </c>
      <c r="M159" s="254">
        <v>1595931.52</v>
      </c>
      <c r="P159" s="230">
        <v>1874851.11</v>
      </c>
      <c r="Q159" s="230">
        <v>373250</v>
      </c>
      <c r="R159" s="230">
        <v>891.65</v>
      </c>
      <c r="T159" s="230">
        <v>614160</v>
      </c>
      <c r="V159" s="231">
        <v>1491682</v>
      </c>
      <c r="Y159" s="231">
        <v>607629.41</v>
      </c>
      <c r="Z159" s="231">
        <v>100039.79</v>
      </c>
      <c r="AB159" s="231">
        <v>53940</v>
      </c>
    </row>
    <row r="160" spans="1:28" x14ac:dyDescent="0.2">
      <c r="A160" s="254" t="s">
        <v>3315</v>
      </c>
      <c r="B160" s="229">
        <v>533582.93000000005</v>
      </c>
      <c r="C160" s="229">
        <v>0</v>
      </c>
      <c r="D160" s="229">
        <v>46702.57</v>
      </c>
      <c r="E160" s="254">
        <v>297094.01</v>
      </c>
      <c r="F160" s="254">
        <v>113231.9</v>
      </c>
      <c r="G160" s="233">
        <v>3500</v>
      </c>
      <c r="H160" s="233">
        <v>52951.5</v>
      </c>
      <c r="M160" s="254">
        <v>2218013.29</v>
      </c>
      <c r="P160" s="230">
        <v>1008036.38</v>
      </c>
      <c r="Q160" s="230">
        <v>30000</v>
      </c>
      <c r="R160" s="230">
        <v>172.43</v>
      </c>
      <c r="T160" s="230">
        <v>1160705.7</v>
      </c>
      <c r="V160" s="231">
        <v>1591625.7</v>
      </c>
      <c r="Y160" s="231">
        <v>270050.64</v>
      </c>
      <c r="Z160" s="231">
        <v>70576.3</v>
      </c>
    </row>
    <row r="161" spans="1:28" x14ac:dyDescent="0.2">
      <c r="A161" s="254" t="s">
        <v>3316</v>
      </c>
      <c r="B161" s="229">
        <v>414057.61</v>
      </c>
      <c r="C161" s="229">
        <v>0</v>
      </c>
      <c r="D161" s="229">
        <v>28834.06</v>
      </c>
      <c r="E161" s="254">
        <v>123645.36</v>
      </c>
      <c r="F161" s="254">
        <v>649736.55000000005</v>
      </c>
      <c r="J161" s="233">
        <v>876.88</v>
      </c>
      <c r="M161" s="254">
        <v>1904185.77</v>
      </c>
      <c r="P161" s="230">
        <v>1309778.83</v>
      </c>
      <c r="Q161" s="230">
        <v>46870</v>
      </c>
      <c r="R161" s="230">
        <v>457.93</v>
      </c>
      <c r="T161" s="230">
        <v>1996008</v>
      </c>
      <c r="V161" s="231">
        <v>2726686.77</v>
      </c>
      <c r="Y161" s="231">
        <v>325583.03000000003</v>
      </c>
      <c r="Z161" s="231">
        <v>175343.43</v>
      </c>
    </row>
    <row r="162" spans="1:28" x14ac:dyDescent="0.2">
      <c r="A162" s="254" t="s">
        <v>3317</v>
      </c>
      <c r="B162" s="229">
        <v>476957.56</v>
      </c>
      <c r="C162" s="229">
        <v>0</v>
      </c>
      <c r="D162" s="229">
        <v>25900.93</v>
      </c>
      <c r="E162" s="254">
        <v>385908.5</v>
      </c>
      <c r="F162" s="254">
        <v>678192.41</v>
      </c>
      <c r="J162" s="233">
        <v>574.41999999999996</v>
      </c>
      <c r="M162" s="254">
        <v>2050038.21</v>
      </c>
      <c r="P162" s="230">
        <v>1413555.08</v>
      </c>
      <c r="Q162" s="230">
        <v>96325</v>
      </c>
      <c r="R162" s="230">
        <v>325.02</v>
      </c>
      <c r="T162" s="230">
        <v>1021505.38</v>
      </c>
      <c r="U162" s="230">
        <v>2810.38</v>
      </c>
      <c r="V162" s="231">
        <v>1721751.38</v>
      </c>
      <c r="Y162" s="231">
        <v>369636.79</v>
      </c>
      <c r="Z162" s="231">
        <v>173669.73</v>
      </c>
      <c r="AB162" s="231">
        <v>0.38</v>
      </c>
    </row>
    <row r="163" spans="1:28" x14ac:dyDescent="0.2">
      <c r="A163" s="254" t="s">
        <v>3318</v>
      </c>
      <c r="B163" s="229">
        <v>959062.72</v>
      </c>
      <c r="C163" s="229">
        <v>0</v>
      </c>
      <c r="D163" s="229">
        <v>90198.76</v>
      </c>
      <c r="E163" s="254">
        <v>1882270.16</v>
      </c>
      <c r="F163" s="254">
        <v>179405.05</v>
      </c>
      <c r="J163" s="233">
        <v>0</v>
      </c>
      <c r="L163" s="254">
        <v>-54447.14</v>
      </c>
      <c r="M163" s="254">
        <v>345682.71</v>
      </c>
      <c r="P163" s="230">
        <v>1993646.24</v>
      </c>
      <c r="Q163" s="230">
        <v>228400</v>
      </c>
      <c r="R163" s="230">
        <v>1471.51</v>
      </c>
      <c r="T163" s="230">
        <v>1566782</v>
      </c>
      <c r="V163" s="231">
        <v>2532712</v>
      </c>
      <c r="Y163" s="231">
        <v>364181.13</v>
      </c>
      <c r="Z163" s="231">
        <v>295783.92</v>
      </c>
    </row>
    <row r="164" spans="1:28" x14ac:dyDescent="0.2">
      <c r="A164" s="254" t="s">
        <v>3319</v>
      </c>
      <c r="B164" s="229">
        <v>1172526.99</v>
      </c>
      <c r="C164" s="229">
        <v>0</v>
      </c>
      <c r="D164" s="229">
        <v>62142.55</v>
      </c>
      <c r="E164" s="254">
        <v>880602</v>
      </c>
      <c r="F164" s="254">
        <v>172209.13</v>
      </c>
      <c r="G164" s="233">
        <v>3500</v>
      </c>
      <c r="H164" s="233">
        <v>14377.5</v>
      </c>
      <c r="J164" s="233">
        <v>28.04</v>
      </c>
      <c r="L164" s="254">
        <v>139669.06</v>
      </c>
      <c r="M164" s="254">
        <v>633085.80000000005</v>
      </c>
      <c r="P164" s="230">
        <v>1073462.08</v>
      </c>
      <c r="Q164" s="230">
        <v>213200</v>
      </c>
      <c r="R164" s="230">
        <v>2149</v>
      </c>
      <c r="T164" s="230">
        <v>848130</v>
      </c>
      <c r="U164" s="230">
        <v>13500</v>
      </c>
      <c r="V164" s="231">
        <v>1219099</v>
      </c>
      <c r="Y164" s="231">
        <v>554015.57999999996</v>
      </c>
      <c r="Z164" s="231">
        <v>121747.05</v>
      </c>
    </row>
    <row r="165" spans="1:28" x14ac:dyDescent="0.2">
      <c r="A165" s="254" t="s">
        <v>3320</v>
      </c>
      <c r="B165" s="229">
        <v>1279037.24</v>
      </c>
      <c r="C165" s="229">
        <v>0</v>
      </c>
      <c r="D165" s="229">
        <v>48087.57</v>
      </c>
      <c r="E165" s="254">
        <v>92460.1</v>
      </c>
      <c r="F165" s="254">
        <v>214539.67</v>
      </c>
      <c r="H165" s="233">
        <v>24815</v>
      </c>
      <c r="J165" s="233">
        <v>27.01</v>
      </c>
      <c r="L165" s="254">
        <v>185836.08</v>
      </c>
      <c r="M165" s="254">
        <v>1315994.6399999999</v>
      </c>
      <c r="P165" s="230">
        <v>1274942.33</v>
      </c>
      <c r="Q165" s="230">
        <v>34077</v>
      </c>
      <c r="R165" s="230">
        <v>2234.4299999999998</v>
      </c>
      <c r="T165" s="230">
        <v>1096750</v>
      </c>
      <c r="U165" s="230">
        <v>30750</v>
      </c>
      <c r="V165" s="231">
        <v>1570370</v>
      </c>
      <c r="Y165" s="231">
        <v>459611.99</v>
      </c>
      <c r="Z165" s="231">
        <v>43080.800000000003</v>
      </c>
    </row>
    <row r="166" spans="1:28" x14ac:dyDescent="0.2">
      <c r="A166" s="254" t="s">
        <v>3321</v>
      </c>
      <c r="B166" s="229">
        <v>762504.95</v>
      </c>
      <c r="C166" s="229">
        <v>0</v>
      </c>
      <c r="D166" s="229">
        <v>46221.38</v>
      </c>
      <c r="E166" s="254">
        <v>122402.88</v>
      </c>
      <c r="F166" s="254">
        <v>556365.82999999996</v>
      </c>
      <c r="J166" s="233">
        <v>39.799999999999997</v>
      </c>
      <c r="L166" s="254">
        <v>209163.98</v>
      </c>
      <c r="M166" s="254">
        <v>1954472.19</v>
      </c>
      <c r="P166" s="230">
        <v>1398770.22</v>
      </c>
      <c r="Q166" s="230">
        <v>195000</v>
      </c>
      <c r="R166" s="230">
        <v>1413.26</v>
      </c>
      <c r="T166" s="230">
        <v>1279450</v>
      </c>
      <c r="U166" s="230">
        <v>17400</v>
      </c>
      <c r="V166" s="231">
        <v>1825230</v>
      </c>
      <c r="Y166" s="231">
        <v>554378.09</v>
      </c>
      <c r="Z166" s="231">
        <v>146983.23000000001</v>
      </c>
    </row>
    <row r="167" spans="1:28" x14ac:dyDescent="0.2">
      <c r="A167" s="254" t="s">
        <v>3322</v>
      </c>
      <c r="B167" s="229">
        <v>924106.47</v>
      </c>
      <c r="C167" s="229">
        <v>0</v>
      </c>
      <c r="D167" s="229">
        <v>38799.21</v>
      </c>
      <c r="E167" s="254">
        <v>489384.03</v>
      </c>
      <c r="F167" s="254">
        <v>66117.850000000006</v>
      </c>
      <c r="G167" s="233">
        <v>9265</v>
      </c>
      <c r="H167" s="233">
        <v>19462.5</v>
      </c>
      <c r="J167" s="233">
        <v>125.45</v>
      </c>
      <c r="L167" s="254">
        <v>128918.68</v>
      </c>
      <c r="M167" s="254">
        <v>1659140.58</v>
      </c>
      <c r="P167" s="230">
        <v>1166262.7</v>
      </c>
      <c r="Q167" s="230">
        <v>247000</v>
      </c>
      <c r="R167" s="230">
        <v>1475.62</v>
      </c>
      <c r="T167" s="230">
        <v>1501830</v>
      </c>
      <c r="U167" s="230">
        <v>32500</v>
      </c>
      <c r="V167" s="231">
        <v>1830070</v>
      </c>
      <c r="Y167" s="231">
        <v>701279.3</v>
      </c>
      <c r="Z167" s="231">
        <v>104447.43</v>
      </c>
    </row>
    <row r="168" spans="1:28" x14ac:dyDescent="0.2">
      <c r="A168" s="254" t="s">
        <v>3323</v>
      </c>
      <c r="B168" s="229">
        <v>713001.69</v>
      </c>
      <c r="C168" s="229">
        <v>0</v>
      </c>
      <c r="D168" s="229">
        <v>44217.04</v>
      </c>
      <c r="E168" s="254">
        <v>425723.39</v>
      </c>
      <c r="F168" s="254">
        <v>106328.78</v>
      </c>
      <c r="G168" s="233">
        <v>5000</v>
      </c>
      <c r="H168" s="233">
        <v>39004.129999999997</v>
      </c>
      <c r="J168" s="233">
        <v>46.73</v>
      </c>
      <c r="L168" s="254">
        <v>186095.32</v>
      </c>
      <c r="M168" s="254">
        <v>3430123.36</v>
      </c>
      <c r="P168" s="230">
        <v>1380843.51</v>
      </c>
      <c r="Q168" s="230">
        <v>267000</v>
      </c>
      <c r="T168" s="230">
        <v>2128750</v>
      </c>
      <c r="U168" s="230">
        <v>29850</v>
      </c>
      <c r="V168" s="231">
        <v>2684125</v>
      </c>
      <c r="Y168" s="231">
        <v>899063.26</v>
      </c>
      <c r="Z168" s="231">
        <v>165979.35</v>
      </c>
    </row>
    <row r="169" spans="1:28" x14ac:dyDescent="0.2">
      <c r="A169" s="254" t="s">
        <v>3324</v>
      </c>
      <c r="B169" s="229">
        <v>624853.66</v>
      </c>
      <c r="C169" s="229">
        <v>0</v>
      </c>
      <c r="D169" s="229">
        <v>71315.64</v>
      </c>
      <c r="E169" s="254">
        <v>3735478.23</v>
      </c>
      <c r="F169" s="254">
        <v>112070.37</v>
      </c>
      <c r="J169" s="233">
        <v>1056.92</v>
      </c>
      <c r="L169" s="254">
        <v>20.37</v>
      </c>
      <c r="M169" s="254">
        <v>2074034.47</v>
      </c>
      <c r="P169" s="230">
        <v>1247546.72</v>
      </c>
      <c r="Q169" s="230">
        <v>51100</v>
      </c>
      <c r="R169" s="230">
        <v>888.24</v>
      </c>
      <c r="T169" s="230">
        <v>678530</v>
      </c>
      <c r="V169" s="231">
        <v>1327298</v>
      </c>
      <c r="Y169" s="231">
        <v>486939.27</v>
      </c>
      <c r="Z169" s="231">
        <v>8199.4500000000007</v>
      </c>
    </row>
    <row r="170" spans="1:28" x14ac:dyDescent="0.2">
      <c r="A170" s="254" t="s">
        <v>3325</v>
      </c>
      <c r="B170" s="229">
        <v>986668.94</v>
      </c>
      <c r="C170" s="229">
        <v>0</v>
      </c>
      <c r="D170" s="229">
        <v>87986.35</v>
      </c>
      <c r="E170" s="254">
        <v>192428.1</v>
      </c>
      <c r="F170" s="254">
        <v>679589.83</v>
      </c>
      <c r="J170" s="233">
        <v>140265.95000000001</v>
      </c>
      <c r="L170" s="254">
        <v>7.23</v>
      </c>
      <c r="M170" s="254">
        <v>2188176.4900000002</v>
      </c>
      <c r="P170" s="230">
        <v>2400347.61</v>
      </c>
      <c r="Q170" s="230">
        <v>206800</v>
      </c>
      <c r="R170" s="230">
        <v>1051.31</v>
      </c>
      <c r="T170" s="230">
        <v>1122361</v>
      </c>
      <c r="V170" s="231">
        <v>1937887.99</v>
      </c>
      <c r="Y170" s="231">
        <v>752405.76</v>
      </c>
      <c r="Z170" s="231">
        <v>96899.02</v>
      </c>
    </row>
    <row r="171" spans="1:28" x14ac:dyDescent="0.2">
      <c r="A171" s="254" t="s">
        <v>3326</v>
      </c>
      <c r="B171" s="229">
        <v>663358.22</v>
      </c>
      <c r="C171" s="229">
        <v>0</v>
      </c>
      <c r="D171" s="229">
        <v>112899.74</v>
      </c>
      <c r="E171" s="254">
        <v>445968.95</v>
      </c>
      <c r="F171" s="254">
        <v>650027.31999999995</v>
      </c>
      <c r="J171" s="233">
        <v>18</v>
      </c>
      <c r="L171" s="254">
        <v>-24563.3</v>
      </c>
      <c r="M171" s="254">
        <v>1890317.34</v>
      </c>
      <c r="P171" s="230">
        <v>1265264.3500000001</v>
      </c>
      <c r="Q171" s="230">
        <v>138000</v>
      </c>
      <c r="R171" s="230">
        <v>1864.85</v>
      </c>
      <c r="T171" s="230">
        <v>1036540</v>
      </c>
      <c r="V171" s="231">
        <v>1541627</v>
      </c>
      <c r="Y171" s="231">
        <v>640644.36</v>
      </c>
      <c r="Z171" s="231">
        <v>80390.31</v>
      </c>
    </row>
    <row r="172" spans="1:28" x14ac:dyDescent="0.2">
      <c r="A172" s="254" t="s">
        <v>3327</v>
      </c>
      <c r="B172" s="229">
        <v>900437.03</v>
      </c>
      <c r="C172" s="229">
        <v>0</v>
      </c>
      <c r="D172" s="229">
        <v>53491.32</v>
      </c>
      <c r="E172" s="254">
        <v>280113.95</v>
      </c>
      <c r="F172" s="254">
        <v>158715.94</v>
      </c>
      <c r="J172" s="233">
        <v>184130.8</v>
      </c>
      <c r="L172" s="254">
        <v>0</v>
      </c>
      <c r="M172" s="254">
        <v>2400624.13</v>
      </c>
      <c r="P172" s="230">
        <v>1297384.18</v>
      </c>
      <c r="Q172" s="230">
        <v>222890</v>
      </c>
      <c r="R172" s="230">
        <v>993.41</v>
      </c>
      <c r="T172" s="230">
        <v>1641150</v>
      </c>
      <c r="V172" s="231">
        <v>2172385.75</v>
      </c>
      <c r="W172" s="231">
        <v>7500</v>
      </c>
      <c r="Y172" s="231">
        <v>638619.69999999995</v>
      </c>
      <c r="Z172" s="231">
        <v>147065.67000000001</v>
      </c>
    </row>
    <row r="173" spans="1:28" x14ac:dyDescent="0.2">
      <c r="A173" s="254" t="s">
        <v>3328</v>
      </c>
      <c r="B173" s="229">
        <v>1130314.51</v>
      </c>
      <c r="C173" s="229">
        <v>0</v>
      </c>
      <c r="D173" s="229">
        <v>63634.66</v>
      </c>
      <c r="E173" s="254">
        <v>654406</v>
      </c>
      <c r="F173" s="254">
        <v>476722.52</v>
      </c>
      <c r="J173" s="233">
        <v>787.41</v>
      </c>
      <c r="L173" s="254">
        <v>-7.79</v>
      </c>
      <c r="M173" s="254">
        <v>1658240.02</v>
      </c>
      <c r="P173" s="230">
        <v>1919506.84</v>
      </c>
      <c r="Q173" s="230">
        <v>130800</v>
      </c>
      <c r="R173" s="230">
        <v>1671.94</v>
      </c>
      <c r="T173" s="230">
        <v>987330</v>
      </c>
      <c r="V173" s="231">
        <v>1891648</v>
      </c>
      <c r="Y173" s="231">
        <v>841474.54</v>
      </c>
      <c r="Z173" s="231">
        <v>127690.11</v>
      </c>
    </row>
    <row r="174" spans="1:28" x14ac:dyDescent="0.2">
      <c r="A174" s="254" t="s">
        <v>3329</v>
      </c>
      <c r="B174" s="229">
        <v>643323.61</v>
      </c>
      <c r="C174" s="229">
        <v>0</v>
      </c>
      <c r="D174" s="229">
        <v>101922.27</v>
      </c>
      <c r="E174" s="254">
        <v>336680.33</v>
      </c>
      <c r="F174" s="254">
        <v>98953.58</v>
      </c>
      <c r="J174" s="233">
        <v>7</v>
      </c>
      <c r="L174" s="254">
        <v>-3400</v>
      </c>
      <c r="M174" s="254">
        <v>2400624.13</v>
      </c>
      <c r="P174" s="230">
        <v>1964753.58</v>
      </c>
      <c r="Q174" s="230">
        <v>44300</v>
      </c>
      <c r="R174" s="230">
        <v>693.93</v>
      </c>
      <c r="T174" s="230">
        <v>969720</v>
      </c>
      <c r="V174" s="231">
        <v>1918595.92</v>
      </c>
      <c r="Y174" s="231">
        <v>838957.26</v>
      </c>
      <c r="Z174" s="231">
        <v>82727.009999999995</v>
      </c>
    </row>
    <row r="175" spans="1:28" x14ac:dyDescent="0.2">
      <c r="A175" s="254" t="s">
        <v>3330</v>
      </c>
      <c r="B175" s="229">
        <v>716944.95</v>
      </c>
      <c r="C175" s="229">
        <v>0</v>
      </c>
      <c r="D175" s="229">
        <v>21517.39</v>
      </c>
      <c r="E175" s="254">
        <v>127687.87</v>
      </c>
      <c r="F175" s="254">
        <v>75661.34</v>
      </c>
      <c r="J175" s="233">
        <v>65.42</v>
      </c>
      <c r="M175" s="254">
        <v>1908740.29</v>
      </c>
      <c r="P175" s="230">
        <v>1447486.83</v>
      </c>
      <c r="Q175" s="230">
        <v>193000</v>
      </c>
      <c r="R175" s="230">
        <v>1573.1</v>
      </c>
      <c r="T175" s="230">
        <v>1304030</v>
      </c>
      <c r="V175" s="231">
        <v>1969580</v>
      </c>
      <c r="Y175" s="231">
        <v>649664.67000000004</v>
      </c>
      <c r="Z175" s="231">
        <v>65968.34</v>
      </c>
    </row>
    <row r="176" spans="1:28" x14ac:dyDescent="0.2">
      <c r="A176" s="254" t="s">
        <v>3331</v>
      </c>
      <c r="B176" s="229">
        <v>464422.74</v>
      </c>
      <c r="C176" s="229">
        <v>0</v>
      </c>
      <c r="D176" s="229">
        <v>32103.15</v>
      </c>
      <c r="E176" s="254">
        <v>434356.73</v>
      </c>
      <c r="F176" s="254">
        <v>183424.08</v>
      </c>
      <c r="J176" s="233">
        <v>46.83</v>
      </c>
      <c r="M176" s="254">
        <v>2036218.61</v>
      </c>
      <c r="P176" s="230">
        <v>1435796.7</v>
      </c>
      <c r="Q176" s="230">
        <v>100000</v>
      </c>
      <c r="R176" s="230">
        <v>1347.47</v>
      </c>
      <c r="T176" s="230">
        <v>1217850</v>
      </c>
      <c r="V176" s="231">
        <v>2106050</v>
      </c>
      <c r="Y176" s="231">
        <v>589664.18000000005</v>
      </c>
      <c r="Z176" s="231">
        <v>163287.65</v>
      </c>
    </row>
    <row r="177" spans="1:26" x14ac:dyDescent="0.2">
      <c r="A177" s="254" t="s">
        <v>3332</v>
      </c>
      <c r="B177" s="229">
        <v>557358.82999999996</v>
      </c>
      <c r="C177" s="229">
        <v>0</v>
      </c>
      <c r="D177" s="229">
        <v>32993</v>
      </c>
      <c r="E177" s="254">
        <v>31525.119999999999</v>
      </c>
      <c r="F177" s="254">
        <v>141955.25</v>
      </c>
      <c r="J177" s="233">
        <v>1908.38</v>
      </c>
      <c r="M177" s="254">
        <v>2581996.2400000002</v>
      </c>
      <c r="P177" s="230">
        <v>905211.26</v>
      </c>
      <c r="Q177" s="230">
        <v>85135</v>
      </c>
      <c r="R177" s="230">
        <v>1129.03</v>
      </c>
      <c r="T177" s="230">
        <v>752230</v>
      </c>
      <c r="V177" s="231">
        <v>1188100</v>
      </c>
      <c r="Y177" s="231">
        <v>355457.05</v>
      </c>
      <c r="Z177" s="231">
        <v>160794.26</v>
      </c>
    </row>
    <row r="178" spans="1:26" x14ac:dyDescent="0.2">
      <c r="A178" s="254" t="s">
        <v>3333</v>
      </c>
      <c r="B178" s="229">
        <v>756044.87</v>
      </c>
      <c r="C178" s="229">
        <v>0</v>
      </c>
      <c r="D178" s="229">
        <v>17747.59</v>
      </c>
      <c r="E178" s="254">
        <v>160752.35999999999</v>
      </c>
      <c r="F178" s="254">
        <v>188188.97</v>
      </c>
      <c r="J178" s="233">
        <v>241.96</v>
      </c>
      <c r="M178" s="254">
        <v>1442473.15</v>
      </c>
      <c r="P178" s="230">
        <v>1264073.8700000001</v>
      </c>
      <c r="Q178" s="230">
        <v>378539</v>
      </c>
      <c r="R178" s="230">
        <v>921.23</v>
      </c>
      <c r="T178" s="230">
        <v>1018060</v>
      </c>
      <c r="U178" s="230">
        <v>5608</v>
      </c>
      <c r="V178" s="231">
        <v>1439980</v>
      </c>
      <c r="Y178" s="231">
        <v>504332.14</v>
      </c>
      <c r="Z178" s="231">
        <v>144655.24</v>
      </c>
    </row>
    <row r="179" spans="1:26" x14ac:dyDescent="0.2">
      <c r="A179" s="254" t="s">
        <v>3334</v>
      </c>
      <c r="B179" s="229">
        <v>656541.57999999996</v>
      </c>
      <c r="C179" s="229">
        <v>0</v>
      </c>
      <c r="D179" s="229">
        <v>13376.87</v>
      </c>
      <c r="E179" s="254">
        <v>222056.69</v>
      </c>
      <c r="F179" s="254">
        <v>145354.82</v>
      </c>
      <c r="J179" s="233">
        <v>0</v>
      </c>
      <c r="M179" s="254">
        <v>1708773.29</v>
      </c>
      <c r="P179" s="230">
        <v>803241.14</v>
      </c>
      <c r="Q179" s="230">
        <v>113000</v>
      </c>
      <c r="R179" s="230">
        <v>1430.31</v>
      </c>
      <c r="T179" s="230">
        <v>874510</v>
      </c>
      <c r="V179" s="231">
        <v>1203100</v>
      </c>
      <c r="Y179" s="231">
        <v>417964.43</v>
      </c>
      <c r="Z179" s="231">
        <v>124258.38</v>
      </c>
    </row>
    <row r="180" spans="1:26" x14ac:dyDescent="0.2">
      <c r="A180" s="254" t="s">
        <v>3335</v>
      </c>
      <c r="B180" s="229">
        <v>458546.72</v>
      </c>
      <c r="C180" s="229">
        <v>0</v>
      </c>
      <c r="D180" s="229">
        <v>12831.57</v>
      </c>
      <c r="E180" s="254">
        <v>24685.26</v>
      </c>
      <c r="F180" s="254">
        <v>47138.720000000001</v>
      </c>
      <c r="J180" s="233">
        <v>171.73</v>
      </c>
      <c r="L180" s="254">
        <v>-4</v>
      </c>
      <c r="M180" s="254">
        <v>1572242.02</v>
      </c>
      <c r="P180" s="230">
        <v>944581.81</v>
      </c>
      <c r="Q180" s="230">
        <v>236413</v>
      </c>
      <c r="R180" s="230">
        <v>2015.24</v>
      </c>
      <c r="T180" s="230">
        <v>889680</v>
      </c>
      <c r="V180" s="231">
        <v>1357580</v>
      </c>
      <c r="Y180" s="231">
        <v>506467.82</v>
      </c>
      <c r="Z180" s="231">
        <v>45096.800000000003</v>
      </c>
    </row>
    <row r="181" spans="1:26" x14ac:dyDescent="0.2">
      <c r="A181" s="254" t="s">
        <v>3336</v>
      </c>
      <c r="B181" s="229">
        <v>354607.21</v>
      </c>
      <c r="C181" s="229">
        <v>0</v>
      </c>
      <c r="D181" s="229">
        <v>17371.169999999998</v>
      </c>
      <c r="E181" s="254">
        <v>91088.45</v>
      </c>
      <c r="F181" s="254">
        <v>110906.65</v>
      </c>
      <c r="J181" s="233">
        <v>566.74</v>
      </c>
      <c r="M181" s="254">
        <v>1286359.3700000001</v>
      </c>
      <c r="P181" s="230">
        <v>1343633.26</v>
      </c>
      <c r="Q181" s="230">
        <v>122555</v>
      </c>
      <c r="R181" s="230">
        <v>1171.01</v>
      </c>
      <c r="T181" s="230">
        <v>964089</v>
      </c>
      <c r="V181" s="231">
        <v>1517939</v>
      </c>
      <c r="Y181" s="231">
        <v>635536.43000000005</v>
      </c>
      <c r="Z181" s="231">
        <v>61603.74</v>
      </c>
    </row>
    <row r="182" spans="1:26" x14ac:dyDescent="0.2">
      <c r="A182" s="254" t="s">
        <v>3337</v>
      </c>
      <c r="B182" s="229">
        <v>508530.81</v>
      </c>
      <c r="C182" s="229">
        <v>21454.880000000001</v>
      </c>
      <c r="D182" s="229">
        <v>40713.65</v>
      </c>
      <c r="E182" s="254">
        <v>235645.61</v>
      </c>
      <c r="F182" s="254">
        <v>105998.91</v>
      </c>
      <c r="G182" s="233">
        <v>68429.47</v>
      </c>
      <c r="H182" s="233">
        <v>5047.32</v>
      </c>
      <c r="I182" s="233">
        <v>1107</v>
      </c>
      <c r="M182" s="254">
        <v>1621669.25</v>
      </c>
      <c r="P182" s="230">
        <v>769638.29</v>
      </c>
      <c r="R182" s="230">
        <v>1057.18</v>
      </c>
      <c r="T182" s="230">
        <v>387090</v>
      </c>
      <c r="U182" s="230">
        <v>150840.79999999999</v>
      </c>
      <c r="V182" s="231">
        <v>918678.5</v>
      </c>
      <c r="Y182" s="231">
        <v>252178.87</v>
      </c>
      <c r="Z182" s="231">
        <v>53383.360000000001</v>
      </c>
    </row>
    <row r="183" spans="1:26" x14ac:dyDescent="0.2">
      <c r="A183" s="254" t="s">
        <v>3338</v>
      </c>
      <c r="B183" s="229">
        <v>149785.29</v>
      </c>
      <c r="C183" s="229">
        <v>14200</v>
      </c>
      <c r="D183" s="229">
        <v>48217.91</v>
      </c>
      <c r="E183" s="254">
        <v>293697.06</v>
      </c>
      <c r="F183" s="254">
        <v>878173.59</v>
      </c>
      <c r="G183" s="233">
        <v>32685</v>
      </c>
      <c r="M183" s="254">
        <v>2143817.25</v>
      </c>
      <c r="P183" s="230">
        <v>1515528.04</v>
      </c>
      <c r="R183" s="230">
        <v>386.7</v>
      </c>
      <c r="T183" s="230">
        <v>1138450</v>
      </c>
      <c r="U183" s="230">
        <v>166752.07999999999</v>
      </c>
      <c r="V183" s="231">
        <v>1529759</v>
      </c>
      <c r="Y183" s="231">
        <v>516075.54</v>
      </c>
      <c r="Z183" s="231">
        <v>109318.62</v>
      </c>
    </row>
    <row r="184" spans="1:26" x14ac:dyDescent="0.2">
      <c r="A184" s="254" t="s">
        <v>3339</v>
      </c>
      <c r="B184" s="229">
        <v>428371.82</v>
      </c>
      <c r="C184" s="229">
        <v>11098</v>
      </c>
      <c r="D184" s="229">
        <v>24806.5</v>
      </c>
      <c r="E184" s="254">
        <v>2258528.12</v>
      </c>
      <c r="F184" s="254">
        <v>216715.21</v>
      </c>
      <c r="G184" s="233">
        <v>0</v>
      </c>
      <c r="L184" s="254">
        <v>-3424.99</v>
      </c>
      <c r="M184" s="254">
        <v>309335.96999999997</v>
      </c>
      <c r="P184" s="230">
        <v>605476.30000000005</v>
      </c>
      <c r="R184" s="230">
        <v>995.59</v>
      </c>
      <c r="T184" s="230">
        <v>861660</v>
      </c>
      <c r="U184" s="230">
        <v>101424.56</v>
      </c>
      <c r="V184" s="231">
        <v>1185262</v>
      </c>
      <c r="Y184" s="231">
        <v>300136.84999999998</v>
      </c>
      <c r="Z184" s="231">
        <v>133409.64000000001</v>
      </c>
    </row>
    <row r="185" spans="1:26" x14ac:dyDescent="0.2">
      <c r="A185" s="254" t="s">
        <v>3340</v>
      </c>
      <c r="B185" s="229">
        <v>163604.85</v>
      </c>
      <c r="C185" s="229">
        <v>40985.85</v>
      </c>
      <c r="D185" s="229">
        <v>29924.7</v>
      </c>
      <c r="E185" s="254">
        <v>94424.88</v>
      </c>
      <c r="F185" s="254">
        <v>67493.14</v>
      </c>
      <c r="G185" s="233">
        <v>12300</v>
      </c>
      <c r="H185" s="233">
        <v>71737</v>
      </c>
      <c r="J185" s="233">
        <v>290</v>
      </c>
      <c r="M185" s="254">
        <v>1558084.6</v>
      </c>
      <c r="P185" s="230">
        <v>690682.15</v>
      </c>
      <c r="R185" s="230">
        <v>376.07</v>
      </c>
      <c r="T185" s="230">
        <v>699600</v>
      </c>
      <c r="U185" s="230">
        <v>69306.38</v>
      </c>
      <c r="V185" s="231">
        <v>1093370</v>
      </c>
      <c r="Y185" s="231">
        <v>327532.75</v>
      </c>
      <c r="Z185" s="231">
        <v>37109.81</v>
      </c>
    </row>
    <row r="186" spans="1:26" x14ac:dyDescent="0.2">
      <c r="A186" s="254" t="s">
        <v>3341</v>
      </c>
      <c r="B186" s="229">
        <v>336031.07</v>
      </c>
      <c r="C186" s="229">
        <v>8434.15</v>
      </c>
      <c r="D186" s="229">
        <v>25911.75</v>
      </c>
      <c r="E186" s="254">
        <v>377914.26</v>
      </c>
      <c r="F186" s="254">
        <v>168361.39</v>
      </c>
      <c r="G186" s="233">
        <v>0</v>
      </c>
      <c r="J186" s="233">
        <v>918</v>
      </c>
      <c r="L186" s="254">
        <v>-5507.15</v>
      </c>
      <c r="M186" s="254">
        <v>1939631.19</v>
      </c>
      <c r="P186" s="230">
        <v>1199584.44</v>
      </c>
      <c r="R186" s="230">
        <v>780.27</v>
      </c>
      <c r="T186" s="230">
        <v>878030</v>
      </c>
      <c r="U186" s="230">
        <v>250961.58</v>
      </c>
      <c r="V186" s="231">
        <v>1585668</v>
      </c>
      <c r="Y186" s="231">
        <v>623498.99</v>
      </c>
      <c r="Z186" s="231">
        <v>92592.06</v>
      </c>
    </row>
    <row r="187" spans="1:26" x14ac:dyDescent="0.2">
      <c r="A187" s="254" t="s">
        <v>3342</v>
      </c>
      <c r="B187" s="229">
        <v>736237.74</v>
      </c>
      <c r="C187" s="229">
        <v>76575.05</v>
      </c>
      <c r="D187" s="229">
        <v>61411.07</v>
      </c>
      <c r="E187" s="254">
        <v>115629.48</v>
      </c>
      <c r="F187" s="254">
        <v>80653.09</v>
      </c>
      <c r="G187" s="233">
        <v>18250</v>
      </c>
      <c r="H187" s="233">
        <v>0</v>
      </c>
      <c r="L187" s="254">
        <v>-10487.98</v>
      </c>
      <c r="M187" s="254">
        <v>2258666.42</v>
      </c>
      <c r="P187" s="230">
        <v>1378985.87</v>
      </c>
      <c r="Q187" s="230">
        <v>166560</v>
      </c>
      <c r="R187" s="230">
        <v>1341.91</v>
      </c>
      <c r="T187" s="230">
        <v>3085920</v>
      </c>
      <c r="U187" s="230">
        <v>298851.51</v>
      </c>
      <c r="V187" s="231">
        <v>3786327</v>
      </c>
      <c r="Y187" s="231">
        <v>929905.2</v>
      </c>
      <c r="Z187" s="231">
        <v>73334.789999999994</v>
      </c>
    </row>
    <row r="188" spans="1:26" x14ac:dyDescent="0.2">
      <c r="A188" s="254" t="s">
        <v>3343</v>
      </c>
      <c r="B188" s="229">
        <v>209206.6</v>
      </c>
      <c r="C188" s="229">
        <v>46368.46</v>
      </c>
      <c r="D188" s="229">
        <v>60679.03</v>
      </c>
      <c r="E188" s="254">
        <v>-49685.16</v>
      </c>
      <c r="F188" s="254">
        <v>567023.42000000004</v>
      </c>
      <c r="G188" s="233">
        <v>20622</v>
      </c>
      <c r="H188" s="233">
        <v>17312.5</v>
      </c>
      <c r="M188" s="254">
        <v>3335566.08</v>
      </c>
      <c r="P188" s="230">
        <v>523762.95</v>
      </c>
      <c r="Q188" s="230">
        <v>43600</v>
      </c>
      <c r="R188" s="230">
        <v>319.82</v>
      </c>
      <c r="T188" s="230">
        <v>608130</v>
      </c>
      <c r="U188" s="230">
        <v>52360.76</v>
      </c>
      <c r="V188" s="231">
        <v>800132</v>
      </c>
      <c r="Y188" s="231">
        <v>280037.96999999997</v>
      </c>
      <c r="Z188" s="231">
        <v>132668.42000000001</v>
      </c>
    </row>
    <row r="189" spans="1:26" x14ac:dyDescent="0.2">
      <c r="A189" s="254" t="s">
        <v>3344</v>
      </c>
      <c r="B189" s="229">
        <v>558440.31000000006</v>
      </c>
      <c r="C189" s="229">
        <v>0</v>
      </c>
      <c r="D189" s="229">
        <v>13444.76</v>
      </c>
      <c r="E189" s="254">
        <v>203900.46</v>
      </c>
      <c r="F189" s="254">
        <v>36637.279999999999</v>
      </c>
      <c r="G189" s="233">
        <v>19770.77</v>
      </c>
      <c r="H189" s="233">
        <v>62846.99</v>
      </c>
      <c r="L189" s="254">
        <v>31518</v>
      </c>
      <c r="M189" s="254">
        <v>1980732.96</v>
      </c>
      <c r="P189" s="230">
        <v>1150728.26</v>
      </c>
      <c r="Q189" s="230">
        <v>32650</v>
      </c>
      <c r="R189" s="230">
        <v>1056.6400000000001</v>
      </c>
      <c r="T189" s="230">
        <v>716720</v>
      </c>
      <c r="U189" s="230">
        <v>231481.46</v>
      </c>
      <c r="V189" s="231">
        <v>1439940</v>
      </c>
      <c r="Y189" s="231">
        <v>489997.83</v>
      </c>
      <c r="Z189" s="231">
        <v>117763.04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L189"/>
  <sheetViews>
    <sheetView topLeftCell="AC1" zoomScale="69" zoomScaleNormal="69" workbookViewId="0">
      <selection activeCell="AK16" sqref="AK16"/>
    </sheetView>
  </sheetViews>
  <sheetFormatPr defaultColWidth="9" defaultRowHeight="14.25" x14ac:dyDescent="0.2"/>
  <cols>
    <col min="1" max="1" width="6" style="1" customWidth="1"/>
    <col min="2" max="2" width="18.125" style="1" bestFit="1" customWidth="1"/>
    <col min="3" max="3" width="7.75" style="66" bestFit="1" customWidth="1"/>
    <col min="4" max="4" width="25.125" style="67" customWidth="1"/>
    <col min="5" max="5" width="39.125" style="254" bestFit="1" customWidth="1"/>
    <col min="6" max="6" width="31.875" style="229" bestFit="1" customWidth="1"/>
    <col min="7" max="7" width="31" style="229" bestFit="1" customWidth="1"/>
    <col min="8" max="8" width="22.75" style="229" bestFit="1" customWidth="1"/>
    <col min="9" max="9" width="22.5" style="254" bestFit="1" customWidth="1"/>
    <col min="10" max="10" width="17" style="254" bestFit="1" customWidth="1"/>
    <col min="11" max="11" width="14.625" style="233" bestFit="1" customWidth="1"/>
    <col min="12" max="12" width="16.625" style="233" bestFit="1" customWidth="1"/>
    <col min="13" max="13" width="18.875" style="233" bestFit="1" customWidth="1"/>
    <col min="14" max="14" width="18.125" style="233" bestFit="1" customWidth="1"/>
    <col min="15" max="15" width="20.125" style="254" bestFit="1" customWidth="1"/>
    <col min="16" max="16" width="26.5" style="254" bestFit="1" customWidth="1"/>
    <col min="17" max="17" width="26.625" style="254" bestFit="1" customWidth="1"/>
    <col min="18" max="18" width="17" style="230" bestFit="1" customWidth="1"/>
    <col min="19" max="25" width="20.125" style="230" customWidth="1"/>
    <col min="26" max="26" width="25.5" style="231" bestFit="1" customWidth="1"/>
    <col min="27" max="27" width="23.875" style="231" bestFit="1" customWidth="1"/>
    <col min="28" max="28" width="41" style="231" bestFit="1" customWidth="1"/>
    <col min="29" max="29" width="29.625" style="231" bestFit="1" customWidth="1"/>
    <col min="30" max="30" width="31.875" style="231" bestFit="1" customWidth="1"/>
    <col min="31" max="31" width="34.25" style="231" bestFit="1" customWidth="1"/>
    <col min="32" max="32" width="33.125" style="231" bestFit="1" customWidth="1"/>
    <col min="33" max="33" width="20.125" style="75" customWidth="1"/>
    <col min="34" max="34" width="15.5" style="30" bestFit="1" customWidth="1"/>
    <col min="35" max="35" width="14.125" style="25" bestFit="1" customWidth="1"/>
    <col min="36" max="36" width="15.125" style="34" bestFit="1" customWidth="1"/>
    <col min="37" max="37" width="15.125" style="35" bestFit="1" customWidth="1"/>
    <col min="38" max="38" width="16.75" style="26" bestFit="1" customWidth="1"/>
    <col min="39" max="16384" width="9" style="1"/>
  </cols>
  <sheetData>
    <row r="1" spans="3:38" x14ac:dyDescent="0.2">
      <c r="E1" s="254" t="s">
        <v>2456</v>
      </c>
      <c r="F1" s="229" t="s">
        <v>2457</v>
      </c>
      <c r="G1" s="229" t="s">
        <v>2458</v>
      </c>
      <c r="H1" s="229" t="s">
        <v>2459</v>
      </c>
      <c r="I1" s="254" t="s">
        <v>2460</v>
      </c>
      <c r="J1" s="254" t="s">
        <v>2461</v>
      </c>
      <c r="K1" s="233" t="s">
        <v>2463</v>
      </c>
      <c r="L1" s="233" t="s">
        <v>2464</v>
      </c>
      <c r="M1" s="233" t="s">
        <v>2465</v>
      </c>
      <c r="N1" s="233" t="s">
        <v>2466</v>
      </c>
      <c r="O1" s="254" t="s">
        <v>2468</v>
      </c>
      <c r="P1" s="254" t="s">
        <v>2469</v>
      </c>
      <c r="Q1" s="254" t="s">
        <v>2470</v>
      </c>
      <c r="R1" s="230" t="s">
        <v>2934</v>
      </c>
      <c r="S1" s="230" t="s">
        <v>3173</v>
      </c>
      <c r="T1" s="230" t="s">
        <v>2471</v>
      </c>
      <c r="U1" s="230" t="s">
        <v>2472</v>
      </c>
      <c r="V1" s="230" t="s">
        <v>2473</v>
      </c>
      <c r="W1" s="230" t="s">
        <v>2598</v>
      </c>
      <c r="X1" s="230" t="s">
        <v>2474</v>
      </c>
      <c r="Y1" s="230" t="s">
        <v>2475</v>
      </c>
      <c r="Z1" s="231" t="s">
        <v>2476</v>
      </c>
      <c r="AA1" s="231" t="s">
        <v>2477</v>
      </c>
      <c r="AB1" s="231" t="s">
        <v>2478</v>
      </c>
      <c r="AC1" s="231" t="s">
        <v>2479</v>
      </c>
      <c r="AD1" s="231" t="s">
        <v>2480</v>
      </c>
      <c r="AE1" s="231" t="s">
        <v>2600</v>
      </c>
      <c r="AF1" s="231" t="s">
        <v>2481</v>
      </c>
      <c r="AG1" s="74" t="s">
        <v>6</v>
      </c>
      <c r="AH1" s="30" t="s">
        <v>7</v>
      </c>
      <c r="AI1" s="32" t="s">
        <v>8</v>
      </c>
      <c r="AJ1" s="33" t="s">
        <v>9</v>
      </c>
      <c r="AK1" s="23" t="s">
        <v>10</v>
      </c>
      <c r="AL1" s="26" t="s">
        <v>11</v>
      </c>
    </row>
    <row r="2" spans="3:38" x14ac:dyDescent="0.2">
      <c r="E2" s="254" t="s">
        <v>2482</v>
      </c>
      <c r="F2" s="229" t="s">
        <v>2483</v>
      </c>
      <c r="G2" s="229" t="s">
        <v>2484</v>
      </c>
      <c r="H2" s="229" t="s">
        <v>2485</v>
      </c>
      <c r="I2" s="254" t="s">
        <v>2486</v>
      </c>
      <c r="J2" s="254" t="s">
        <v>2487</v>
      </c>
      <c r="K2" s="233" t="s">
        <v>2489</v>
      </c>
      <c r="L2" s="233" t="s">
        <v>2490</v>
      </c>
      <c r="M2" s="233" t="s">
        <v>2491</v>
      </c>
      <c r="N2" s="233" t="s">
        <v>2492</v>
      </c>
      <c r="O2" s="254" t="s">
        <v>2494</v>
      </c>
      <c r="P2" s="254" t="s">
        <v>2495</v>
      </c>
      <c r="Q2" s="254" t="s">
        <v>2496</v>
      </c>
      <c r="R2" s="230" t="s">
        <v>2935</v>
      </c>
      <c r="S2" s="230" t="s">
        <v>3174</v>
      </c>
      <c r="T2" s="230" t="s">
        <v>2497</v>
      </c>
      <c r="U2" s="230" t="s">
        <v>2498</v>
      </c>
      <c r="V2" s="230" t="s">
        <v>2499</v>
      </c>
      <c r="W2" s="230" t="s">
        <v>2604</v>
      </c>
      <c r="X2" s="230" t="s">
        <v>2500</v>
      </c>
      <c r="Y2" s="230" t="s">
        <v>2501</v>
      </c>
      <c r="Z2" s="231" t="s">
        <v>2502</v>
      </c>
      <c r="AA2" s="231" t="s">
        <v>2503</v>
      </c>
      <c r="AB2" s="231" t="s">
        <v>2504</v>
      </c>
      <c r="AC2" s="231" t="s">
        <v>2505</v>
      </c>
      <c r="AD2" s="231" t="s">
        <v>2506</v>
      </c>
      <c r="AE2" s="231" t="s">
        <v>2606</v>
      </c>
      <c r="AF2" s="231" t="s">
        <v>2507</v>
      </c>
      <c r="AG2" s="74"/>
      <c r="AI2" s="32"/>
      <c r="AJ2" s="33"/>
      <c r="AK2" s="23"/>
    </row>
    <row r="3" spans="3:38" x14ac:dyDescent="0.2">
      <c r="E3" s="254" t="s">
        <v>2508</v>
      </c>
      <c r="F3" s="229">
        <v>96259487.810000002</v>
      </c>
      <c r="G3" s="229">
        <v>1484594.84</v>
      </c>
      <c r="H3" s="229">
        <v>14498131.43</v>
      </c>
      <c r="I3" s="254">
        <v>106647136.31999999</v>
      </c>
      <c r="J3" s="254">
        <v>28999347.260000002</v>
      </c>
      <c r="K3" s="233">
        <v>522827.86</v>
      </c>
      <c r="L3" s="233">
        <v>1120275.33</v>
      </c>
      <c r="M3" s="233">
        <v>506757</v>
      </c>
      <c r="N3" s="233">
        <v>1058963.6499999999</v>
      </c>
      <c r="O3" s="254">
        <v>-3982433.39</v>
      </c>
      <c r="P3" s="254">
        <v>-46658075.640000001</v>
      </c>
      <c r="Q3" s="254">
        <v>338960427.63999999</v>
      </c>
      <c r="R3" s="230">
        <v>16437.41</v>
      </c>
      <c r="S3" s="230">
        <v>-840</v>
      </c>
      <c r="T3" s="230">
        <v>243194379.09</v>
      </c>
      <c r="U3" s="230">
        <v>14625955.33</v>
      </c>
      <c r="V3" s="230">
        <v>755124.45</v>
      </c>
      <c r="W3" s="230">
        <v>2750</v>
      </c>
      <c r="X3" s="230">
        <v>208986077.88999999</v>
      </c>
      <c r="Y3" s="230">
        <v>25466846.34</v>
      </c>
      <c r="Z3" s="231">
        <v>314840746.35000002</v>
      </c>
      <c r="AA3" s="231">
        <v>52227</v>
      </c>
      <c r="AB3" s="231">
        <v>304268.59999999998</v>
      </c>
      <c r="AC3" s="231">
        <v>108407948.73</v>
      </c>
      <c r="AD3" s="231">
        <v>20788696.100000001</v>
      </c>
      <c r="AE3" s="231">
        <v>-500</v>
      </c>
      <c r="AF3" s="231">
        <v>98220.38</v>
      </c>
      <c r="AG3" s="76">
        <f t="shared" ref="AG3:AL3" si="0">SUM(AG4:AG189)</f>
        <v>109187304.76000001</v>
      </c>
      <c r="AH3" s="31">
        <f t="shared" si="0"/>
        <v>3208823.8399999985</v>
      </c>
      <c r="AI3" s="21">
        <f t="shared" si="0"/>
        <v>105978480.92</v>
      </c>
      <c r="AJ3" s="15">
        <f t="shared" si="0"/>
        <v>488630341.3299998</v>
      </c>
      <c r="AK3" s="16">
        <f t="shared" si="0"/>
        <v>441918149.59000021</v>
      </c>
      <c r="AL3" s="26">
        <f t="shared" si="0"/>
        <v>46712191.739999995</v>
      </c>
    </row>
    <row r="4" spans="3:38" x14ac:dyDescent="0.2">
      <c r="E4" s="254" t="s">
        <v>3175</v>
      </c>
      <c r="F4" s="229">
        <v>13335.17</v>
      </c>
      <c r="H4" s="229">
        <v>4950</v>
      </c>
      <c r="I4" s="254">
        <v>139162</v>
      </c>
      <c r="J4" s="254">
        <v>15</v>
      </c>
      <c r="K4" s="233">
        <v>0</v>
      </c>
      <c r="P4" s="254">
        <v>-1282339.8600000001</v>
      </c>
      <c r="Q4" s="254">
        <v>1570000</v>
      </c>
      <c r="R4" s="230">
        <v>11.03</v>
      </c>
      <c r="T4" s="230">
        <v>8000</v>
      </c>
      <c r="X4" s="230">
        <v>857453.6</v>
      </c>
      <c r="Y4" s="230">
        <v>3074161.9</v>
      </c>
      <c r="Z4" s="231">
        <v>1908857.6</v>
      </c>
      <c r="AB4" s="231">
        <v>21700</v>
      </c>
      <c r="AC4" s="231">
        <v>454362.9</v>
      </c>
      <c r="AD4" s="231">
        <v>111704</v>
      </c>
      <c r="AG4" s="76">
        <f>SUM(F4:H4)</f>
        <v>18285.169999999998</v>
      </c>
      <c r="AH4" s="31">
        <f>SUM(K4:N4)</f>
        <v>0</v>
      </c>
      <c r="AI4" s="21">
        <f>AG4-AH4</f>
        <v>18285.169999999998</v>
      </c>
      <c r="AJ4" s="15">
        <f>SUM(R4:Y4)</f>
        <v>3939626.53</v>
      </c>
      <c r="AK4" s="16">
        <f>SUM(Z4:AF4)</f>
        <v>2496624.5</v>
      </c>
      <c r="AL4" s="26">
        <f>AJ4-AK4</f>
        <v>1443002.0299999998</v>
      </c>
    </row>
    <row r="5" spans="3:38" x14ac:dyDescent="0.2">
      <c r="E5" s="254" t="s">
        <v>3176</v>
      </c>
      <c r="F5" s="229">
        <v>54.85</v>
      </c>
      <c r="H5" s="229">
        <v>0</v>
      </c>
      <c r="I5" s="254">
        <v>451035</v>
      </c>
      <c r="K5" s="233">
        <v>4500</v>
      </c>
      <c r="L5" s="233">
        <v>1102</v>
      </c>
      <c r="P5" s="254">
        <v>-700917.51</v>
      </c>
      <c r="Q5" s="254">
        <v>1209311.82</v>
      </c>
      <c r="R5" s="230">
        <v>6.71</v>
      </c>
      <c r="S5" s="230">
        <v>-1600</v>
      </c>
      <c r="V5" s="230">
        <v>38.83</v>
      </c>
      <c r="X5" s="230">
        <v>1244101.5</v>
      </c>
      <c r="Y5" s="230">
        <v>430743.98</v>
      </c>
      <c r="Z5" s="231">
        <v>1438731.5</v>
      </c>
      <c r="AB5" s="231">
        <v>2000</v>
      </c>
      <c r="AC5" s="231">
        <v>242210.98</v>
      </c>
      <c r="AD5" s="231">
        <v>54855</v>
      </c>
      <c r="AE5" s="231">
        <v>-1600</v>
      </c>
      <c r="AG5" s="76">
        <f>SUM(F5:H5)</f>
        <v>54.85</v>
      </c>
      <c r="AH5" s="31">
        <f>SUM(K5:N5)</f>
        <v>5602</v>
      </c>
      <c r="AI5" s="21">
        <f t="shared" ref="AI5:AI68" si="1">AG5-AH5</f>
        <v>-5547.15</v>
      </c>
      <c r="AJ5" s="15">
        <f t="shared" ref="AJ5:AJ68" si="2">SUM(R5:Y5)</f>
        <v>1673291.02</v>
      </c>
      <c r="AK5" s="16">
        <f t="shared" ref="AK5:AK68" si="3">SUM(Z5:AF5)</f>
        <v>1736197.48</v>
      </c>
      <c r="AL5" s="26">
        <f t="shared" ref="AL5:AL68" si="4">AJ5-AK5</f>
        <v>-62906.459999999963</v>
      </c>
    </row>
    <row r="6" spans="3:38" x14ac:dyDescent="0.2">
      <c r="E6" s="254" t="s">
        <v>3177</v>
      </c>
      <c r="F6" s="229">
        <v>50563.45</v>
      </c>
      <c r="H6" s="229">
        <v>4075</v>
      </c>
      <c r="I6" s="254">
        <v>2400955.87</v>
      </c>
      <c r="J6" s="254">
        <v>9235.02</v>
      </c>
      <c r="N6" s="233">
        <v>0</v>
      </c>
      <c r="O6" s="254">
        <v>-226997.82</v>
      </c>
      <c r="P6" s="254">
        <v>1342154.9099999999</v>
      </c>
      <c r="Q6" s="254">
        <v>1382089.34</v>
      </c>
      <c r="T6" s="230">
        <v>8000</v>
      </c>
      <c r="V6" s="230">
        <v>7.97</v>
      </c>
      <c r="X6" s="230">
        <v>1439628.8</v>
      </c>
      <c r="Y6" s="230">
        <v>350504.12</v>
      </c>
      <c r="Z6" s="231">
        <v>1545918.8</v>
      </c>
      <c r="AC6" s="231">
        <v>164483.85</v>
      </c>
      <c r="AD6" s="231">
        <v>91718.33</v>
      </c>
      <c r="AG6" s="76">
        <f>SUM(F6:H6)</f>
        <v>54638.45</v>
      </c>
      <c r="AH6" s="31">
        <f>SUM(K6:N6)</f>
        <v>0</v>
      </c>
      <c r="AI6" s="21">
        <f t="shared" si="1"/>
        <v>54638.45</v>
      </c>
      <c r="AJ6" s="15">
        <f t="shared" si="2"/>
        <v>1798140.8900000001</v>
      </c>
      <c r="AK6" s="16">
        <f t="shared" si="3"/>
        <v>1802120.9800000002</v>
      </c>
      <c r="AL6" s="26">
        <f t="shared" si="4"/>
        <v>-3980.0900000000838</v>
      </c>
    </row>
    <row r="7" spans="3:38" x14ac:dyDescent="0.2">
      <c r="E7" s="254" t="s">
        <v>3178</v>
      </c>
      <c r="F7" s="229">
        <v>179761.5</v>
      </c>
      <c r="H7" s="229">
        <v>4900</v>
      </c>
      <c r="I7" s="254">
        <v>3</v>
      </c>
      <c r="J7" s="254">
        <v>202376.71</v>
      </c>
      <c r="N7" s="233">
        <v>318</v>
      </c>
      <c r="P7" s="254">
        <v>-1230882.75</v>
      </c>
      <c r="Q7" s="254">
        <v>1532600</v>
      </c>
      <c r="V7" s="230">
        <v>52.41</v>
      </c>
      <c r="X7" s="230">
        <v>971480</v>
      </c>
      <c r="Y7" s="230">
        <v>1160257.76</v>
      </c>
      <c r="Z7" s="231">
        <v>1737682</v>
      </c>
      <c r="AC7" s="231">
        <v>244764.09</v>
      </c>
      <c r="AD7" s="231">
        <v>64338.12</v>
      </c>
      <c r="AG7" s="76">
        <f>SUM(F7:H7)</f>
        <v>184661.5</v>
      </c>
      <c r="AH7" s="31">
        <f>SUM(K7:N7)</f>
        <v>318</v>
      </c>
      <c r="AI7" s="21">
        <f t="shared" si="1"/>
        <v>184343.5</v>
      </c>
      <c r="AJ7" s="15">
        <f t="shared" si="2"/>
        <v>2131790.17</v>
      </c>
      <c r="AK7" s="16">
        <f t="shared" si="3"/>
        <v>2046784.2100000002</v>
      </c>
      <c r="AL7" s="26">
        <f t="shared" si="4"/>
        <v>85005.95999999973</v>
      </c>
    </row>
    <row r="8" spans="3:38" x14ac:dyDescent="0.2">
      <c r="E8" s="254" t="s">
        <v>3179</v>
      </c>
      <c r="F8" s="229">
        <v>21733.43</v>
      </c>
      <c r="H8" s="229">
        <v>45885</v>
      </c>
      <c r="I8" s="254">
        <v>1852502</v>
      </c>
      <c r="J8" s="254">
        <v>14794.7</v>
      </c>
      <c r="K8" s="233">
        <v>58905</v>
      </c>
      <c r="P8" s="254">
        <v>-271935.01</v>
      </c>
      <c r="Q8" s="254">
        <v>2300000</v>
      </c>
      <c r="R8" s="230">
        <v>43.44</v>
      </c>
      <c r="T8" s="230">
        <v>8000</v>
      </c>
      <c r="X8" s="230">
        <v>904686.8</v>
      </c>
      <c r="Y8" s="230">
        <v>498260.07</v>
      </c>
      <c r="Z8" s="231">
        <v>1209686.8</v>
      </c>
      <c r="AB8" s="231">
        <v>50210</v>
      </c>
      <c r="AC8" s="231">
        <v>184915.07</v>
      </c>
      <c r="AD8" s="231">
        <v>118233.3</v>
      </c>
      <c r="AG8" s="76">
        <f>SUM(F8:H8)</f>
        <v>67618.429999999993</v>
      </c>
      <c r="AH8" s="31">
        <f>SUM(K8:N8)</f>
        <v>58905</v>
      </c>
      <c r="AI8" s="21">
        <f t="shared" si="1"/>
        <v>8713.429999999993</v>
      </c>
      <c r="AJ8" s="15">
        <f t="shared" si="2"/>
        <v>1410990.31</v>
      </c>
      <c r="AK8" s="16">
        <f t="shared" si="3"/>
        <v>1563045.1700000002</v>
      </c>
      <c r="AL8" s="26">
        <f t="shared" si="4"/>
        <v>-152054.8600000001</v>
      </c>
    </row>
    <row r="9" spans="3:38" x14ac:dyDescent="0.2">
      <c r="E9" s="254" t="s">
        <v>3180</v>
      </c>
      <c r="F9" s="229">
        <v>116398.78</v>
      </c>
      <c r="H9" s="229">
        <v>6427.28</v>
      </c>
      <c r="I9" s="254">
        <v>3022733.48</v>
      </c>
      <c r="J9" s="254">
        <v>305501.03000000003</v>
      </c>
      <c r="K9" s="233">
        <v>0</v>
      </c>
      <c r="P9" s="254">
        <v>2366999.5</v>
      </c>
      <c r="Q9" s="254">
        <v>1150000</v>
      </c>
      <c r="T9" s="230">
        <v>69800</v>
      </c>
      <c r="X9" s="230">
        <v>1088450</v>
      </c>
      <c r="Y9" s="230">
        <v>717257.08</v>
      </c>
      <c r="Z9" s="231">
        <v>1366950.94</v>
      </c>
      <c r="AC9" s="231">
        <v>188443.35</v>
      </c>
      <c r="AD9" s="231">
        <v>171351.72</v>
      </c>
      <c r="AG9" s="76">
        <f>SUM(F9:H9)</f>
        <v>122826.06</v>
      </c>
      <c r="AH9" s="31">
        <f>SUM(K9:N9)</f>
        <v>0</v>
      </c>
      <c r="AI9" s="21">
        <f t="shared" si="1"/>
        <v>122826.06</v>
      </c>
      <c r="AJ9" s="15">
        <f t="shared" si="2"/>
        <v>1875507.08</v>
      </c>
      <c r="AK9" s="16">
        <f t="shared" si="3"/>
        <v>1726746.01</v>
      </c>
      <c r="AL9" s="26">
        <f t="shared" si="4"/>
        <v>148761.07000000007</v>
      </c>
    </row>
    <row r="10" spans="3:38" x14ac:dyDescent="0.2">
      <c r="E10" s="254" t="s">
        <v>3181</v>
      </c>
      <c r="F10" s="229">
        <v>67961.919999999998</v>
      </c>
      <c r="I10" s="254">
        <v>3108546.64</v>
      </c>
      <c r="J10" s="254">
        <v>34</v>
      </c>
      <c r="P10" s="254">
        <v>1998031.28</v>
      </c>
      <c r="Q10" s="254">
        <v>1250300</v>
      </c>
      <c r="R10" s="230">
        <v>36.97</v>
      </c>
      <c r="T10" s="230">
        <v>8000</v>
      </c>
      <c r="X10" s="230">
        <v>1010205.5</v>
      </c>
      <c r="Y10" s="230">
        <v>251640.13</v>
      </c>
      <c r="Z10" s="231">
        <v>1074021.5</v>
      </c>
      <c r="AB10" s="231">
        <v>2070</v>
      </c>
      <c r="AC10" s="231">
        <v>175443.13</v>
      </c>
      <c r="AD10" s="231">
        <v>90136.69</v>
      </c>
      <c r="AG10" s="76">
        <f>SUM(F10:H10)</f>
        <v>67961.919999999998</v>
      </c>
      <c r="AH10" s="31">
        <f>SUM(K10:N10)</f>
        <v>0</v>
      </c>
      <c r="AI10" s="21">
        <f t="shared" si="1"/>
        <v>67961.919999999998</v>
      </c>
      <c r="AJ10" s="15">
        <f t="shared" si="2"/>
        <v>1269882.6000000001</v>
      </c>
      <c r="AK10" s="16">
        <f t="shared" si="3"/>
        <v>1341671.3199999998</v>
      </c>
      <c r="AL10" s="26">
        <f t="shared" si="4"/>
        <v>-71788.719999999739</v>
      </c>
    </row>
    <row r="11" spans="3:38" x14ac:dyDescent="0.2">
      <c r="E11" s="254" t="s">
        <v>3182</v>
      </c>
      <c r="F11" s="229">
        <v>25208.12</v>
      </c>
      <c r="H11" s="229">
        <v>15050</v>
      </c>
      <c r="I11" s="254">
        <v>154425</v>
      </c>
      <c r="J11" s="254">
        <v>21</v>
      </c>
      <c r="K11" s="233">
        <v>11750</v>
      </c>
      <c r="P11" s="254">
        <v>-1248805.6100000001</v>
      </c>
      <c r="Q11" s="254">
        <v>1542339.31</v>
      </c>
      <c r="R11" s="230">
        <v>48.1</v>
      </c>
      <c r="T11" s="230">
        <v>8000</v>
      </c>
      <c r="V11" s="230">
        <v>32.43</v>
      </c>
      <c r="X11" s="230">
        <v>840677</v>
      </c>
      <c r="Y11" s="230">
        <v>2827696.86</v>
      </c>
      <c r="Z11" s="231">
        <v>3248606</v>
      </c>
      <c r="AB11" s="231">
        <v>7920</v>
      </c>
      <c r="AC11" s="231">
        <v>411988.86</v>
      </c>
      <c r="AD11" s="231">
        <v>87491.11</v>
      </c>
      <c r="AG11" s="76">
        <f>SUM(F11:H11)</f>
        <v>40258.119999999995</v>
      </c>
      <c r="AH11" s="31">
        <f>SUM(K11:N11)</f>
        <v>11750</v>
      </c>
      <c r="AI11" s="21">
        <f t="shared" si="1"/>
        <v>28508.119999999995</v>
      </c>
      <c r="AJ11" s="15">
        <f t="shared" si="2"/>
        <v>3676454.3899999997</v>
      </c>
      <c r="AK11" s="16">
        <f t="shared" si="3"/>
        <v>3756005.9699999997</v>
      </c>
      <c r="AL11" s="26">
        <f t="shared" si="4"/>
        <v>-79551.580000000075</v>
      </c>
    </row>
    <row r="12" spans="3:38" x14ac:dyDescent="0.2">
      <c r="E12" s="254" t="s">
        <v>3183</v>
      </c>
      <c r="F12" s="229">
        <v>19087.75</v>
      </c>
      <c r="H12" s="229">
        <v>34495</v>
      </c>
      <c r="I12" s="254">
        <v>1150003.54</v>
      </c>
      <c r="J12" s="254">
        <v>1347.36</v>
      </c>
      <c r="K12" s="233">
        <v>0</v>
      </c>
      <c r="P12" s="254">
        <v>-555086.13</v>
      </c>
      <c r="Q12" s="254">
        <v>1850000</v>
      </c>
      <c r="R12" s="230">
        <v>28.06</v>
      </c>
      <c r="T12" s="230">
        <v>8000</v>
      </c>
      <c r="X12" s="230">
        <v>2633689.9</v>
      </c>
      <c r="Y12" s="230">
        <v>643178.77</v>
      </c>
      <c r="Z12" s="231">
        <v>2956296.65</v>
      </c>
      <c r="AB12" s="231">
        <v>43200</v>
      </c>
      <c r="AC12" s="231">
        <v>301247.02</v>
      </c>
      <c r="AD12" s="231">
        <v>69333.279999999999</v>
      </c>
      <c r="AG12" s="76">
        <f>SUM(F12:H12)</f>
        <v>53582.75</v>
      </c>
      <c r="AH12" s="31">
        <f>SUM(K12:N12)</f>
        <v>0</v>
      </c>
      <c r="AI12" s="21">
        <f t="shared" si="1"/>
        <v>53582.75</v>
      </c>
      <c r="AJ12" s="15">
        <f t="shared" si="2"/>
        <v>3284896.73</v>
      </c>
      <c r="AK12" s="16">
        <f t="shared" si="3"/>
        <v>3370076.9499999997</v>
      </c>
      <c r="AL12" s="26">
        <f t="shared" si="4"/>
        <v>-85180.219999999739</v>
      </c>
    </row>
    <row r="13" spans="3:38" x14ac:dyDescent="0.2">
      <c r="E13" s="254" t="s">
        <v>3184</v>
      </c>
      <c r="F13" s="229">
        <v>247993.49</v>
      </c>
      <c r="H13" s="229">
        <v>64310</v>
      </c>
      <c r="I13" s="254">
        <v>330469.86</v>
      </c>
      <c r="J13" s="254">
        <v>2298.86</v>
      </c>
      <c r="K13" s="233">
        <v>69300</v>
      </c>
      <c r="P13" s="254">
        <v>-656294.77</v>
      </c>
      <c r="Q13" s="254">
        <v>1236758.5</v>
      </c>
      <c r="R13" s="230">
        <v>266.07</v>
      </c>
      <c r="S13" s="230">
        <v>760</v>
      </c>
      <c r="T13" s="230">
        <v>63200</v>
      </c>
      <c r="X13" s="230">
        <v>1883819.6</v>
      </c>
      <c r="Y13" s="230">
        <v>653224.1</v>
      </c>
      <c r="Z13" s="231">
        <v>2193119.6</v>
      </c>
      <c r="AC13" s="231">
        <v>323659.09999999998</v>
      </c>
      <c r="AD13" s="231">
        <v>89182.59</v>
      </c>
      <c r="AG13" s="76">
        <f>SUM(F13:H13)</f>
        <v>312303.49</v>
      </c>
      <c r="AH13" s="31">
        <f>SUM(K13:N13)</f>
        <v>69300</v>
      </c>
      <c r="AI13" s="21">
        <f t="shared" si="1"/>
        <v>243003.49</v>
      </c>
      <c r="AJ13" s="15">
        <f t="shared" si="2"/>
        <v>2601269.77</v>
      </c>
      <c r="AK13" s="16">
        <f t="shared" si="3"/>
        <v>2605961.29</v>
      </c>
      <c r="AL13" s="26">
        <f t="shared" si="4"/>
        <v>-4691.5200000000186</v>
      </c>
    </row>
    <row r="14" spans="3:38" s="38" customFormat="1" x14ac:dyDescent="0.2">
      <c r="C14" s="68"/>
      <c r="D14" s="45"/>
      <c r="E14" s="254" t="s">
        <v>3185</v>
      </c>
      <c r="F14" s="229">
        <v>13342.53</v>
      </c>
      <c r="G14" s="229"/>
      <c r="H14" s="229">
        <v>28320</v>
      </c>
      <c r="I14" s="254">
        <v>1782869.04</v>
      </c>
      <c r="J14" s="254">
        <v>10</v>
      </c>
      <c r="K14" s="233">
        <v>47650</v>
      </c>
      <c r="L14" s="233"/>
      <c r="M14" s="233"/>
      <c r="N14" s="233"/>
      <c r="O14" s="254"/>
      <c r="P14" s="254">
        <v>659540.23</v>
      </c>
      <c r="Q14" s="254">
        <v>1223648</v>
      </c>
      <c r="R14" s="230">
        <v>16.64</v>
      </c>
      <c r="S14" s="230"/>
      <c r="T14" s="230"/>
      <c r="U14" s="230"/>
      <c r="V14" s="230"/>
      <c r="W14" s="230"/>
      <c r="X14" s="230">
        <v>929287.05</v>
      </c>
      <c r="Y14" s="230">
        <v>1850980.3</v>
      </c>
      <c r="Z14" s="231">
        <v>2267033.0499999998</v>
      </c>
      <c r="AA14" s="231"/>
      <c r="AB14" s="231">
        <v>10560</v>
      </c>
      <c r="AC14" s="231">
        <v>169254.3</v>
      </c>
      <c r="AD14" s="231">
        <v>94833.3</v>
      </c>
      <c r="AE14" s="231"/>
      <c r="AF14" s="231"/>
      <c r="AG14" s="76">
        <f>SUM(F14:H14)</f>
        <v>41662.53</v>
      </c>
      <c r="AH14" s="31">
        <f>SUM(K14:N14)</f>
        <v>47650</v>
      </c>
      <c r="AI14" s="21">
        <f t="shared" si="1"/>
        <v>-5987.4700000000012</v>
      </c>
      <c r="AJ14" s="15">
        <f t="shared" si="2"/>
        <v>2780283.99</v>
      </c>
      <c r="AK14" s="16">
        <f t="shared" si="3"/>
        <v>2541680.6499999994</v>
      </c>
      <c r="AL14" s="26">
        <f t="shared" si="4"/>
        <v>238603.34000000078</v>
      </c>
    </row>
    <row r="15" spans="3:38" x14ac:dyDescent="0.2">
      <c r="E15" s="254" t="s">
        <v>3186</v>
      </c>
      <c r="F15" s="229">
        <v>256467.89</v>
      </c>
      <c r="H15" s="229">
        <v>3970</v>
      </c>
      <c r="I15" s="254">
        <v>539369.51</v>
      </c>
      <c r="J15" s="254">
        <v>57357.31</v>
      </c>
      <c r="K15" s="233">
        <v>6040</v>
      </c>
      <c r="P15" s="254">
        <v>-1021593.16</v>
      </c>
      <c r="Q15" s="254">
        <v>1790913.12</v>
      </c>
      <c r="R15" s="230">
        <v>6.64</v>
      </c>
      <c r="T15" s="230">
        <v>8000</v>
      </c>
      <c r="X15" s="230">
        <v>5569958.2999999998</v>
      </c>
      <c r="Y15" s="230">
        <v>3136433.82</v>
      </c>
      <c r="Z15" s="231">
        <v>6294212.0499999998</v>
      </c>
      <c r="AC15" s="231">
        <v>439620.07</v>
      </c>
      <c r="AD15" s="231">
        <v>169161.89</v>
      </c>
      <c r="AG15" s="76">
        <f>SUM(F15:H15)</f>
        <v>260437.89</v>
      </c>
      <c r="AH15" s="31">
        <f>SUM(K15:N15)</f>
        <v>6040</v>
      </c>
      <c r="AI15" s="21">
        <f t="shared" si="1"/>
        <v>254397.89</v>
      </c>
      <c r="AJ15" s="15">
        <f t="shared" si="2"/>
        <v>8714398.7599999998</v>
      </c>
      <c r="AK15" s="16">
        <f t="shared" si="3"/>
        <v>6902994.0099999998</v>
      </c>
      <c r="AL15" s="26">
        <f t="shared" si="4"/>
        <v>1811404.75</v>
      </c>
    </row>
    <row r="16" spans="3:38" x14ac:dyDescent="0.2">
      <c r="E16" s="254" t="s">
        <v>3187</v>
      </c>
      <c r="F16" s="229">
        <v>12591.16</v>
      </c>
      <c r="H16" s="229">
        <v>1944</v>
      </c>
      <c r="I16" s="254">
        <v>118550.61</v>
      </c>
      <c r="J16" s="254">
        <v>2718.19</v>
      </c>
      <c r="K16" s="233">
        <v>0</v>
      </c>
      <c r="P16" s="254">
        <v>-1133891.8</v>
      </c>
      <c r="Q16" s="254">
        <v>1325520</v>
      </c>
      <c r="T16" s="230">
        <v>8000</v>
      </c>
      <c r="V16" s="230">
        <v>29.04</v>
      </c>
      <c r="X16" s="230">
        <v>1667979.5</v>
      </c>
      <c r="Y16" s="230">
        <v>336957.06</v>
      </c>
      <c r="Z16" s="231">
        <v>1773349.5</v>
      </c>
      <c r="AB16" s="231">
        <v>2820</v>
      </c>
      <c r="AC16" s="231">
        <v>229767.06</v>
      </c>
      <c r="AD16" s="231">
        <v>62853.279999999999</v>
      </c>
      <c r="AG16" s="76">
        <f>SUM(F16:H16)</f>
        <v>14535.16</v>
      </c>
      <c r="AH16" s="31">
        <f>SUM(K16:N16)</f>
        <v>0</v>
      </c>
      <c r="AI16" s="21">
        <f t="shared" si="1"/>
        <v>14535.16</v>
      </c>
      <c r="AJ16" s="15">
        <f t="shared" si="2"/>
        <v>2012965.6</v>
      </c>
      <c r="AK16" s="16">
        <f t="shared" si="3"/>
        <v>2068789.84</v>
      </c>
      <c r="AL16" s="26">
        <f t="shared" si="4"/>
        <v>-55824.239999999991</v>
      </c>
    </row>
    <row r="17" spans="1:38" x14ac:dyDescent="0.2">
      <c r="E17" s="254" t="s">
        <v>3188</v>
      </c>
      <c r="F17" s="229">
        <v>8712.7900000000009</v>
      </c>
      <c r="H17" s="229">
        <v>895</v>
      </c>
      <c r="I17" s="254">
        <v>1792717.93</v>
      </c>
      <c r="J17" s="254">
        <v>5568.99</v>
      </c>
      <c r="K17" s="233">
        <v>0</v>
      </c>
      <c r="P17" s="254">
        <v>507687.67</v>
      </c>
      <c r="Q17" s="254">
        <v>1385124.66</v>
      </c>
      <c r="R17" s="230">
        <v>7.44</v>
      </c>
      <c r="T17" s="230">
        <v>8000</v>
      </c>
      <c r="X17" s="230">
        <v>2397474.2000000002</v>
      </c>
      <c r="Y17" s="230">
        <v>256538.18</v>
      </c>
      <c r="Z17" s="231">
        <v>2527340.2000000002</v>
      </c>
      <c r="AC17" s="231">
        <v>139407.18</v>
      </c>
      <c r="AD17" s="231">
        <v>80190.06</v>
      </c>
      <c r="AG17" s="76">
        <f>SUM(F17:H17)</f>
        <v>9607.7900000000009</v>
      </c>
      <c r="AH17" s="31">
        <f>SUM(K17:N17)</f>
        <v>0</v>
      </c>
      <c r="AI17" s="21">
        <f t="shared" si="1"/>
        <v>9607.7900000000009</v>
      </c>
      <c r="AJ17" s="15">
        <f t="shared" si="2"/>
        <v>2662019.8200000003</v>
      </c>
      <c r="AK17" s="16">
        <f t="shared" si="3"/>
        <v>2746937.4400000004</v>
      </c>
      <c r="AL17" s="26">
        <f t="shared" si="4"/>
        <v>-84917.620000000112</v>
      </c>
    </row>
    <row r="18" spans="1:38" x14ac:dyDescent="0.2">
      <c r="E18" s="254" t="s">
        <v>3189</v>
      </c>
      <c r="F18" s="229">
        <v>86991.25</v>
      </c>
      <c r="H18" s="229">
        <v>46139</v>
      </c>
      <c r="I18" s="254">
        <v>910781.72</v>
      </c>
      <c r="J18" s="254">
        <v>28</v>
      </c>
      <c r="K18" s="233">
        <v>3626.39</v>
      </c>
      <c r="P18" s="254">
        <v>-192545.27</v>
      </c>
      <c r="Q18" s="254">
        <v>1199644.94</v>
      </c>
      <c r="T18" s="230">
        <v>8000</v>
      </c>
      <c r="V18" s="230">
        <v>8.24</v>
      </c>
      <c r="X18" s="230">
        <v>1410605.3</v>
      </c>
      <c r="Y18" s="230">
        <v>365435.34</v>
      </c>
      <c r="Z18" s="231">
        <v>1554587.82</v>
      </c>
      <c r="AC18" s="231">
        <v>143327.15</v>
      </c>
      <c r="AD18" s="231">
        <v>52920</v>
      </c>
      <c r="AG18" s="76">
        <f>SUM(F18:H18)</f>
        <v>133130.25</v>
      </c>
      <c r="AH18" s="31">
        <f>SUM(K18:N18)</f>
        <v>3626.39</v>
      </c>
      <c r="AI18" s="21">
        <f t="shared" si="1"/>
        <v>129503.86</v>
      </c>
      <c r="AJ18" s="15">
        <f t="shared" si="2"/>
        <v>1784048.8800000001</v>
      </c>
      <c r="AK18" s="16">
        <f t="shared" si="3"/>
        <v>1750834.97</v>
      </c>
      <c r="AL18" s="26">
        <f t="shared" si="4"/>
        <v>33213.910000000149</v>
      </c>
    </row>
    <row r="19" spans="1:38" x14ac:dyDescent="0.2">
      <c r="E19" s="254" t="s">
        <v>3190</v>
      </c>
      <c r="F19" s="229">
        <v>9061.6</v>
      </c>
      <c r="H19" s="229">
        <v>7504</v>
      </c>
      <c r="I19" s="254">
        <v>1291301.3799999999</v>
      </c>
      <c r="J19" s="254">
        <v>111</v>
      </c>
      <c r="P19" s="254">
        <v>-192120.21</v>
      </c>
      <c r="Q19" s="254">
        <v>1642759</v>
      </c>
      <c r="R19" s="230">
        <v>8.15</v>
      </c>
      <c r="T19" s="230">
        <v>8000</v>
      </c>
      <c r="X19" s="230">
        <v>1106859.5</v>
      </c>
      <c r="Y19" s="230">
        <v>605403.49</v>
      </c>
      <c r="Z19" s="231">
        <v>1287425.5</v>
      </c>
      <c r="AC19" s="231">
        <v>231632.49</v>
      </c>
      <c r="AD19" s="231">
        <v>106840.96000000001</v>
      </c>
      <c r="AG19" s="76">
        <f>SUM(F19:H19)</f>
        <v>16565.599999999999</v>
      </c>
      <c r="AH19" s="31">
        <f>SUM(K19:N19)</f>
        <v>0</v>
      </c>
      <c r="AI19" s="21">
        <f t="shared" si="1"/>
        <v>16565.599999999999</v>
      </c>
      <c r="AJ19" s="15">
        <f t="shared" si="2"/>
        <v>1720271.14</v>
      </c>
      <c r="AK19" s="16">
        <f t="shared" si="3"/>
        <v>1625898.95</v>
      </c>
      <c r="AL19" s="26">
        <f t="shared" si="4"/>
        <v>94372.189999999944</v>
      </c>
    </row>
    <row r="20" spans="1:38" x14ac:dyDescent="0.2">
      <c r="E20" s="254" t="s">
        <v>3191</v>
      </c>
      <c r="F20" s="229">
        <v>635.36</v>
      </c>
      <c r="I20" s="254">
        <v>426983.36</v>
      </c>
      <c r="J20" s="254">
        <v>314153.31</v>
      </c>
      <c r="P20" s="254">
        <v>-393711.3</v>
      </c>
      <c r="Q20" s="254">
        <v>1230000</v>
      </c>
      <c r="X20" s="230">
        <v>1577468.5</v>
      </c>
      <c r="Y20" s="230">
        <v>783239.75</v>
      </c>
      <c r="Z20" s="231">
        <v>2050968.5</v>
      </c>
      <c r="AB20" s="231">
        <v>73440</v>
      </c>
      <c r="AC20" s="231">
        <v>165299.75</v>
      </c>
      <c r="AD20" s="231">
        <v>94516.67</v>
      </c>
      <c r="AG20" s="76">
        <f>SUM(F20:H20)</f>
        <v>635.36</v>
      </c>
      <c r="AH20" s="31">
        <f>SUM(K20:N20)</f>
        <v>0</v>
      </c>
      <c r="AI20" s="21">
        <f t="shared" si="1"/>
        <v>635.36</v>
      </c>
      <c r="AJ20" s="15">
        <f t="shared" si="2"/>
        <v>2360708.25</v>
      </c>
      <c r="AK20" s="16">
        <f t="shared" si="3"/>
        <v>2384224.92</v>
      </c>
      <c r="AL20" s="26">
        <f t="shared" si="4"/>
        <v>-23516.669999999925</v>
      </c>
    </row>
    <row r="21" spans="1:38" x14ac:dyDescent="0.2">
      <c r="E21" s="254" t="s">
        <v>3192</v>
      </c>
      <c r="F21" s="229">
        <v>113752.81</v>
      </c>
      <c r="H21" s="229">
        <v>78815</v>
      </c>
      <c r="J21" s="254">
        <v>3123.75</v>
      </c>
      <c r="K21" s="233">
        <v>43626</v>
      </c>
      <c r="N21" s="233">
        <v>178</v>
      </c>
      <c r="P21" s="254">
        <v>-961010.05</v>
      </c>
      <c r="Q21" s="254">
        <v>1067330</v>
      </c>
      <c r="R21" s="230">
        <v>15.93</v>
      </c>
      <c r="T21" s="230">
        <v>8000</v>
      </c>
      <c r="W21" s="230">
        <v>1100</v>
      </c>
      <c r="X21" s="230">
        <v>1368134.35</v>
      </c>
      <c r="Y21" s="230">
        <v>838018.56000000006</v>
      </c>
      <c r="Z21" s="231">
        <v>1553262.35</v>
      </c>
      <c r="AB21" s="231">
        <v>16254</v>
      </c>
      <c r="AC21" s="231">
        <v>231676.18</v>
      </c>
      <c r="AD21" s="231">
        <v>3596.7</v>
      </c>
      <c r="AE21" s="231">
        <v>1100</v>
      </c>
      <c r="AG21" s="76">
        <f>SUM(F21:H21)</f>
        <v>192567.81</v>
      </c>
      <c r="AH21" s="31">
        <f>SUM(K21:N21)</f>
        <v>43804</v>
      </c>
      <c r="AI21" s="21">
        <f t="shared" si="1"/>
        <v>148763.81</v>
      </c>
      <c r="AJ21" s="15">
        <f t="shared" si="2"/>
        <v>2215268.84</v>
      </c>
      <c r="AK21" s="16">
        <f t="shared" si="3"/>
        <v>1805889.23</v>
      </c>
      <c r="AL21" s="26">
        <f t="shared" si="4"/>
        <v>409379.60999999987</v>
      </c>
    </row>
    <row r="22" spans="1:38" x14ac:dyDescent="0.2">
      <c r="A22" s="1" t="s">
        <v>460</v>
      </c>
      <c r="B22" s="1" t="s">
        <v>462</v>
      </c>
      <c r="C22" s="66">
        <v>4536</v>
      </c>
      <c r="D22" s="67" t="s">
        <v>1096</v>
      </c>
      <c r="E22" s="254" t="s">
        <v>3193</v>
      </c>
      <c r="F22" s="229">
        <v>785630.62</v>
      </c>
      <c r="G22" s="229">
        <v>78949.53</v>
      </c>
      <c r="H22" s="229">
        <v>256438.09</v>
      </c>
      <c r="I22" s="254">
        <v>228116.65</v>
      </c>
      <c r="J22" s="254">
        <v>257695.58</v>
      </c>
      <c r="N22" s="233">
        <v>90.44</v>
      </c>
      <c r="T22" s="230">
        <v>1187400.6000000001</v>
      </c>
      <c r="U22" s="230">
        <v>39750</v>
      </c>
      <c r="V22" s="230">
        <v>1094.31</v>
      </c>
      <c r="X22" s="230">
        <v>1702560</v>
      </c>
      <c r="Z22" s="231">
        <v>1932451</v>
      </c>
      <c r="AC22" s="231">
        <v>651482.16</v>
      </c>
      <c r="AD22" s="231">
        <v>118205.53</v>
      </c>
      <c r="AG22" s="76">
        <f>SUM(F22:H22)</f>
        <v>1121018.24</v>
      </c>
      <c r="AH22" s="31">
        <f>SUM(K22:N22)</f>
        <v>90.44</v>
      </c>
      <c r="AI22" s="21">
        <f t="shared" si="1"/>
        <v>1120927.8</v>
      </c>
      <c r="AJ22" s="15">
        <f t="shared" si="2"/>
        <v>2930804.91</v>
      </c>
      <c r="AK22" s="16">
        <f t="shared" si="3"/>
        <v>2702138.69</v>
      </c>
      <c r="AL22" s="26">
        <f t="shared" si="4"/>
        <v>228666.2200000002</v>
      </c>
    </row>
    <row r="23" spans="1:38" x14ac:dyDescent="0.2">
      <c r="A23" s="1" t="s">
        <v>460</v>
      </c>
      <c r="B23" s="1" t="s">
        <v>462</v>
      </c>
      <c r="C23" s="66">
        <v>3980</v>
      </c>
      <c r="D23" s="67" t="s">
        <v>1097</v>
      </c>
      <c r="E23" s="254" t="s">
        <v>3194</v>
      </c>
      <c r="F23" s="229">
        <v>391641.43</v>
      </c>
      <c r="H23" s="229">
        <v>116842.54</v>
      </c>
      <c r="I23" s="254">
        <v>176152.92</v>
      </c>
      <c r="J23" s="254">
        <v>132958.07999999999</v>
      </c>
      <c r="Q23" s="254">
        <v>2340148.79</v>
      </c>
      <c r="T23" s="230">
        <v>1259763.3799999999</v>
      </c>
      <c r="U23" s="230">
        <v>35000</v>
      </c>
      <c r="V23" s="230">
        <v>392.53</v>
      </c>
      <c r="X23" s="230">
        <v>1059080</v>
      </c>
      <c r="Z23" s="231">
        <v>1387220</v>
      </c>
      <c r="AC23" s="231">
        <v>576070.47</v>
      </c>
      <c r="AD23" s="231">
        <v>71268.36</v>
      </c>
      <c r="AG23" s="76">
        <f>SUM(F23:H23)</f>
        <v>508483.97</v>
      </c>
      <c r="AH23" s="31">
        <f>SUM(K23:N23)</f>
        <v>0</v>
      </c>
      <c r="AI23" s="21">
        <f t="shared" si="1"/>
        <v>508483.97</v>
      </c>
      <c r="AJ23" s="15">
        <f t="shared" si="2"/>
        <v>2354235.91</v>
      </c>
      <c r="AK23" s="16">
        <f t="shared" si="3"/>
        <v>2034558.83</v>
      </c>
      <c r="AL23" s="26">
        <f t="shared" si="4"/>
        <v>319677.08000000007</v>
      </c>
    </row>
    <row r="24" spans="1:38" x14ac:dyDescent="0.2">
      <c r="A24" s="1" t="s">
        <v>460</v>
      </c>
      <c r="B24" s="1" t="s">
        <v>462</v>
      </c>
      <c r="C24" s="66">
        <v>9027</v>
      </c>
      <c r="D24" s="67" t="s">
        <v>1098</v>
      </c>
      <c r="E24" s="254" t="s">
        <v>3195</v>
      </c>
      <c r="F24" s="229">
        <v>1161469.52</v>
      </c>
      <c r="G24" s="229">
        <v>172432.16</v>
      </c>
      <c r="H24" s="229">
        <v>278228.49</v>
      </c>
      <c r="I24" s="254">
        <v>196546.67</v>
      </c>
      <c r="J24" s="254">
        <v>108736.28</v>
      </c>
      <c r="K24" s="233">
        <v>9000</v>
      </c>
      <c r="Q24" s="254">
        <v>2461151.44</v>
      </c>
      <c r="T24" s="230">
        <v>2161586.9500000002</v>
      </c>
      <c r="U24" s="230">
        <v>420100</v>
      </c>
      <c r="V24" s="230">
        <v>1020.51</v>
      </c>
      <c r="X24" s="230">
        <v>1950000</v>
      </c>
      <c r="Z24" s="231">
        <v>2446869</v>
      </c>
      <c r="AC24" s="231">
        <v>1014861.4</v>
      </c>
      <c r="AD24" s="231">
        <v>60819.78</v>
      </c>
      <c r="AG24" s="76">
        <f>SUM(F24:H24)</f>
        <v>1612130.17</v>
      </c>
      <c r="AH24" s="31">
        <f>SUM(K24:N24)</f>
        <v>9000</v>
      </c>
      <c r="AI24" s="21">
        <f t="shared" si="1"/>
        <v>1603130.17</v>
      </c>
      <c r="AJ24" s="15">
        <f t="shared" si="2"/>
        <v>4532707.46</v>
      </c>
      <c r="AK24" s="16">
        <f t="shared" si="3"/>
        <v>3522550.1799999997</v>
      </c>
      <c r="AL24" s="26">
        <f t="shared" si="4"/>
        <v>1010157.2800000003</v>
      </c>
    </row>
    <row r="25" spans="1:38" x14ac:dyDescent="0.2">
      <c r="A25" s="1" t="s">
        <v>460</v>
      </c>
      <c r="B25" s="1" t="s">
        <v>462</v>
      </c>
      <c r="C25" s="66">
        <v>4180</v>
      </c>
      <c r="D25" s="67" t="s">
        <v>1099</v>
      </c>
      <c r="E25" s="254" t="s">
        <v>3196</v>
      </c>
      <c r="F25" s="229">
        <v>525339.82999999996</v>
      </c>
      <c r="G25" s="229">
        <v>17935.14</v>
      </c>
      <c r="H25" s="229">
        <v>113962.2</v>
      </c>
      <c r="I25" s="254">
        <v>239926.76</v>
      </c>
      <c r="J25" s="254">
        <v>664631.77</v>
      </c>
      <c r="Q25" s="254">
        <v>1609968.11</v>
      </c>
      <c r="T25" s="230">
        <v>1762395.73</v>
      </c>
      <c r="U25" s="230">
        <v>107500</v>
      </c>
      <c r="V25" s="230">
        <v>755.3</v>
      </c>
      <c r="X25" s="230">
        <v>1345200</v>
      </c>
      <c r="Z25" s="231">
        <v>1542319</v>
      </c>
      <c r="AC25" s="231">
        <v>583873.81000000006</v>
      </c>
      <c r="AD25" s="231">
        <v>199628</v>
      </c>
      <c r="AG25" s="76">
        <f>SUM(F25:H25)</f>
        <v>657237.16999999993</v>
      </c>
      <c r="AH25" s="31">
        <f>SUM(K25:N25)</f>
        <v>0</v>
      </c>
      <c r="AI25" s="21">
        <f t="shared" si="1"/>
        <v>657237.16999999993</v>
      </c>
      <c r="AJ25" s="15">
        <f t="shared" si="2"/>
        <v>3215851.0300000003</v>
      </c>
      <c r="AK25" s="16">
        <f t="shared" si="3"/>
        <v>2325820.81</v>
      </c>
      <c r="AL25" s="26">
        <f t="shared" si="4"/>
        <v>890030.2200000002</v>
      </c>
    </row>
    <row r="26" spans="1:38" x14ac:dyDescent="0.2">
      <c r="A26" s="1" t="s">
        <v>460</v>
      </c>
      <c r="B26" s="1" t="s">
        <v>462</v>
      </c>
      <c r="C26" s="66">
        <v>2100</v>
      </c>
      <c r="D26" s="67" t="s">
        <v>1100</v>
      </c>
      <c r="E26" s="254" t="s">
        <v>3197</v>
      </c>
      <c r="F26" s="229">
        <v>395827.85</v>
      </c>
      <c r="G26" s="229">
        <v>5491.36</v>
      </c>
      <c r="H26" s="229">
        <v>130107.63</v>
      </c>
      <c r="I26" s="254">
        <v>219245.48</v>
      </c>
      <c r="J26" s="254">
        <v>70809.14</v>
      </c>
      <c r="Q26" s="254">
        <v>1693812.25</v>
      </c>
      <c r="T26" s="230">
        <v>713078.76</v>
      </c>
      <c r="U26" s="230">
        <v>46000</v>
      </c>
      <c r="V26" s="230">
        <v>375.94</v>
      </c>
      <c r="X26" s="230">
        <v>628470</v>
      </c>
      <c r="Z26" s="231">
        <v>783975</v>
      </c>
      <c r="AC26" s="231">
        <v>265049.73</v>
      </c>
      <c r="AD26" s="231">
        <v>49084.94</v>
      </c>
      <c r="AG26" s="76">
        <f>SUM(F26:H26)</f>
        <v>531426.84</v>
      </c>
      <c r="AH26" s="31">
        <f>SUM(K26:N26)</f>
        <v>0</v>
      </c>
      <c r="AI26" s="21">
        <f t="shared" si="1"/>
        <v>531426.84</v>
      </c>
      <c r="AJ26" s="15">
        <f t="shared" si="2"/>
        <v>1387924.7</v>
      </c>
      <c r="AK26" s="16">
        <f t="shared" si="3"/>
        <v>1098109.67</v>
      </c>
      <c r="AL26" s="26">
        <f t="shared" si="4"/>
        <v>289815.03000000003</v>
      </c>
    </row>
    <row r="27" spans="1:38" x14ac:dyDescent="0.2">
      <c r="A27" s="1" t="s">
        <v>460</v>
      </c>
      <c r="B27" s="1" t="s">
        <v>462</v>
      </c>
      <c r="C27" s="66">
        <v>4887</v>
      </c>
      <c r="D27" s="67" t="s">
        <v>1101</v>
      </c>
      <c r="E27" s="254" t="s">
        <v>3198</v>
      </c>
      <c r="F27" s="229">
        <v>728830.03</v>
      </c>
      <c r="G27" s="229">
        <v>103927.8</v>
      </c>
      <c r="H27" s="229">
        <v>121262.46</v>
      </c>
      <c r="I27" s="254">
        <v>248165.56</v>
      </c>
      <c r="J27" s="254">
        <v>279858.65000000002</v>
      </c>
      <c r="K27" s="233">
        <v>10000</v>
      </c>
      <c r="N27" s="233">
        <v>983.3</v>
      </c>
      <c r="P27" s="254">
        <v>300</v>
      </c>
      <c r="Q27" s="254">
        <v>1247745.83</v>
      </c>
      <c r="T27" s="230">
        <v>1829443.83</v>
      </c>
      <c r="U27" s="230">
        <v>125000</v>
      </c>
      <c r="V27" s="230">
        <v>2979.55</v>
      </c>
      <c r="X27" s="230">
        <v>1321070</v>
      </c>
      <c r="Z27" s="231">
        <v>1642788</v>
      </c>
      <c r="AC27" s="231">
        <v>1185613.24</v>
      </c>
      <c r="AD27" s="231">
        <v>105954.67</v>
      </c>
      <c r="AG27" s="76">
        <f>SUM(F27:H27)</f>
        <v>954020.29</v>
      </c>
      <c r="AH27" s="31">
        <f>SUM(K27:N27)</f>
        <v>10983.3</v>
      </c>
      <c r="AI27" s="21">
        <f t="shared" si="1"/>
        <v>943036.99</v>
      </c>
      <c r="AJ27" s="15">
        <f t="shared" si="2"/>
        <v>3278493.38</v>
      </c>
      <c r="AK27" s="16">
        <f t="shared" si="3"/>
        <v>2934355.91</v>
      </c>
      <c r="AL27" s="26">
        <f t="shared" si="4"/>
        <v>344137.46999999974</v>
      </c>
    </row>
    <row r="28" spans="1:38" x14ac:dyDescent="0.2">
      <c r="A28" s="1" t="s">
        <v>460</v>
      </c>
      <c r="B28" s="1" t="s">
        <v>462</v>
      </c>
      <c r="C28" s="66">
        <v>5102</v>
      </c>
      <c r="D28" s="67" t="s">
        <v>1102</v>
      </c>
      <c r="E28" s="254" t="s">
        <v>3199</v>
      </c>
      <c r="F28" s="229">
        <v>861046.3</v>
      </c>
      <c r="G28" s="229">
        <v>11001.3</v>
      </c>
      <c r="H28" s="229">
        <v>174154.64</v>
      </c>
      <c r="I28" s="254">
        <v>284390.99</v>
      </c>
      <c r="J28" s="254">
        <v>708564.92</v>
      </c>
      <c r="Q28" s="254">
        <v>1804121.26</v>
      </c>
      <c r="T28" s="230">
        <v>1849219.49</v>
      </c>
      <c r="V28" s="230">
        <v>1373.57</v>
      </c>
      <c r="X28" s="230">
        <v>792420</v>
      </c>
      <c r="Z28" s="231">
        <v>1084199</v>
      </c>
      <c r="AC28" s="231">
        <v>588415.4</v>
      </c>
      <c r="AD28" s="231">
        <v>217277.76</v>
      </c>
      <c r="AG28" s="76">
        <f>SUM(F28:H28)</f>
        <v>1046202.2400000001</v>
      </c>
      <c r="AH28" s="31">
        <f>SUM(K28:N28)</f>
        <v>0</v>
      </c>
      <c r="AI28" s="21">
        <f t="shared" si="1"/>
        <v>1046202.2400000001</v>
      </c>
      <c r="AJ28" s="15">
        <f t="shared" si="2"/>
        <v>2643013.06</v>
      </c>
      <c r="AK28" s="16">
        <f t="shared" si="3"/>
        <v>1889892.16</v>
      </c>
      <c r="AL28" s="26">
        <f t="shared" si="4"/>
        <v>753120.90000000014</v>
      </c>
    </row>
    <row r="29" spans="1:38" x14ac:dyDescent="0.2">
      <c r="A29" s="1" t="s">
        <v>460</v>
      </c>
      <c r="B29" s="1" t="s">
        <v>462</v>
      </c>
      <c r="C29" s="66">
        <v>11813</v>
      </c>
      <c r="D29" s="67" t="s">
        <v>1103</v>
      </c>
      <c r="E29" s="254" t="s">
        <v>3200</v>
      </c>
      <c r="F29" s="229">
        <v>790878.41</v>
      </c>
      <c r="G29" s="229">
        <v>9697.6</v>
      </c>
      <c r="H29" s="229">
        <v>147759.35999999999</v>
      </c>
      <c r="I29" s="254">
        <v>316400.12</v>
      </c>
      <c r="J29" s="254">
        <v>198462.8</v>
      </c>
      <c r="K29" s="233">
        <v>13000</v>
      </c>
      <c r="N29" s="233">
        <v>101.1</v>
      </c>
      <c r="P29" s="254">
        <v>539.76</v>
      </c>
      <c r="Q29" s="254">
        <v>1414760.08</v>
      </c>
      <c r="T29" s="230">
        <v>1925522.75</v>
      </c>
      <c r="U29" s="230">
        <v>28793.1</v>
      </c>
      <c r="V29" s="230">
        <v>1091.4000000000001</v>
      </c>
      <c r="X29" s="230">
        <v>1301800</v>
      </c>
      <c r="Z29" s="231">
        <v>1643889</v>
      </c>
      <c r="AC29" s="231">
        <v>1188103.75</v>
      </c>
      <c r="AD29" s="231">
        <v>158912.62</v>
      </c>
      <c r="AG29" s="76">
        <f>SUM(F29:H29)</f>
        <v>948335.37</v>
      </c>
      <c r="AH29" s="31">
        <f>SUM(K29:N29)</f>
        <v>13101.1</v>
      </c>
      <c r="AI29" s="21">
        <f t="shared" si="1"/>
        <v>935234.27</v>
      </c>
      <c r="AJ29" s="15">
        <f t="shared" si="2"/>
        <v>3257207.25</v>
      </c>
      <c r="AK29" s="16">
        <f t="shared" si="3"/>
        <v>2990905.37</v>
      </c>
      <c r="AL29" s="26">
        <f t="shared" si="4"/>
        <v>266301.87999999989</v>
      </c>
    </row>
    <row r="30" spans="1:38" x14ac:dyDescent="0.2">
      <c r="A30" s="1" t="s">
        <v>460</v>
      </c>
      <c r="B30" s="1" t="s">
        <v>462</v>
      </c>
      <c r="C30" s="66">
        <v>7972</v>
      </c>
      <c r="D30" s="67" t="s">
        <v>1104</v>
      </c>
      <c r="E30" s="254" t="s">
        <v>3201</v>
      </c>
      <c r="F30" s="229">
        <v>957785.61</v>
      </c>
      <c r="G30" s="229">
        <v>6665.48</v>
      </c>
      <c r="H30" s="229">
        <v>824900.55</v>
      </c>
      <c r="I30" s="254">
        <v>174865.3</v>
      </c>
      <c r="J30" s="254">
        <v>142586.88</v>
      </c>
      <c r="K30" s="233">
        <v>22500</v>
      </c>
      <c r="N30" s="233">
        <v>79.44</v>
      </c>
      <c r="Q30" s="254">
        <v>1595887.05</v>
      </c>
      <c r="T30" s="230">
        <v>2868949.93</v>
      </c>
      <c r="U30" s="230">
        <v>243478.42</v>
      </c>
      <c r="V30" s="230">
        <v>1625.5</v>
      </c>
      <c r="X30" s="230">
        <v>1874280</v>
      </c>
      <c r="Z30" s="231">
        <v>2327700</v>
      </c>
      <c r="AC30" s="231">
        <v>2030812.1</v>
      </c>
      <c r="AD30" s="231">
        <v>70824.31</v>
      </c>
      <c r="AG30" s="76">
        <f>SUM(F30:H30)</f>
        <v>1789351.6400000001</v>
      </c>
      <c r="AH30" s="31">
        <f>SUM(K30:N30)</f>
        <v>22579.439999999999</v>
      </c>
      <c r="AI30" s="21">
        <f t="shared" si="1"/>
        <v>1766772.2000000002</v>
      </c>
      <c r="AJ30" s="15">
        <f t="shared" si="2"/>
        <v>4988333.8499999996</v>
      </c>
      <c r="AK30" s="16">
        <f t="shared" si="3"/>
        <v>4429336.4099999992</v>
      </c>
      <c r="AL30" s="26">
        <f t="shared" si="4"/>
        <v>558997.44000000041</v>
      </c>
    </row>
    <row r="31" spans="1:38" x14ac:dyDescent="0.2">
      <c r="A31" s="1" t="s">
        <v>460</v>
      </c>
      <c r="B31" s="1" t="s">
        <v>462</v>
      </c>
      <c r="C31" s="66">
        <v>3577</v>
      </c>
      <c r="D31" s="67" t="s">
        <v>1105</v>
      </c>
      <c r="E31" s="254" t="s">
        <v>3202</v>
      </c>
      <c r="F31" s="229">
        <v>641886.88</v>
      </c>
      <c r="H31" s="229">
        <v>282311.65000000002</v>
      </c>
      <c r="I31" s="254">
        <v>104405.01</v>
      </c>
      <c r="J31" s="254">
        <v>254030.64</v>
      </c>
      <c r="N31" s="233">
        <v>13.8</v>
      </c>
      <c r="Q31" s="254">
        <v>1789492.25</v>
      </c>
      <c r="T31" s="230">
        <v>1204186.55</v>
      </c>
      <c r="U31" s="230">
        <v>17482.21</v>
      </c>
      <c r="V31" s="230">
        <v>933.75</v>
      </c>
      <c r="X31" s="230">
        <v>662880</v>
      </c>
      <c r="Z31" s="231">
        <v>882270</v>
      </c>
      <c r="AC31" s="231">
        <v>677792.63</v>
      </c>
      <c r="AD31" s="231">
        <v>67722.7</v>
      </c>
      <c r="AF31" s="231">
        <v>3600</v>
      </c>
      <c r="AG31" s="76">
        <f>SUM(F31:H31)</f>
        <v>924198.53</v>
      </c>
      <c r="AH31" s="31">
        <f>SUM(K31:N31)</f>
        <v>13.8</v>
      </c>
      <c r="AI31" s="21">
        <f t="shared" si="1"/>
        <v>924184.73</v>
      </c>
      <c r="AJ31" s="15">
        <f t="shared" si="2"/>
        <v>1885482.51</v>
      </c>
      <c r="AK31" s="16">
        <f t="shared" si="3"/>
        <v>1631385.3299999998</v>
      </c>
      <c r="AL31" s="26">
        <f t="shared" si="4"/>
        <v>254097.18000000017</v>
      </c>
    </row>
    <row r="32" spans="1:38" x14ac:dyDescent="0.2">
      <c r="A32" s="1" t="s">
        <v>460</v>
      </c>
      <c r="B32" s="1" t="s">
        <v>462</v>
      </c>
      <c r="C32" s="66">
        <v>3159</v>
      </c>
      <c r="D32" s="67" t="s">
        <v>1106</v>
      </c>
      <c r="E32" s="254" t="s">
        <v>3203</v>
      </c>
      <c r="F32" s="229">
        <v>823870.94</v>
      </c>
      <c r="G32" s="229">
        <v>3760</v>
      </c>
      <c r="H32" s="229">
        <v>101139.55</v>
      </c>
      <c r="I32" s="254">
        <v>162626.76</v>
      </c>
      <c r="J32" s="254">
        <v>358278.03</v>
      </c>
      <c r="Q32" s="254">
        <v>3102228.3</v>
      </c>
      <c r="T32" s="230">
        <v>1478676.26</v>
      </c>
      <c r="U32" s="230">
        <v>179560.71</v>
      </c>
      <c r="V32" s="230">
        <v>1197.6500000000001</v>
      </c>
      <c r="X32" s="230">
        <v>1370080</v>
      </c>
      <c r="Z32" s="231">
        <v>1573219</v>
      </c>
      <c r="AC32" s="231">
        <v>909393.41</v>
      </c>
      <c r="AD32" s="231">
        <v>227540.56</v>
      </c>
      <c r="AG32" s="76">
        <f>SUM(F32:H32)</f>
        <v>928770.49</v>
      </c>
      <c r="AH32" s="31">
        <f>SUM(K32:N32)</f>
        <v>0</v>
      </c>
      <c r="AI32" s="21">
        <f t="shared" si="1"/>
        <v>928770.49</v>
      </c>
      <c r="AJ32" s="15">
        <f t="shared" si="2"/>
        <v>3029514.62</v>
      </c>
      <c r="AK32" s="16">
        <f t="shared" si="3"/>
        <v>2710152.97</v>
      </c>
      <c r="AL32" s="26">
        <f t="shared" si="4"/>
        <v>319361.64999999991</v>
      </c>
    </row>
    <row r="33" spans="1:38" x14ac:dyDescent="0.2">
      <c r="A33" s="1" t="s">
        <v>460</v>
      </c>
      <c r="B33" s="1" t="s">
        <v>462</v>
      </c>
      <c r="C33" s="66">
        <v>3764</v>
      </c>
      <c r="D33" s="67" t="s">
        <v>1107</v>
      </c>
      <c r="E33" s="254" t="s">
        <v>3204</v>
      </c>
      <c r="F33" s="229">
        <v>844093.66</v>
      </c>
      <c r="G33" s="229">
        <v>85495.09</v>
      </c>
      <c r="H33" s="229">
        <v>148452.93</v>
      </c>
      <c r="I33" s="254">
        <v>401030.29</v>
      </c>
      <c r="J33" s="254">
        <v>239607.57</v>
      </c>
      <c r="N33" s="233">
        <v>300.56</v>
      </c>
      <c r="Q33" s="254">
        <v>1484748</v>
      </c>
      <c r="T33" s="230">
        <v>1693335.52</v>
      </c>
      <c r="U33" s="230">
        <v>184744.33</v>
      </c>
      <c r="V33" s="230">
        <v>1748.14</v>
      </c>
      <c r="X33" s="230">
        <v>827080</v>
      </c>
      <c r="Z33" s="231">
        <v>1115608</v>
      </c>
      <c r="AC33" s="231">
        <v>745298.83</v>
      </c>
      <c r="AD33" s="231">
        <v>132144.22</v>
      </c>
      <c r="AG33" s="76">
        <f>SUM(F33:H33)</f>
        <v>1078041.68</v>
      </c>
      <c r="AH33" s="31">
        <f>SUM(K33:N33)</f>
        <v>300.56</v>
      </c>
      <c r="AI33" s="21">
        <f t="shared" si="1"/>
        <v>1077741.1199999999</v>
      </c>
      <c r="AJ33" s="15">
        <f t="shared" si="2"/>
        <v>2706907.99</v>
      </c>
      <c r="AK33" s="16">
        <f t="shared" si="3"/>
        <v>1993051.05</v>
      </c>
      <c r="AL33" s="26">
        <f t="shared" si="4"/>
        <v>713856.94000000018</v>
      </c>
    </row>
    <row r="34" spans="1:38" x14ac:dyDescent="0.2">
      <c r="A34" s="1" t="s">
        <v>460</v>
      </c>
      <c r="B34" s="1" t="s">
        <v>462</v>
      </c>
      <c r="C34" s="66">
        <v>3691</v>
      </c>
      <c r="D34" s="67" t="s">
        <v>1108</v>
      </c>
      <c r="E34" s="254" t="s">
        <v>3205</v>
      </c>
      <c r="F34" s="229">
        <v>1014301.53</v>
      </c>
      <c r="G34" s="229">
        <v>39738.230000000003</v>
      </c>
      <c r="H34" s="229">
        <v>252473.16</v>
      </c>
      <c r="I34" s="254">
        <v>87888.56</v>
      </c>
      <c r="J34" s="254">
        <v>347141.85</v>
      </c>
      <c r="N34" s="233">
        <v>169.99</v>
      </c>
      <c r="Q34" s="254">
        <v>1924840.79</v>
      </c>
      <c r="T34" s="230">
        <v>1725628.13</v>
      </c>
      <c r="U34" s="230">
        <v>90500</v>
      </c>
      <c r="V34" s="230">
        <v>1731.57</v>
      </c>
      <c r="X34" s="230">
        <v>979720</v>
      </c>
      <c r="Z34" s="231">
        <v>1230373</v>
      </c>
      <c r="AC34" s="231">
        <v>710866.71</v>
      </c>
      <c r="AD34" s="231">
        <v>103925.54</v>
      </c>
      <c r="AG34" s="76">
        <f>SUM(F34:H34)</f>
        <v>1306512.92</v>
      </c>
      <c r="AH34" s="31">
        <f>SUM(K34:N34)</f>
        <v>169.99</v>
      </c>
      <c r="AI34" s="21">
        <f t="shared" si="1"/>
        <v>1306342.93</v>
      </c>
      <c r="AJ34" s="15">
        <f t="shared" si="2"/>
        <v>2797579.7</v>
      </c>
      <c r="AK34" s="16">
        <f t="shared" si="3"/>
        <v>2045165.25</v>
      </c>
      <c r="AL34" s="26">
        <f t="shared" si="4"/>
        <v>752414.45000000019</v>
      </c>
    </row>
    <row r="35" spans="1:38" x14ac:dyDescent="0.2">
      <c r="A35" s="1" t="s">
        <v>460</v>
      </c>
      <c r="B35" s="1" t="s">
        <v>462</v>
      </c>
      <c r="C35" s="66">
        <v>7031</v>
      </c>
      <c r="D35" s="67" t="s">
        <v>1109</v>
      </c>
      <c r="E35" s="254" t="s">
        <v>3206</v>
      </c>
      <c r="F35" s="229">
        <v>1454098.26</v>
      </c>
      <c r="G35" s="229">
        <v>70837.98</v>
      </c>
      <c r="H35" s="229">
        <v>204435.66</v>
      </c>
      <c r="I35" s="254">
        <v>210185.28</v>
      </c>
      <c r="J35" s="254">
        <v>213075.57</v>
      </c>
      <c r="N35" s="233">
        <v>94.69</v>
      </c>
      <c r="Q35" s="254">
        <v>1101601.1100000001</v>
      </c>
      <c r="T35" s="230">
        <v>1645276.37</v>
      </c>
      <c r="U35" s="230">
        <v>138786.45000000001</v>
      </c>
      <c r="V35" s="230">
        <v>3036.7</v>
      </c>
      <c r="X35" s="230">
        <v>1529460</v>
      </c>
      <c r="Z35" s="231">
        <v>1890915</v>
      </c>
      <c r="AC35" s="231">
        <v>761808.38</v>
      </c>
      <c r="AD35" s="231">
        <v>71319.259999999995</v>
      </c>
      <c r="AG35" s="76">
        <f>SUM(F35:H35)</f>
        <v>1729371.9</v>
      </c>
      <c r="AH35" s="31">
        <f>SUM(K35:N35)</f>
        <v>94.69</v>
      </c>
      <c r="AI35" s="21">
        <f t="shared" si="1"/>
        <v>1729277.21</v>
      </c>
      <c r="AJ35" s="15">
        <f t="shared" si="2"/>
        <v>3316559.52</v>
      </c>
      <c r="AK35" s="16">
        <f t="shared" si="3"/>
        <v>2724042.6399999997</v>
      </c>
      <c r="AL35" s="26">
        <f t="shared" si="4"/>
        <v>592516.88000000035</v>
      </c>
    </row>
    <row r="36" spans="1:38" x14ac:dyDescent="0.2">
      <c r="A36" s="1" t="s">
        <v>460</v>
      </c>
      <c r="B36" s="1" t="s">
        <v>462</v>
      </c>
      <c r="C36" s="66">
        <v>3391</v>
      </c>
      <c r="D36" s="67" t="s">
        <v>1110</v>
      </c>
      <c r="E36" s="254" t="s">
        <v>3207</v>
      </c>
      <c r="F36" s="229">
        <v>710356.15</v>
      </c>
      <c r="G36" s="229">
        <v>17798.330000000002</v>
      </c>
      <c r="H36" s="229">
        <v>173951.86</v>
      </c>
      <c r="I36" s="254">
        <v>1351184.98</v>
      </c>
      <c r="J36" s="254">
        <v>89817.91</v>
      </c>
      <c r="N36" s="233">
        <v>70</v>
      </c>
      <c r="Q36" s="254">
        <v>528949.56000000006</v>
      </c>
      <c r="T36" s="230">
        <v>1259133.3600000001</v>
      </c>
      <c r="U36" s="230">
        <v>239644.27</v>
      </c>
      <c r="V36" s="230">
        <v>796.98</v>
      </c>
      <c r="X36" s="230">
        <v>942400</v>
      </c>
      <c r="Z36" s="231">
        <v>1203455</v>
      </c>
      <c r="AC36" s="231">
        <v>697216.31</v>
      </c>
      <c r="AD36" s="231">
        <v>118514.14</v>
      </c>
      <c r="AF36" s="231">
        <v>200</v>
      </c>
      <c r="AG36" s="76">
        <f>SUM(F36:H36)</f>
        <v>902106.34</v>
      </c>
      <c r="AH36" s="31">
        <f>SUM(K36:N36)</f>
        <v>70</v>
      </c>
      <c r="AI36" s="21">
        <f t="shared" si="1"/>
        <v>902036.34</v>
      </c>
      <c r="AJ36" s="15">
        <f t="shared" si="2"/>
        <v>2441974.6100000003</v>
      </c>
      <c r="AK36" s="16">
        <f t="shared" si="3"/>
        <v>2019385.45</v>
      </c>
      <c r="AL36" s="26">
        <f t="shared" si="4"/>
        <v>422589.16000000038</v>
      </c>
    </row>
    <row r="37" spans="1:38" x14ac:dyDescent="0.2">
      <c r="A37" s="1" t="s">
        <v>460</v>
      </c>
      <c r="B37" s="1" t="s">
        <v>462</v>
      </c>
      <c r="C37" s="66">
        <v>4244</v>
      </c>
      <c r="D37" s="67" t="s">
        <v>1111</v>
      </c>
      <c r="E37" s="254" t="s">
        <v>3208</v>
      </c>
      <c r="F37" s="229">
        <v>970670.6</v>
      </c>
      <c r="G37" s="229">
        <v>1570</v>
      </c>
      <c r="H37" s="229">
        <v>331947.59000000003</v>
      </c>
      <c r="I37" s="254">
        <v>402411.03</v>
      </c>
      <c r="J37" s="254">
        <v>133336.20000000001</v>
      </c>
      <c r="P37" s="254">
        <v>99448.88</v>
      </c>
      <c r="Q37" s="254">
        <v>1603684.39</v>
      </c>
      <c r="T37" s="230">
        <v>1831060.27</v>
      </c>
      <c r="U37" s="230">
        <v>178400</v>
      </c>
      <c r="V37" s="230">
        <v>859.56</v>
      </c>
      <c r="X37" s="230">
        <v>1430640</v>
      </c>
      <c r="Z37" s="231">
        <v>1750839</v>
      </c>
      <c r="AC37" s="231">
        <v>643035.03</v>
      </c>
      <c r="AD37" s="231">
        <v>52331.96</v>
      </c>
      <c r="AG37" s="76">
        <f>SUM(F37:H37)</f>
        <v>1304188.19</v>
      </c>
      <c r="AH37" s="31">
        <f>SUM(K37:N37)</f>
        <v>0</v>
      </c>
      <c r="AI37" s="21">
        <f t="shared" si="1"/>
        <v>1304188.19</v>
      </c>
      <c r="AJ37" s="15">
        <f t="shared" si="2"/>
        <v>3440959.83</v>
      </c>
      <c r="AK37" s="16">
        <f t="shared" si="3"/>
        <v>2446205.9900000002</v>
      </c>
      <c r="AL37" s="26">
        <f t="shared" si="4"/>
        <v>994753.83999999985</v>
      </c>
    </row>
    <row r="38" spans="1:38" x14ac:dyDescent="0.2">
      <c r="A38" s="1" t="s">
        <v>460</v>
      </c>
      <c r="B38" s="1" t="s">
        <v>462</v>
      </c>
      <c r="C38" s="66">
        <v>1926</v>
      </c>
      <c r="D38" s="67" t="s">
        <v>1112</v>
      </c>
      <c r="E38" s="254" t="s">
        <v>3209</v>
      </c>
      <c r="F38" s="229">
        <v>639198.19999999995</v>
      </c>
      <c r="G38" s="229">
        <v>27485.59</v>
      </c>
      <c r="H38" s="229">
        <v>98503.15</v>
      </c>
      <c r="I38" s="254">
        <v>90389.98</v>
      </c>
      <c r="J38" s="254">
        <v>82393.149999999994</v>
      </c>
      <c r="Q38" s="254">
        <v>1498620.76</v>
      </c>
      <c r="T38" s="230">
        <v>1022541.91</v>
      </c>
      <c r="U38" s="230">
        <v>88481.87</v>
      </c>
      <c r="V38" s="230">
        <v>1665.99</v>
      </c>
      <c r="X38" s="230">
        <v>743600</v>
      </c>
      <c r="Z38" s="231">
        <v>888119</v>
      </c>
      <c r="AC38" s="231">
        <v>412120.61</v>
      </c>
      <c r="AD38" s="231">
        <v>81646.52</v>
      </c>
      <c r="AG38" s="76">
        <f>SUM(F38:H38)</f>
        <v>765186.94</v>
      </c>
      <c r="AH38" s="31">
        <f>SUM(K38:N38)</f>
        <v>0</v>
      </c>
      <c r="AI38" s="21">
        <f t="shared" si="1"/>
        <v>765186.94</v>
      </c>
      <c r="AJ38" s="15">
        <f t="shared" si="2"/>
        <v>1856289.77</v>
      </c>
      <c r="AK38" s="16">
        <f t="shared" si="3"/>
        <v>1381886.13</v>
      </c>
      <c r="AL38" s="26">
        <f t="shared" si="4"/>
        <v>474403.64000000013</v>
      </c>
    </row>
    <row r="39" spans="1:38" x14ac:dyDescent="0.2">
      <c r="A39" s="1" t="s">
        <v>460</v>
      </c>
      <c r="B39" s="1" t="s">
        <v>462</v>
      </c>
      <c r="C39" s="66">
        <v>5306</v>
      </c>
      <c r="D39" s="67" t="s">
        <v>1113</v>
      </c>
      <c r="E39" s="254" t="s">
        <v>3210</v>
      </c>
      <c r="F39" s="229">
        <v>622426.36</v>
      </c>
      <c r="G39" s="229">
        <v>39446.58</v>
      </c>
      <c r="H39" s="229">
        <v>53289.09</v>
      </c>
      <c r="I39" s="254">
        <v>1224397.75</v>
      </c>
      <c r="J39" s="254">
        <v>152749.37</v>
      </c>
      <c r="Q39" s="254">
        <v>2339595.1</v>
      </c>
      <c r="T39" s="230">
        <v>1492150.64</v>
      </c>
      <c r="U39" s="230">
        <v>137447.81</v>
      </c>
      <c r="V39" s="230">
        <v>557.17999999999995</v>
      </c>
      <c r="X39" s="230">
        <v>1471780</v>
      </c>
      <c r="Z39" s="231">
        <v>1866030</v>
      </c>
      <c r="AC39" s="231">
        <v>555277.28</v>
      </c>
      <c r="AD39" s="231">
        <v>215482.25</v>
      </c>
      <c r="AG39" s="76">
        <f>SUM(F39:H39)</f>
        <v>715162.02999999991</v>
      </c>
      <c r="AH39" s="31">
        <f>SUM(K39:N39)</f>
        <v>0</v>
      </c>
      <c r="AI39" s="21">
        <f t="shared" si="1"/>
        <v>715162.02999999991</v>
      </c>
      <c r="AJ39" s="15">
        <f t="shared" si="2"/>
        <v>3101935.63</v>
      </c>
      <c r="AK39" s="16">
        <f t="shared" si="3"/>
        <v>2636789.5300000003</v>
      </c>
      <c r="AL39" s="26">
        <f t="shared" si="4"/>
        <v>465146.09999999963</v>
      </c>
    </row>
    <row r="40" spans="1:38" x14ac:dyDescent="0.2">
      <c r="A40" s="1" t="s">
        <v>460</v>
      </c>
      <c r="B40" s="1" t="s">
        <v>462</v>
      </c>
      <c r="C40" s="66">
        <v>2556</v>
      </c>
      <c r="D40" s="67" t="s">
        <v>1114</v>
      </c>
      <c r="E40" s="254" t="s">
        <v>3211</v>
      </c>
      <c r="F40" s="229">
        <v>1179518.02</v>
      </c>
      <c r="G40" s="229">
        <v>42879.58</v>
      </c>
      <c r="H40" s="229">
        <v>164475.43</v>
      </c>
      <c r="I40" s="254">
        <v>209366.54</v>
      </c>
      <c r="J40" s="254">
        <v>109696.27</v>
      </c>
      <c r="K40" s="233">
        <v>7500</v>
      </c>
      <c r="Q40" s="254">
        <v>1457071.21</v>
      </c>
      <c r="T40" s="230">
        <v>1508896.12</v>
      </c>
      <c r="U40" s="230">
        <v>462657.93</v>
      </c>
      <c r="V40" s="230">
        <v>1508.85</v>
      </c>
      <c r="X40" s="230">
        <v>474960</v>
      </c>
      <c r="Z40" s="231">
        <v>772306</v>
      </c>
      <c r="AC40" s="231">
        <v>674530.59</v>
      </c>
      <c r="AD40" s="231">
        <v>56376.480000000003</v>
      </c>
      <c r="AG40" s="76">
        <f>SUM(F40:H40)</f>
        <v>1386873.03</v>
      </c>
      <c r="AH40" s="31">
        <f>SUM(K40:N40)</f>
        <v>7500</v>
      </c>
      <c r="AI40" s="21">
        <f t="shared" si="1"/>
        <v>1379373.03</v>
      </c>
      <c r="AJ40" s="15">
        <f t="shared" si="2"/>
        <v>2448022.9000000004</v>
      </c>
      <c r="AK40" s="16">
        <f t="shared" si="3"/>
        <v>1503213.0699999998</v>
      </c>
      <c r="AL40" s="26">
        <f t="shared" si="4"/>
        <v>944809.83000000054</v>
      </c>
    </row>
    <row r="41" spans="1:38" x14ac:dyDescent="0.2">
      <c r="A41" s="1" t="s">
        <v>460</v>
      </c>
      <c r="B41" s="1" t="s">
        <v>462</v>
      </c>
      <c r="C41" s="66">
        <v>2366</v>
      </c>
      <c r="D41" s="67" t="s">
        <v>1115</v>
      </c>
      <c r="E41" s="254" t="s">
        <v>3212</v>
      </c>
      <c r="F41" s="229">
        <v>1136006.6200000001</v>
      </c>
      <c r="G41" s="229">
        <v>7570.91</v>
      </c>
      <c r="H41" s="229">
        <v>193634.41</v>
      </c>
      <c r="I41" s="254">
        <v>311506.39</v>
      </c>
      <c r="J41" s="254">
        <v>882347.46</v>
      </c>
      <c r="N41" s="233">
        <v>0</v>
      </c>
      <c r="Q41" s="254">
        <v>1798384.44</v>
      </c>
      <c r="T41" s="230">
        <v>1660877.55</v>
      </c>
      <c r="U41" s="230">
        <v>656200</v>
      </c>
      <c r="V41" s="230">
        <v>1198.3499999999999</v>
      </c>
      <c r="X41" s="230">
        <v>538660</v>
      </c>
      <c r="Z41" s="231">
        <v>716704</v>
      </c>
      <c r="AC41" s="231">
        <v>604150.59</v>
      </c>
      <c r="AD41" s="231">
        <v>274094.52</v>
      </c>
      <c r="AG41" s="76">
        <f>SUM(F41:H41)</f>
        <v>1337211.94</v>
      </c>
      <c r="AH41" s="31">
        <f>SUM(K41:N41)</f>
        <v>0</v>
      </c>
      <c r="AI41" s="21">
        <f t="shared" si="1"/>
        <v>1337211.94</v>
      </c>
      <c r="AJ41" s="15">
        <f t="shared" si="2"/>
        <v>2856935.9</v>
      </c>
      <c r="AK41" s="16">
        <f t="shared" si="3"/>
        <v>1594949.1099999999</v>
      </c>
      <c r="AL41" s="26">
        <f t="shared" si="4"/>
        <v>1261986.79</v>
      </c>
    </row>
    <row r="42" spans="1:38" x14ac:dyDescent="0.2">
      <c r="A42" s="1" t="s">
        <v>460</v>
      </c>
      <c r="B42" s="1" t="s">
        <v>462</v>
      </c>
      <c r="C42" s="66">
        <v>5915</v>
      </c>
      <c r="D42" s="67" t="s">
        <v>1116</v>
      </c>
      <c r="E42" s="254" t="s">
        <v>3213</v>
      </c>
      <c r="F42" s="229">
        <v>784553.49</v>
      </c>
      <c r="G42" s="229">
        <v>940.84</v>
      </c>
      <c r="H42" s="229">
        <v>187711.57</v>
      </c>
      <c r="I42" s="254">
        <v>265963.84999999998</v>
      </c>
      <c r="J42" s="254">
        <v>721718.03</v>
      </c>
      <c r="K42" s="233">
        <v>6000</v>
      </c>
      <c r="N42" s="233">
        <v>63.07</v>
      </c>
      <c r="Q42" s="254">
        <v>1262156.06</v>
      </c>
      <c r="T42" s="230">
        <v>2255402.46</v>
      </c>
      <c r="U42" s="230">
        <v>225884.82</v>
      </c>
      <c r="V42" s="230">
        <v>927.32</v>
      </c>
      <c r="X42" s="230">
        <v>1274400</v>
      </c>
      <c r="Z42" s="231">
        <v>1585775</v>
      </c>
      <c r="AC42" s="231">
        <v>861384.57</v>
      </c>
      <c r="AD42" s="231">
        <v>224658.02</v>
      </c>
      <c r="AG42" s="76">
        <f>SUM(F42:H42)</f>
        <v>973205.89999999991</v>
      </c>
      <c r="AH42" s="31">
        <f>SUM(K42:N42)</f>
        <v>6063.07</v>
      </c>
      <c r="AI42" s="21">
        <f t="shared" si="1"/>
        <v>967142.83</v>
      </c>
      <c r="AJ42" s="15">
        <f t="shared" si="2"/>
        <v>3756614.5999999996</v>
      </c>
      <c r="AK42" s="16">
        <f t="shared" si="3"/>
        <v>2671817.59</v>
      </c>
      <c r="AL42" s="26">
        <f t="shared" si="4"/>
        <v>1084797.0099999998</v>
      </c>
    </row>
    <row r="43" spans="1:38" x14ac:dyDescent="0.2">
      <c r="A43" s="1" t="s">
        <v>460</v>
      </c>
      <c r="B43" s="1" t="s">
        <v>462</v>
      </c>
      <c r="C43" s="66">
        <v>3317</v>
      </c>
      <c r="D43" s="67" t="s">
        <v>1117</v>
      </c>
      <c r="E43" s="254" t="s">
        <v>3214</v>
      </c>
      <c r="F43" s="229">
        <v>553546.73</v>
      </c>
      <c r="G43" s="229">
        <v>3315</v>
      </c>
      <c r="H43" s="229">
        <v>214433.51</v>
      </c>
      <c r="I43" s="254">
        <v>468022.76</v>
      </c>
      <c r="J43" s="254">
        <v>86555.99</v>
      </c>
      <c r="Q43" s="254">
        <v>1683339.65</v>
      </c>
      <c r="T43" s="230">
        <v>1361664.25</v>
      </c>
      <c r="U43" s="230">
        <v>264601.48</v>
      </c>
      <c r="V43" s="230">
        <v>670.65</v>
      </c>
      <c r="X43" s="230">
        <v>474920</v>
      </c>
      <c r="Z43" s="231">
        <v>760356</v>
      </c>
      <c r="AC43" s="231">
        <v>859997.03</v>
      </c>
      <c r="AD43" s="231">
        <v>103756.19</v>
      </c>
      <c r="AG43" s="76">
        <f>SUM(F43:H43)</f>
        <v>771295.24</v>
      </c>
      <c r="AH43" s="31">
        <f>SUM(K43:N43)</f>
        <v>0</v>
      </c>
      <c r="AI43" s="21">
        <f t="shared" si="1"/>
        <v>771295.24</v>
      </c>
      <c r="AJ43" s="15">
        <f t="shared" si="2"/>
        <v>2101856.38</v>
      </c>
      <c r="AK43" s="16">
        <f t="shared" si="3"/>
        <v>1724109.22</v>
      </c>
      <c r="AL43" s="26">
        <f t="shared" si="4"/>
        <v>377747.15999999992</v>
      </c>
    </row>
    <row r="44" spans="1:38" x14ac:dyDescent="0.2">
      <c r="A44" s="1" t="s">
        <v>460</v>
      </c>
      <c r="B44" s="1" t="s">
        <v>462</v>
      </c>
      <c r="C44" s="66">
        <v>2828</v>
      </c>
      <c r="D44" s="67" t="s">
        <v>1118</v>
      </c>
      <c r="E44" s="254" t="s">
        <v>3346</v>
      </c>
      <c r="F44" s="229">
        <v>861716.02</v>
      </c>
      <c r="G44" s="229">
        <v>51650</v>
      </c>
      <c r="H44" s="229">
        <v>188092.09</v>
      </c>
      <c r="I44" s="254">
        <v>270902.44</v>
      </c>
      <c r="J44" s="254">
        <v>153647.70000000001</v>
      </c>
      <c r="N44" s="233">
        <v>0</v>
      </c>
      <c r="Q44" s="254">
        <v>2224890.19</v>
      </c>
      <c r="T44" s="230">
        <v>1167827.05</v>
      </c>
      <c r="U44" s="230">
        <v>29600</v>
      </c>
      <c r="V44" s="230">
        <v>1525.18</v>
      </c>
      <c r="X44" s="230">
        <v>760400</v>
      </c>
      <c r="Z44" s="231">
        <v>930050</v>
      </c>
      <c r="AC44" s="231">
        <v>581106.84</v>
      </c>
      <c r="AD44" s="231">
        <v>113822.42</v>
      </c>
      <c r="AG44" s="76">
        <f>SUM(F44:H44)</f>
        <v>1101458.1100000001</v>
      </c>
      <c r="AH44" s="31">
        <f>SUM(K44:N44)</f>
        <v>0</v>
      </c>
      <c r="AI44" s="21">
        <f t="shared" si="1"/>
        <v>1101458.1100000001</v>
      </c>
      <c r="AJ44" s="15">
        <f t="shared" si="2"/>
        <v>1959352.23</v>
      </c>
      <c r="AK44" s="16">
        <f t="shared" si="3"/>
        <v>1624979.2599999998</v>
      </c>
      <c r="AL44" s="26">
        <f t="shared" si="4"/>
        <v>334372.9700000002</v>
      </c>
    </row>
    <row r="45" spans="1:38" x14ac:dyDescent="0.2">
      <c r="A45" s="1" t="s">
        <v>460</v>
      </c>
      <c r="B45" s="1" t="s">
        <v>462</v>
      </c>
      <c r="C45" s="66">
        <v>2529</v>
      </c>
      <c r="D45" s="67" t="s">
        <v>1119</v>
      </c>
      <c r="E45" s="254" t="s">
        <v>3359</v>
      </c>
      <c r="F45" s="229">
        <v>658926.31000000006</v>
      </c>
      <c r="G45" s="229">
        <v>83220</v>
      </c>
      <c r="H45" s="229">
        <v>174820.52</v>
      </c>
      <c r="I45" s="254">
        <v>2013254.63</v>
      </c>
      <c r="J45" s="254">
        <v>427318.05</v>
      </c>
      <c r="N45" s="233">
        <v>10000</v>
      </c>
      <c r="T45" s="230">
        <v>1613426.18</v>
      </c>
      <c r="U45" s="230">
        <v>79500</v>
      </c>
      <c r="V45" s="230">
        <v>748.85</v>
      </c>
      <c r="X45" s="230">
        <v>963040</v>
      </c>
      <c r="Z45" s="231">
        <v>1122127</v>
      </c>
      <c r="AC45" s="231">
        <v>587074</v>
      </c>
      <c r="AD45" s="231">
        <v>402761.17</v>
      </c>
      <c r="AG45" s="76">
        <f>SUM(F45:H45)</f>
        <v>916966.83000000007</v>
      </c>
      <c r="AH45" s="31">
        <f>SUM(K45:N45)</f>
        <v>10000</v>
      </c>
      <c r="AI45" s="21">
        <f t="shared" si="1"/>
        <v>906966.83000000007</v>
      </c>
      <c r="AJ45" s="15">
        <f t="shared" si="2"/>
        <v>2656715.0300000003</v>
      </c>
      <c r="AK45" s="16">
        <f t="shared" si="3"/>
        <v>2111962.17</v>
      </c>
      <c r="AL45" s="26">
        <f t="shared" si="4"/>
        <v>544752.86000000034</v>
      </c>
    </row>
    <row r="46" spans="1:38" x14ac:dyDescent="0.2">
      <c r="A46" s="1" t="s">
        <v>465</v>
      </c>
      <c r="B46" s="1" t="s">
        <v>466</v>
      </c>
      <c r="C46" s="66">
        <v>5981</v>
      </c>
      <c r="D46" s="67" t="s">
        <v>1120</v>
      </c>
      <c r="E46" s="254" t="s">
        <v>3215</v>
      </c>
      <c r="F46" s="229">
        <v>343062.93</v>
      </c>
      <c r="G46" s="229">
        <v>0</v>
      </c>
      <c r="H46" s="229">
        <v>136408.59</v>
      </c>
      <c r="I46" s="254">
        <v>1251716.57</v>
      </c>
      <c r="J46" s="254">
        <v>158442.35</v>
      </c>
      <c r="L46" s="233">
        <v>32400</v>
      </c>
      <c r="N46" s="233">
        <v>527.42999999999995</v>
      </c>
      <c r="P46" s="254">
        <v>-88236.71</v>
      </c>
      <c r="Q46" s="254">
        <v>721555.06</v>
      </c>
      <c r="T46" s="230">
        <v>1226593.25</v>
      </c>
      <c r="V46" s="230">
        <v>1025.26</v>
      </c>
      <c r="X46" s="230">
        <v>1095969.3</v>
      </c>
      <c r="Y46" s="230">
        <v>313616</v>
      </c>
      <c r="Z46" s="231">
        <v>1817676.3</v>
      </c>
      <c r="AC46" s="231">
        <v>557766.48</v>
      </c>
      <c r="AD46" s="231">
        <v>206671</v>
      </c>
      <c r="AG46" s="76">
        <f>SUM(F46:H46)</f>
        <v>479471.52</v>
      </c>
      <c r="AH46" s="31">
        <f>SUM(K46:N46)</f>
        <v>32927.43</v>
      </c>
      <c r="AI46" s="21">
        <f t="shared" si="1"/>
        <v>446544.09</v>
      </c>
      <c r="AJ46" s="15">
        <f t="shared" si="2"/>
        <v>2637203.81</v>
      </c>
      <c r="AK46" s="16">
        <f t="shared" si="3"/>
        <v>2582113.7800000003</v>
      </c>
      <c r="AL46" s="26">
        <f t="shared" si="4"/>
        <v>55090.029999999795</v>
      </c>
    </row>
    <row r="47" spans="1:38" x14ac:dyDescent="0.2">
      <c r="A47" s="1" t="s">
        <v>465</v>
      </c>
      <c r="B47" s="1" t="s">
        <v>466</v>
      </c>
      <c r="C47" s="66">
        <v>5608</v>
      </c>
      <c r="D47" s="67" t="s">
        <v>1121</v>
      </c>
      <c r="E47" s="328" t="s">
        <v>3216</v>
      </c>
      <c r="F47" s="329">
        <v>471951.29</v>
      </c>
      <c r="G47" s="329">
        <v>20250</v>
      </c>
      <c r="H47" s="329">
        <v>44730.85</v>
      </c>
      <c r="I47" s="328">
        <v>21017.81</v>
      </c>
      <c r="J47" s="328">
        <v>584667.17000000004</v>
      </c>
      <c r="K47" s="330"/>
      <c r="L47" s="330">
        <v>50800</v>
      </c>
      <c r="M47" s="330"/>
      <c r="N47" s="330">
        <v>301.58999999999997</v>
      </c>
      <c r="O47" s="328"/>
      <c r="P47" s="328">
        <v>-40937.599999999999</v>
      </c>
      <c r="Q47" s="328">
        <v>1541680.81</v>
      </c>
      <c r="R47" s="331"/>
      <c r="S47" s="331"/>
      <c r="T47" s="331">
        <v>1468867.67</v>
      </c>
      <c r="U47" s="331">
        <v>213125</v>
      </c>
      <c r="V47" s="331">
        <v>1288.94</v>
      </c>
      <c r="W47" s="331"/>
      <c r="X47" s="331">
        <v>1529986.5</v>
      </c>
      <c r="Y47" s="331">
        <v>375942</v>
      </c>
      <c r="Z47" s="332">
        <v>2324316</v>
      </c>
      <c r="AA47" s="332"/>
      <c r="AB47" s="332"/>
      <c r="AC47" s="332">
        <v>789296.17</v>
      </c>
      <c r="AD47" s="332">
        <v>217516.78</v>
      </c>
      <c r="AE47" s="332"/>
      <c r="AF47" s="332"/>
      <c r="AG47" s="76">
        <f>SUM(F47:H47)</f>
        <v>536932.14</v>
      </c>
      <c r="AH47" s="31">
        <f>SUM(K47:N47)</f>
        <v>51101.59</v>
      </c>
      <c r="AI47" s="21">
        <f t="shared" si="1"/>
        <v>485830.55000000005</v>
      </c>
      <c r="AJ47" s="15">
        <f t="shared" si="2"/>
        <v>3589210.11</v>
      </c>
      <c r="AK47" s="16">
        <f t="shared" si="3"/>
        <v>3331128.9499999997</v>
      </c>
      <c r="AL47" s="26">
        <f t="shared" si="4"/>
        <v>258081.16000000015</v>
      </c>
    </row>
    <row r="48" spans="1:38" x14ac:dyDescent="0.2">
      <c r="A48" s="1" t="s">
        <v>465</v>
      </c>
      <c r="B48" s="1" t="s">
        <v>466</v>
      </c>
      <c r="C48" s="66">
        <v>3981</v>
      </c>
      <c r="D48" s="67" t="s">
        <v>1122</v>
      </c>
      <c r="E48" s="254" t="s">
        <v>3217</v>
      </c>
      <c r="F48" s="229">
        <v>350066.5</v>
      </c>
      <c r="G48" s="229">
        <v>0</v>
      </c>
      <c r="H48" s="229">
        <v>26789.37</v>
      </c>
      <c r="I48" s="254">
        <v>1392226.94</v>
      </c>
      <c r="J48" s="254">
        <v>385465.72</v>
      </c>
      <c r="N48" s="233">
        <v>86.92</v>
      </c>
      <c r="P48" s="254">
        <v>-118467.42</v>
      </c>
      <c r="Q48" s="254">
        <v>3101072.39</v>
      </c>
      <c r="T48" s="230">
        <v>986191.2</v>
      </c>
      <c r="U48" s="230">
        <v>100000</v>
      </c>
      <c r="V48" s="230">
        <v>649.82000000000005</v>
      </c>
      <c r="X48" s="230">
        <v>2191032.5</v>
      </c>
      <c r="Y48" s="230">
        <v>265916</v>
      </c>
      <c r="Z48" s="231">
        <v>2783502.5</v>
      </c>
      <c r="AC48" s="231">
        <v>546381.64</v>
      </c>
      <c r="AD48" s="231">
        <v>216012.92</v>
      </c>
      <c r="AG48" s="76">
        <f>SUM(F48:H48)</f>
        <v>376855.87</v>
      </c>
      <c r="AH48" s="31">
        <f>SUM(K48:N48)</f>
        <v>86.92</v>
      </c>
      <c r="AI48" s="21">
        <f t="shared" si="1"/>
        <v>376768.95</v>
      </c>
      <c r="AJ48" s="15">
        <f t="shared" si="2"/>
        <v>3543789.52</v>
      </c>
      <c r="AK48" s="16">
        <f t="shared" si="3"/>
        <v>3545897.06</v>
      </c>
      <c r="AL48" s="26">
        <f t="shared" si="4"/>
        <v>-2107.5400000000373</v>
      </c>
    </row>
    <row r="49" spans="1:38" x14ac:dyDescent="0.2">
      <c r="A49" s="1" t="s">
        <v>465</v>
      </c>
      <c r="B49" s="1" t="s">
        <v>466</v>
      </c>
      <c r="C49" s="66">
        <v>2676</v>
      </c>
      <c r="D49" s="67" t="s">
        <v>1123</v>
      </c>
      <c r="E49" s="254" t="s">
        <v>3218</v>
      </c>
      <c r="F49" s="229">
        <v>149990.07999999999</v>
      </c>
      <c r="G49" s="229">
        <v>0</v>
      </c>
      <c r="H49" s="229">
        <v>54321.26</v>
      </c>
      <c r="I49" s="254">
        <v>1674265.27</v>
      </c>
      <c r="J49" s="254">
        <v>769331.74</v>
      </c>
      <c r="L49" s="233">
        <v>49237.5</v>
      </c>
      <c r="N49" s="233">
        <v>88.78</v>
      </c>
      <c r="P49" s="254">
        <v>-202933</v>
      </c>
      <c r="Q49" s="254">
        <v>2713140.37</v>
      </c>
      <c r="T49" s="230">
        <v>1641076.67</v>
      </c>
      <c r="U49" s="230">
        <v>180825</v>
      </c>
      <c r="V49" s="230">
        <v>547.77</v>
      </c>
      <c r="X49" s="230">
        <v>1058238</v>
      </c>
      <c r="Y49" s="230">
        <v>186736</v>
      </c>
      <c r="Z49" s="231">
        <v>1553482</v>
      </c>
      <c r="AC49" s="231">
        <v>538812.12</v>
      </c>
      <c r="AD49" s="231">
        <v>161121.39000000001</v>
      </c>
      <c r="AG49" s="76">
        <f>SUM(F49:H49)</f>
        <v>204311.34</v>
      </c>
      <c r="AH49" s="31">
        <f>SUM(K49:N49)</f>
        <v>49326.28</v>
      </c>
      <c r="AI49" s="21">
        <f t="shared" si="1"/>
        <v>154985.06</v>
      </c>
      <c r="AJ49" s="15">
        <f t="shared" si="2"/>
        <v>3067423.44</v>
      </c>
      <c r="AK49" s="16">
        <f t="shared" si="3"/>
        <v>2253415.5100000002</v>
      </c>
      <c r="AL49" s="26">
        <f t="shared" si="4"/>
        <v>814007.9299999997</v>
      </c>
    </row>
    <row r="50" spans="1:38" x14ac:dyDescent="0.2">
      <c r="A50" s="1" t="s">
        <v>465</v>
      </c>
      <c r="B50" s="1" t="s">
        <v>466</v>
      </c>
      <c r="C50" s="66">
        <v>4612</v>
      </c>
      <c r="D50" s="67" t="s">
        <v>1124</v>
      </c>
      <c r="E50" s="254" t="s">
        <v>3219</v>
      </c>
      <c r="F50" s="229">
        <v>513720.85</v>
      </c>
      <c r="G50" s="229">
        <v>0</v>
      </c>
      <c r="H50" s="229">
        <v>71913.899999999994</v>
      </c>
      <c r="I50" s="254">
        <v>122331.79</v>
      </c>
      <c r="J50" s="254">
        <v>172453.87</v>
      </c>
      <c r="L50" s="233">
        <v>76222.5</v>
      </c>
      <c r="N50" s="233">
        <v>585.19000000000005</v>
      </c>
      <c r="P50" s="254">
        <v>-124045.97</v>
      </c>
      <c r="Q50" s="254">
        <v>2152655.08</v>
      </c>
      <c r="T50" s="230">
        <v>1646957.32</v>
      </c>
      <c r="U50" s="230">
        <v>370103.12</v>
      </c>
      <c r="V50" s="230">
        <v>54.05</v>
      </c>
      <c r="X50" s="230">
        <v>1049577.3</v>
      </c>
      <c r="Y50" s="230">
        <v>266012</v>
      </c>
      <c r="Z50" s="231">
        <v>2066627.3</v>
      </c>
      <c r="AC50" s="231">
        <v>717880.76</v>
      </c>
      <c r="AD50" s="231">
        <v>134973.26999999999</v>
      </c>
      <c r="AG50" s="76">
        <f>SUM(F50:H50)</f>
        <v>585634.75</v>
      </c>
      <c r="AH50" s="31">
        <f>SUM(K50:N50)</f>
        <v>76807.69</v>
      </c>
      <c r="AI50" s="21">
        <f t="shared" si="1"/>
        <v>508827.06</v>
      </c>
      <c r="AJ50" s="15">
        <f t="shared" si="2"/>
        <v>3332703.79</v>
      </c>
      <c r="AK50" s="16">
        <f t="shared" si="3"/>
        <v>2919481.33</v>
      </c>
      <c r="AL50" s="26">
        <f t="shared" si="4"/>
        <v>413222.45999999996</v>
      </c>
    </row>
    <row r="51" spans="1:38" x14ac:dyDescent="0.2">
      <c r="A51" s="1" t="s">
        <v>465</v>
      </c>
      <c r="B51" s="1" t="s">
        <v>466</v>
      </c>
      <c r="C51" s="66">
        <v>3723</v>
      </c>
      <c r="D51" s="67" t="s">
        <v>1125</v>
      </c>
      <c r="E51" s="254" t="s">
        <v>3347</v>
      </c>
      <c r="F51" s="229">
        <v>326738.11</v>
      </c>
      <c r="G51" s="229">
        <v>0</v>
      </c>
      <c r="H51" s="229">
        <v>38256.42</v>
      </c>
      <c r="I51" s="254">
        <v>297951.98</v>
      </c>
      <c r="J51" s="254">
        <v>87382.8</v>
      </c>
      <c r="N51" s="233">
        <v>135</v>
      </c>
      <c r="P51" s="254">
        <v>-68874.009999999995</v>
      </c>
      <c r="Q51" s="254">
        <v>2872107.81</v>
      </c>
      <c r="T51" s="230">
        <v>1076701.3999999999</v>
      </c>
      <c r="U51" s="230">
        <v>85500</v>
      </c>
      <c r="V51" s="230">
        <v>622.88</v>
      </c>
      <c r="X51" s="230">
        <v>683277</v>
      </c>
      <c r="Y51" s="230">
        <v>219200</v>
      </c>
      <c r="Z51" s="231">
        <v>1352975.7</v>
      </c>
      <c r="AC51" s="231">
        <v>398385.56</v>
      </c>
      <c r="AD51" s="231">
        <v>212258.85</v>
      </c>
      <c r="AG51" s="76">
        <f>SUM(F51:H51)</f>
        <v>364994.52999999997</v>
      </c>
      <c r="AH51" s="31">
        <f>SUM(K51:N51)</f>
        <v>135</v>
      </c>
      <c r="AI51" s="21">
        <f t="shared" si="1"/>
        <v>364859.52999999997</v>
      </c>
      <c r="AJ51" s="15">
        <f t="shared" si="2"/>
        <v>2065301.2799999998</v>
      </c>
      <c r="AK51" s="16">
        <f t="shared" si="3"/>
        <v>1963620.11</v>
      </c>
      <c r="AL51" s="26">
        <f t="shared" si="4"/>
        <v>101681.16999999969</v>
      </c>
    </row>
    <row r="52" spans="1:38" x14ac:dyDescent="0.2">
      <c r="A52" s="1" t="s">
        <v>469</v>
      </c>
      <c r="B52" s="1" t="s">
        <v>470</v>
      </c>
      <c r="C52" s="66">
        <v>4086</v>
      </c>
      <c r="D52" s="67" t="s">
        <v>1126</v>
      </c>
      <c r="E52" s="254" t="s">
        <v>3220</v>
      </c>
      <c r="F52" s="229">
        <v>466583.41</v>
      </c>
      <c r="G52" s="229">
        <v>0</v>
      </c>
      <c r="H52" s="229">
        <v>31395.05</v>
      </c>
      <c r="I52" s="254">
        <v>386404.03</v>
      </c>
      <c r="J52" s="254">
        <v>93857.49</v>
      </c>
      <c r="Q52" s="254">
        <v>2033236.3</v>
      </c>
      <c r="T52" s="230">
        <v>1866496.62</v>
      </c>
      <c r="V52" s="230">
        <v>458.23</v>
      </c>
      <c r="X52" s="230">
        <v>644310</v>
      </c>
      <c r="Z52" s="231">
        <v>1606153</v>
      </c>
      <c r="AC52" s="231">
        <v>552168.31999999995</v>
      </c>
      <c r="AD52" s="231">
        <v>79420.320000000007</v>
      </c>
      <c r="AG52" s="76">
        <f>SUM(F52:H52)</f>
        <v>497978.45999999996</v>
      </c>
      <c r="AH52" s="31">
        <f>SUM(K52:N52)</f>
        <v>0</v>
      </c>
      <c r="AI52" s="21">
        <f t="shared" si="1"/>
        <v>497978.45999999996</v>
      </c>
      <c r="AJ52" s="15">
        <f t="shared" si="2"/>
        <v>2511264.85</v>
      </c>
      <c r="AK52" s="16">
        <f t="shared" si="3"/>
        <v>2237741.6399999997</v>
      </c>
      <c r="AL52" s="26">
        <f t="shared" si="4"/>
        <v>273523.21000000043</v>
      </c>
    </row>
    <row r="53" spans="1:38" x14ac:dyDescent="0.2">
      <c r="A53" s="1" t="s">
        <v>469</v>
      </c>
      <c r="B53" s="1" t="s">
        <v>470</v>
      </c>
      <c r="C53" s="66">
        <v>4226</v>
      </c>
      <c r="D53" s="67" t="s">
        <v>1127</v>
      </c>
      <c r="E53" s="254" t="s">
        <v>3221</v>
      </c>
      <c r="F53" s="229">
        <v>591681.11</v>
      </c>
      <c r="G53" s="229">
        <v>0</v>
      </c>
      <c r="H53" s="229">
        <v>68839.5</v>
      </c>
      <c r="I53" s="254">
        <v>1982456.3</v>
      </c>
      <c r="J53" s="254">
        <v>439440.42</v>
      </c>
      <c r="Q53" s="254">
        <v>575288.56999999995</v>
      </c>
      <c r="T53" s="230">
        <v>1816558.22</v>
      </c>
      <c r="V53" s="230">
        <v>819.83</v>
      </c>
      <c r="X53" s="230">
        <v>526950</v>
      </c>
      <c r="Z53" s="231">
        <v>1339287</v>
      </c>
      <c r="AC53" s="231">
        <v>795096.43</v>
      </c>
      <c r="AD53" s="231">
        <v>237233.79</v>
      </c>
      <c r="AG53" s="76">
        <f>SUM(F53:H53)</f>
        <v>660520.61</v>
      </c>
      <c r="AH53" s="31">
        <f>SUM(K53:N53)</f>
        <v>0</v>
      </c>
      <c r="AI53" s="21">
        <f t="shared" si="1"/>
        <v>660520.61</v>
      </c>
      <c r="AJ53" s="15">
        <f t="shared" si="2"/>
        <v>2344328.0499999998</v>
      </c>
      <c r="AK53" s="16">
        <f t="shared" si="3"/>
        <v>2371617.2200000002</v>
      </c>
      <c r="AL53" s="26">
        <f t="shared" si="4"/>
        <v>-27289.170000000391</v>
      </c>
    </row>
    <row r="54" spans="1:38" x14ac:dyDescent="0.2">
      <c r="A54" s="1" t="s">
        <v>469</v>
      </c>
      <c r="B54" s="1" t="s">
        <v>470</v>
      </c>
      <c r="C54" s="66">
        <v>4483</v>
      </c>
      <c r="D54" s="67" t="s">
        <v>1128</v>
      </c>
      <c r="E54" s="254" t="s">
        <v>3222</v>
      </c>
      <c r="F54" s="229">
        <v>1109729.24</v>
      </c>
      <c r="G54" s="229">
        <v>0</v>
      </c>
      <c r="H54" s="229">
        <v>9566.39</v>
      </c>
      <c r="I54" s="254">
        <v>2364549.2999999998</v>
      </c>
      <c r="J54" s="254">
        <v>125822.45</v>
      </c>
      <c r="Q54" s="254">
        <v>1317062.58</v>
      </c>
      <c r="T54" s="230">
        <v>1357188.72</v>
      </c>
      <c r="V54" s="230">
        <v>1781.19</v>
      </c>
      <c r="X54" s="230">
        <v>1016380</v>
      </c>
      <c r="Z54" s="231">
        <v>1631350</v>
      </c>
      <c r="AC54" s="231">
        <v>337024.15</v>
      </c>
      <c r="AD54" s="231">
        <v>148443.66</v>
      </c>
      <c r="AG54" s="76">
        <f>SUM(F54:H54)</f>
        <v>1119295.6299999999</v>
      </c>
      <c r="AH54" s="31">
        <f>SUM(K54:N54)</f>
        <v>0</v>
      </c>
      <c r="AI54" s="21">
        <f t="shared" si="1"/>
        <v>1119295.6299999999</v>
      </c>
      <c r="AJ54" s="15">
        <f t="shared" si="2"/>
        <v>2375349.91</v>
      </c>
      <c r="AK54" s="16">
        <f t="shared" si="3"/>
        <v>2116817.81</v>
      </c>
      <c r="AL54" s="26">
        <f t="shared" si="4"/>
        <v>258532.10000000009</v>
      </c>
    </row>
    <row r="55" spans="1:38" x14ac:dyDescent="0.2">
      <c r="A55" s="1" t="s">
        <v>469</v>
      </c>
      <c r="B55" s="1" t="s">
        <v>470</v>
      </c>
      <c r="C55" s="66">
        <v>3448</v>
      </c>
      <c r="D55" s="67" t="s">
        <v>1129</v>
      </c>
      <c r="E55" s="254" t="s">
        <v>3223</v>
      </c>
      <c r="F55" s="229">
        <v>432415.03</v>
      </c>
      <c r="G55" s="229">
        <v>0</v>
      </c>
      <c r="H55" s="229">
        <v>36890.660000000003</v>
      </c>
      <c r="I55" s="254">
        <v>28457.06</v>
      </c>
      <c r="J55" s="254">
        <v>145119.42000000001</v>
      </c>
      <c r="Q55" s="254">
        <v>2202516.2599999998</v>
      </c>
      <c r="T55" s="230">
        <v>1409598.05</v>
      </c>
      <c r="V55" s="230">
        <v>283918.90000000002</v>
      </c>
      <c r="X55" s="230">
        <v>507420</v>
      </c>
      <c r="Z55" s="231">
        <v>1243766</v>
      </c>
      <c r="AC55" s="231">
        <v>619005.72</v>
      </c>
      <c r="AD55" s="231">
        <v>212196.78</v>
      </c>
      <c r="AG55" s="76">
        <f>SUM(F55:H55)</f>
        <v>469305.69000000006</v>
      </c>
      <c r="AH55" s="31">
        <f>SUM(K55:N55)</f>
        <v>0</v>
      </c>
      <c r="AI55" s="21">
        <f t="shared" si="1"/>
        <v>469305.69000000006</v>
      </c>
      <c r="AJ55" s="15">
        <f t="shared" si="2"/>
        <v>2200936.9500000002</v>
      </c>
      <c r="AK55" s="16">
        <f t="shared" si="3"/>
        <v>2074968.5</v>
      </c>
      <c r="AL55" s="26">
        <f t="shared" si="4"/>
        <v>125968.45000000019</v>
      </c>
    </row>
    <row r="56" spans="1:38" x14ac:dyDescent="0.2">
      <c r="A56" s="1" t="s">
        <v>469</v>
      </c>
      <c r="B56" s="1" t="s">
        <v>470</v>
      </c>
      <c r="C56" s="66">
        <v>3561</v>
      </c>
      <c r="D56" s="67" t="s">
        <v>1130</v>
      </c>
      <c r="E56" s="254" t="s">
        <v>3348</v>
      </c>
      <c r="F56" s="229">
        <v>954930.25</v>
      </c>
      <c r="G56" s="229">
        <v>0</v>
      </c>
      <c r="H56" s="229">
        <v>24760</v>
      </c>
      <c r="I56" s="254">
        <v>277638.03000000003</v>
      </c>
      <c r="J56" s="254">
        <v>92124.36</v>
      </c>
      <c r="Q56" s="254">
        <v>2224684.62</v>
      </c>
      <c r="T56" s="230">
        <v>1706235.4</v>
      </c>
      <c r="V56" s="230">
        <v>1448.51</v>
      </c>
      <c r="X56" s="230">
        <v>323910</v>
      </c>
      <c r="Z56" s="231">
        <v>1074690</v>
      </c>
      <c r="AC56" s="231">
        <v>592882.19999999995</v>
      </c>
      <c r="AD56" s="231">
        <v>145235.60999999999</v>
      </c>
      <c r="AG56" s="76">
        <f>SUM(F56:H56)</f>
        <v>979690.25</v>
      </c>
      <c r="AH56" s="31">
        <f>SUM(K56:N56)</f>
        <v>0</v>
      </c>
      <c r="AI56" s="21">
        <f t="shared" si="1"/>
        <v>979690.25</v>
      </c>
      <c r="AJ56" s="15">
        <f t="shared" si="2"/>
        <v>2031593.91</v>
      </c>
      <c r="AK56" s="16">
        <f t="shared" si="3"/>
        <v>1812807.81</v>
      </c>
      <c r="AL56" s="26">
        <f t="shared" si="4"/>
        <v>218786.09999999986</v>
      </c>
    </row>
    <row r="57" spans="1:38" x14ac:dyDescent="0.2">
      <c r="A57" s="1" t="s">
        <v>472</v>
      </c>
      <c r="B57" s="1" t="s">
        <v>474</v>
      </c>
      <c r="C57" s="66">
        <v>5366</v>
      </c>
      <c r="D57" s="67" t="s">
        <v>1131</v>
      </c>
      <c r="E57" s="254" t="s">
        <v>3224</v>
      </c>
      <c r="F57" s="229">
        <v>1026965.64</v>
      </c>
      <c r="G57" s="229">
        <v>10040</v>
      </c>
      <c r="H57" s="229">
        <v>58374.15</v>
      </c>
      <c r="I57" s="254">
        <v>-24638</v>
      </c>
      <c r="J57" s="254">
        <v>175564.36</v>
      </c>
      <c r="N57" s="233">
        <v>339.38</v>
      </c>
      <c r="O57" s="254">
        <v>-881517.69</v>
      </c>
      <c r="Q57" s="254">
        <v>1546692.27</v>
      </c>
      <c r="T57" s="230">
        <v>1473711.39</v>
      </c>
      <c r="U57" s="230">
        <v>309155</v>
      </c>
      <c r="V57" s="230">
        <v>951.29</v>
      </c>
      <c r="X57" s="230">
        <v>1543980</v>
      </c>
      <c r="Y57" s="230">
        <v>173900</v>
      </c>
      <c r="Z57" s="231">
        <v>2476090</v>
      </c>
      <c r="AB57" s="231">
        <v>128</v>
      </c>
      <c r="AC57" s="231">
        <v>333985.86</v>
      </c>
      <c r="AD57" s="231">
        <v>101313.63</v>
      </c>
      <c r="AG57" s="76">
        <f>SUM(F57:H57)</f>
        <v>1095379.79</v>
      </c>
      <c r="AH57" s="31">
        <f>SUM(K57:N57)</f>
        <v>339.38</v>
      </c>
      <c r="AI57" s="21">
        <f t="shared" si="1"/>
        <v>1095040.4100000001</v>
      </c>
      <c r="AJ57" s="15">
        <f t="shared" si="2"/>
        <v>3501697.6799999997</v>
      </c>
      <c r="AK57" s="16">
        <f t="shared" si="3"/>
        <v>2911517.4899999998</v>
      </c>
      <c r="AL57" s="26">
        <f t="shared" si="4"/>
        <v>590180.18999999994</v>
      </c>
    </row>
    <row r="58" spans="1:38" x14ac:dyDescent="0.2">
      <c r="A58" s="1" t="s">
        <v>472</v>
      </c>
      <c r="B58" s="1" t="s">
        <v>474</v>
      </c>
      <c r="C58" s="66">
        <v>5331</v>
      </c>
      <c r="D58" s="67" t="s">
        <v>1132</v>
      </c>
      <c r="E58" s="254" t="s">
        <v>3225</v>
      </c>
      <c r="F58" s="229">
        <v>889296.41</v>
      </c>
      <c r="H58" s="229">
        <v>44380.81</v>
      </c>
      <c r="I58" s="254">
        <v>1389428.05</v>
      </c>
      <c r="J58" s="254">
        <v>333378.18</v>
      </c>
      <c r="K58" s="233">
        <v>1408.23</v>
      </c>
      <c r="L58" s="233">
        <v>17400</v>
      </c>
      <c r="M58" s="233">
        <v>163900</v>
      </c>
      <c r="N58" s="233">
        <v>45.14</v>
      </c>
      <c r="O58" s="254">
        <v>1636221.74</v>
      </c>
      <c r="P58" s="254">
        <v>91122.7</v>
      </c>
      <c r="Q58" s="254">
        <v>305399.93</v>
      </c>
      <c r="T58" s="230">
        <v>2208300.7999999998</v>
      </c>
      <c r="V58" s="230">
        <v>1216.1300000000001</v>
      </c>
      <c r="X58" s="230">
        <v>1258310</v>
      </c>
      <c r="Y58" s="230">
        <v>132188</v>
      </c>
      <c r="Z58" s="231">
        <v>2386060</v>
      </c>
      <c r="AC58" s="231">
        <v>671084.34</v>
      </c>
      <c r="AD58" s="231">
        <v>54794.879999999997</v>
      </c>
      <c r="AG58" s="76">
        <f>SUM(F58:H58)</f>
        <v>933677.22</v>
      </c>
      <c r="AH58" s="31">
        <f>SUM(K58:N58)</f>
        <v>182753.37000000002</v>
      </c>
      <c r="AI58" s="21">
        <f t="shared" si="1"/>
        <v>750923.85</v>
      </c>
      <c r="AJ58" s="15">
        <f t="shared" si="2"/>
        <v>3600014.9299999997</v>
      </c>
      <c r="AK58" s="16">
        <f t="shared" si="3"/>
        <v>3111939.2199999997</v>
      </c>
      <c r="AL58" s="26">
        <f t="shared" si="4"/>
        <v>488075.70999999996</v>
      </c>
    </row>
    <row r="59" spans="1:38" x14ac:dyDescent="0.2">
      <c r="A59" s="1" t="s">
        <v>472</v>
      </c>
      <c r="B59" s="1" t="s">
        <v>474</v>
      </c>
      <c r="C59" s="66">
        <v>5099</v>
      </c>
      <c r="D59" s="67" t="s">
        <v>1133</v>
      </c>
      <c r="E59" s="254" t="s">
        <v>3226</v>
      </c>
      <c r="F59" s="229">
        <v>821515.66</v>
      </c>
      <c r="G59" s="229">
        <v>6840</v>
      </c>
      <c r="H59" s="229">
        <v>91226.91</v>
      </c>
      <c r="I59" s="254">
        <v>9</v>
      </c>
      <c r="J59" s="254">
        <v>133764.25</v>
      </c>
      <c r="N59" s="233">
        <v>93.33</v>
      </c>
      <c r="O59" s="254">
        <v>-517528.59</v>
      </c>
      <c r="P59" s="254">
        <v>-290692.17</v>
      </c>
      <c r="Q59" s="254">
        <v>1630025.76</v>
      </c>
      <c r="T59" s="230">
        <v>1287917.8600000001</v>
      </c>
      <c r="U59" s="230">
        <v>19350</v>
      </c>
      <c r="V59" s="230">
        <v>1141.49</v>
      </c>
      <c r="X59" s="230">
        <v>1098440</v>
      </c>
      <c r="Y59" s="230">
        <v>128300</v>
      </c>
      <c r="Z59" s="231">
        <v>1776949</v>
      </c>
      <c r="AC59" s="231">
        <v>415898.2</v>
      </c>
      <c r="AD59" s="231">
        <v>63211.66</v>
      </c>
      <c r="AG59" s="76">
        <f>SUM(F59:H59)</f>
        <v>919582.57000000007</v>
      </c>
      <c r="AH59" s="31">
        <f>SUM(K59:N59)</f>
        <v>93.33</v>
      </c>
      <c r="AI59" s="21">
        <f t="shared" si="1"/>
        <v>919489.24000000011</v>
      </c>
      <c r="AJ59" s="15">
        <f t="shared" si="2"/>
        <v>2535149.35</v>
      </c>
      <c r="AK59" s="16">
        <f t="shared" si="3"/>
        <v>2256058.8600000003</v>
      </c>
      <c r="AL59" s="26">
        <f t="shared" si="4"/>
        <v>279090.48999999976</v>
      </c>
    </row>
    <row r="60" spans="1:38" x14ac:dyDescent="0.2">
      <c r="A60" s="1" t="s">
        <v>472</v>
      </c>
      <c r="B60" s="1" t="s">
        <v>474</v>
      </c>
      <c r="C60" s="66">
        <v>3004</v>
      </c>
      <c r="D60" s="67" t="s">
        <v>1134</v>
      </c>
      <c r="E60" s="254" t="s">
        <v>3227</v>
      </c>
      <c r="F60" s="229">
        <v>391284.31</v>
      </c>
      <c r="G60" s="229">
        <v>51288.26</v>
      </c>
      <c r="H60" s="229">
        <v>69401.63</v>
      </c>
      <c r="I60" s="254">
        <v>63228.98</v>
      </c>
      <c r="J60" s="254">
        <v>101006.2</v>
      </c>
      <c r="N60" s="233">
        <v>100</v>
      </c>
      <c r="O60" s="254">
        <v>-1188221.6599999999</v>
      </c>
      <c r="P60" s="254">
        <v>-794646.99</v>
      </c>
      <c r="Q60" s="254">
        <v>2454167.9500000002</v>
      </c>
      <c r="T60" s="230">
        <v>1276511.3899999999</v>
      </c>
      <c r="U60" s="230">
        <v>50000</v>
      </c>
      <c r="V60" s="230">
        <v>379.84</v>
      </c>
      <c r="X60" s="230">
        <v>1356850</v>
      </c>
      <c r="Y60" s="230">
        <v>149214</v>
      </c>
      <c r="Z60" s="231">
        <v>1993052</v>
      </c>
      <c r="AC60" s="231">
        <v>440679.65</v>
      </c>
      <c r="AD60" s="231">
        <v>109482.5</v>
      </c>
      <c r="AG60" s="76">
        <f>SUM(F60:H60)</f>
        <v>511974.2</v>
      </c>
      <c r="AH60" s="31">
        <f>SUM(K60:N60)</f>
        <v>100</v>
      </c>
      <c r="AI60" s="21">
        <f t="shared" si="1"/>
        <v>511874.2</v>
      </c>
      <c r="AJ60" s="15">
        <f t="shared" si="2"/>
        <v>2832955.23</v>
      </c>
      <c r="AK60" s="16">
        <f t="shared" si="3"/>
        <v>2543214.15</v>
      </c>
      <c r="AL60" s="26">
        <f t="shared" si="4"/>
        <v>289741.08000000007</v>
      </c>
    </row>
    <row r="61" spans="1:38" x14ac:dyDescent="0.2">
      <c r="A61" s="1" t="s">
        <v>472</v>
      </c>
      <c r="B61" s="1" t="s">
        <v>474</v>
      </c>
      <c r="C61" s="66">
        <v>2532</v>
      </c>
      <c r="D61" s="67" t="s">
        <v>1135</v>
      </c>
      <c r="E61" s="254" t="s">
        <v>3228</v>
      </c>
      <c r="F61" s="229">
        <v>296866.75</v>
      </c>
      <c r="G61" s="229">
        <v>33081.82</v>
      </c>
      <c r="H61" s="229">
        <v>66580.03</v>
      </c>
      <c r="I61" s="254">
        <v>766737.62</v>
      </c>
      <c r="J61" s="254">
        <v>288064.28000000003</v>
      </c>
      <c r="K61" s="233">
        <v>7500</v>
      </c>
      <c r="N61" s="233">
        <v>1215.96</v>
      </c>
      <c r="O61" s="254">
        <v>-214357.81</v>
      </c>
      <c r="P61" s="254">
        <v>3448</v>
      </c>
      <c r="Q61" s="254">
        <v>1419953.5</v>
      </c>
      <c r="T61" s="230">
        <v>1034966.26</v>
      </c>
      <c r="U61" s="230">
        <v>40000</v>
      </c>
      <c r="V61" s="230">
        <v>255.8</v>
      </c>
      <c r="X61" s="230">
        <v>825620</v>
      </c>
      <c r="Y61" s="230">
        <v>108025</v>
      </c>
      <c r="Z61" s="231">
        <v>1363680</v>
      </c>
      <c r="AB61" s="231">
        <v>4568</v>
      </c>
      <c r="AC61" s="231">
        <v>340841.16</v>
      </c>
      <c r="AD61" s="231">
        <v>33709.050000000003</v>
      </c>
      <c r="AG61" s="76">
        <f>SUM(F61:H61)</f>
        <v>396528.6</v>
      </c>
      <c r="AH61" s="31">
        <f>SUM(K61:N61)</f>
        <v>8715.9599999999991</v>
      </c>
      <c r="AI61" s="21">
        <f t="shared" si="1"/>
        <v>387812.63999999996</v>
      </c>
      <c r="AJ61" s="15">
        <f t="shared" si="2"/>
        <v>2008867.06</v>
      </c>
      <c r="AK61" s="16">
        <f t="shared" si="3"/>
        <v>1742798.21</v>
      </c>
      <c r="AL61" s="26">
        <f t="shared" si="4"/>
        <v>266068.85000000009</v>
      </c>
    </row>
    <row r="62" spans="1:38" x14ac:dyDescent="0.2">
      <c r="A62" s="1" t="s">
        <v>472</v>
      </c>
      <c r="B62" s="1" t="s">
        <v>474</v>
      </c>
      <c r="C62" s="66">
        <v>1966</v>
      </c>
      <c r="D62" s="67" t="s">
        <v>1136</v>
      </c>
      <c r="E62" s="254" t="s">
        <v>3229</v>
      </c>
      <c r="F62" s="229">
        <v>350198.39</v>
      </c>
      <c r="H62" s="229">
        <v>34819.980000000003</v>
      </c>
      <c r="I62" s="254">
        <v>441365.7</v>
      </c>
      <c r="J62" s="254">
        <v>131236.45000000001</v>
      </c>
      <c r="N62" s="233">
        <v>5.9</v>
      </c>
      <c r="O62" s="254">
        <v>-1233222.4099999999</v>
      </c>
      <c r="P62" s="254">
        <v>71461.119999999995</v>
      </c>
      <c r="Q62" s="254">
        <v>1982389.67</v>
      </c>
      <c r="T62" s="230">
        <v>865884.28</v>
      </c>
      <c r="V62" s="230">
        <v>388.82</v>
      </c>
      <c r="X62" s="230">
        <v>997950</v>
      </c>
      <c r="Y62" s="230">
        <v>130873</v>
      </c>
      <c r="Z62" s="231">
        <v>1453103</v>
      </c>
      <c r="AB62" s="231">
        <v>1728</v>
      </c>
      <c r="AC62" s="231">
        <v>306558.77</v>
      </c>
      <c r="AD62" s="231">
        <v>67275.09</v>
      </c>
      <c r="AG62" s="76">
        <f>SUM(F62:H62)</f>
        <v>385018.37</v>
      </c>
      <c r="AH62" s="31">
        <f>SUM(K62:N62)</f>
        <v>5.9</v>
      </c>
      <c r="AI62" s="21">
        <f t="shared" si="1"/>
        <v>385012.47</v>
      </c>
      <c r="AJ62" s="15">
        <f t="shared" si="2"/>
        <v>1995096.1</v>
      </c>
      <c r="AK62" s="16">
        <f t="shared" si="3"/>
        <v>1828664.86</v>
      </c>
      <c r="AL62" s="26">
        <f t="shared" si="4"/>
        <v>166431.24</v>
      </c>
    </row>
    <row r="63" spans="1:38" x14ac:dyDescent="0.2">
      <c r="A63" s="1" t="s">
        <v>472</v>
      </c>
      <c r="B63" s="1" t="s">
        <v>474</v>
      </c>
      <c r="C63" s="66">
        <v>1289</v>
      </c>
      <c r="D63" s="67" t="s">
        <v>1137</v>
      </c>
      <c r="E63" s="254" t="s">
        <v>3230</v>
      </c>
      <c r="F63" s="229">
        <v>820545.12</v>
      </c>
      <c r="G63" s="229">
        <v>18551</v>
      </c>
      <c r="H63" s="229">
        <v>101939.37</v>
      </c>
      <c r="I63" s="254">
        <v>507027.54</v>
      </c>
      <c r="J63" s="254">
        <v>95830.31</v>
      </c>
      <c r="N63" s="233">
        <v>0</v>
      </c>
      <c r="O63" s="254">
        <v>-100608.5</v>
      </c>
      <c r="P63" s="254">
        <v>55254.65</v>
      </c>
      <c r="Q63" s="254">
        <v>1478254.91</v>
      </c>
      <c r="T63" s="230">
        <v>879573.67</v>
      </c>
      <c r="V63" s="230">
        <v>1312.66</v>
      </c>
      <c r="X63" s="230">
        <v>1028500</v>
      </c>
      <c r="Y63" s="230">
        <v>99930</v>
      </c>
      <c r="Z63" s="231">
        <v>1456378</v>
      </c>
      <c r="AC63" s="231">
        <v>321255.96000000002</v>
      </c>
      <c r="AD63" s="231">
        <v>91575.09</v>
      </c>
      <c r="AG63" s="76">
        <f>SUM(F63:H63)</f>
        <v>941035.49</v>
      </c>
      <c r="AH63" s="31">
        <f>SUM(K63:N63)</f>
        <v>0</v>
      </c>
      <c r="AI63" s="21">
        <f t="shared" si="1"/>
        <v>941035.49</v>
      </c>
      <c r="AJ63" s="15">
        <f t="shared" si="2"/>
        <v>2009316.33</v>
      </c>
      <c r="AK63" s="16">
        <f t="shared" si="3"/>
        <v>1869209.05</v>
      </c>
      <c r="AL63" s="26">
        <f t="shared" si="4"/>
        <v>140107.28000000003</v>
      </c>
    </row>
    <row r="64" spans="1:38" x14ac:dyDescent="0.2">
      <c r="A64" s="1" t="s">
        <v>472</v>
      </c>
      <c r="B64" s="1" t="s">
        <v>474</v>
      </c>
      <c r="C64" s="66">
        <v>2633</v>
      </c>
      <c r="D64" s="67" t="s">
        <v>1138</v>
      </c>
      <c r="E64" s="254" t="s">
        <v>3231</v>
      </c>
      <c r="F64" s="229">
        <v>514884.33</v>
      </c>
      <c r="H64" s="229">
        <v>51790.39</v>
      </c>
      <c r="I64" s="254">
        <v>1587002.97</v>
      </c>
      <c r="J64" s="254">
        <v>67135.679999999993</v>
      </c>
      <c r="N64" s="233">
        <v>0</v>
      </c>
      <c r="O64" s="254">
        <v>320546.14</v>
      </c>
      <c r="P64" s="254">
        <v>1240804.42</v>
      </c>
      <c r="Q64" s="254">
        <v>424358.77</v>
      </c>
      <c r="T64" s="230">
        <v>1094248.83</v>
      </c>
      <c r="U64" s="230">
        <v>145500</v>
      </c>
      <c r="V64" s="230">
        <v>534.49</v>
      </c>
      <c r="X64" s="230">
        <v>911230</v>
      </c>
      <c r="Y64" s="230">
        <v>129616</v>
      </c>
      <c r="Z64" s="231">
        <v>1545013.5</v>
      </c>
      <c r="AB64" s="231">
        <v>4054</v>
      </c>
      <c r="AC64" s="231">
        <v>410071.27</v>
      </c>
      <c r="AD64" s="231">
        <v>76367.509999999995</v>
      </c>
      <c r="AG64" s="76">
        <f>SUM(F64:H64)</f>
        <v>566674.72</v>
      </c>
      <c r="AH64" s="31">
        <f>SUM(K64:N64)</f>
        <v>0</v>
      </c>
      <c r="AI64" s="21">
        <f t="shared" si="1"/>
        <v>566674.72</v>
      </c>
      <c r="AJ64" s="15">
        <f t="shared" si="2"/>
        <v>2281129.3200000003</v>
      </c>
      <c r="AK64" s="16">
        <f t="shared" si="3"/>
        <v>2035506.28</v>
      </c>
      <c r="AL64" s="26">
        <f t="shared" si="4"/>
        <v>245623.04000000027</v>
      </c>
    </row>
    <row r="65" spans="1:38" x14ac:dyDescent="0.2">
      <c r="A65" s="1" t="s">
        <v>472</v>
      </c>
      <c r="B65" s="1" t="s">
        <v>474</v>
      </c>
      <c r="C65" s="66">
        <v>3093</v>
      </c>
      <c r="D65" s="67" t="s">
        <v>1139</v>
      </c>
      <c r="E65" s="254" t="s">
        <v>3232</v>
      </c>
      <c r="F65" s="229">
        <v>356926.66</v>
      </c>
      <c r="H65" s="229">
        <v>40975.53</v>
      </c>
      <c r="I65" s="254">
        <v>158838</v>
      </c>
      <c r="J65" s="254">
        <v>55781.760000000002</v>
      </c>
      <c r="N65" s="233">
        <v>191.86</v>
      </c>
      <c r="P65" s="254">
        <v>18022.39</v>
      </c>
      <c r="Q65" s="254">
        <v>457634.96</v>
      </c>
      <c r="T65" s="230">
        <v>874418.68</v>
      </c>
      <c r="U65" s="230">
        <v>90840</v>
      </c>
      <c r="V65" s="230">
        <v>440.8</v>
      </c>
      <c r="X65" s="230">
        <v>1208950</v>
      </c>
      <c r="Y65" s="230">
        <v>103643</v>
      </c>
      <c r="Z65" s="231">
        <v>1622894</v>
      </c>
      <c r="AB65" s="231">
        <v>10820</v>
      </c>
      <c r="AC65" s="231">
        <v>434305.11</v>
      </c>
      <c r="AD65" s="231">
        <v>42424.63</v>
      </c>
      <c r="AG65" s="76">
        <f>SUM(F65:H65)</f>
        <v>397902.18999999994</v>
      </c>
      <c r="AH65" s="31">
        <f>SUM(K65:N65)</f>
        <v>191.86</v>
      </c>
      <c r="AI65" s="21">
        <f t="shared" si="1"/>
        <v>397710.32999999996</v>
      </c>
      <c r="AJ65" s="15">
        <f t="shared" si="2"/>
        <v>2278292.48</v>
      </c>
      <c r="AK65" s="16">
        <f t="shared" si="3"/>
        <v>2110443.7399999998</v>
      </c>
      <c r="AL65" s="26">
        <f t="shared" si="4"/>
        <v>167848.74000000022</v>
      </c>
    </row>
    <row r="66" spans="1:38" x14ac:dyDescent="0.2">
      <c r="A66" s="1" t="s">
        <v>472</v>
      </c>
      <c r="B66" s="1" t="s">
        <v>474</v>
      </c>
      <c r="C66" s="66">
        <v>5106</v>
      </c>
      <c r="D66" s="67" t="s">
        <v>1140</v>
      </c>
      <c r="E66" s="254" t="s">
        <v>3233</v>
      </c>
      <c r="F66" s="229">
        <v>655579.52</v>
      </c>
      <c r="G66" s="229">
        <v>2070</v>
      </c>
      <c r="H66" s="229">
        <v>62030.05</v>
      </c>
      <c r="I66" s="254">
        <v>4</v>
      </c>
      <c r="J66" s="254">
        <v>112592.49</v>
      </c>
      <c r="N66" s="233">
        <v>603.41</v>
      </c>
      <c r="O66" s="254">
        <v>-444996.86</v>
      </c>
      <c r="P66" s="254">
        <v>-212146.31</v>
      </c>
      <c r="Q66" s="254">
        <v>1208029.25</v>
      </c>
      <c r="T66" s="230">
        <v>1288720.78</v>
      </c>
      <c r="U66" s="230">
        <v>70000</v>
      </c>
      <c r="V66" s="230">
        <v>837.05</v>
      </c>
      <c r="X66" s="230">
        <v>1399220</v>
      </c>
      <c r="Y66" s="230">
        <v>169197</v>
      </c>
      <c r="Z66" s="231">
        <v>2144489</v>
      </c>
      <c r="AC66" s="231">
        <v>427641.06</v>
      </c>
      <c r="AD66" s="231">
        <v>20992.2</v>
      </c>
      <c r="AG66" s="76">
        <f>SUM(F66:H66)</f>
        <v>719679.57000000007</v>
      </c>
      <c r="AH66" s="31">
        <f>SUM(K66:N66)</f>
        <v>603.41</v>
      </c>
      <c r="AI66" s="21">
        <f t="shared" si="1"/>
        <v>719076.16</v>
      </c>
      <c r="AJ66" s="15">
        <f t="shared" si="2"/>
        <v>2927974.83</v>
      </c>
      <c r="AK66" s="16">
        <f t="shared" si="3"/>
        <v>2593122.2600000002</v>
      </c>
      <c r="AL66" s="26">
        <f t="shared" si="4"/>
        <v>334852.56999999983</v>
      </c>
    </row>
    <row r="67" spans="1:38" x14ac:dyDescent="0.2">
      <c r="A67" s="1" t="s">
        <v>472</v>
      </c>
      <c r="B67" s="1" t="s">
        <v>474</v>
      </c>
      <c r="C67" s="66">
        <v>4454</v>
      </c>
      <c r="D67" s="67" t="s">
        <v>1141</v>
      </c>
      <c r="E67" s="254" t="s">
        <v>3234</v>
      </c>
      <c r="F67" s="229">
        <v>784529.75</v>
      </c>
      <c r="G67" s="229">
        <v>14181.53</v>
      </c>
      <c r="H67" s="229">
        <v>87892.13</v>
      </c>
      <c r="I67" s="254">
        <v>450390.6</v>
      </c>
      <c r="J67" s="254">
        <v>262650.96000000002</v>
      </c>
      <c r="K67" s="233">
        <v>7200</v>
      </c>
      <c r="M67" s="233">
        <v>70000</v>
      </c>
      <c r="N67" s="233">
        <v>736.28</v>
      </c>
      <c r="O67" s="254">
        <v>-825356.04</v>
      </c>
      <c r="P67" s="254">
        <v>-135566.43</v>
      </c>
      <c r="Q67" s="254">
        <v>2340789.7799999998</v>
      </c>
      <c r="T67" s="230">
        <v>1204745.71</v>
      </c>
      <c r="V67" s="230">
        <v>1139.72</v>
      </c>
      <c r="X67" s="230">
        <v>911610</v>
      </c>
      <c r="Y67" s="230">
        <v>156746</v>
      </c>
      <c r="Z67" s="231">
        <v>1591730</v>
      </c>
      <c r="AB67" s="231">
        <v>12427</v>
      </c>
      <c r="AC67" s="231">
        <v>389711.59</v>
      </c>
      <c r="AD67" s="231">
        <v>109376.46</v>
      </c>
      <c r="AG67" s="76">
        <f>SUM(F67:H67)</f>
        <v>886603.41</v>
      </c>
      <c r="AH67" s="31">
        <f>SUM(K67:N67)</f>
        <v>77936.28</v>
      </c>
      <c r="AI67" s="21">
        <f t="shared" si="1"/>
        <v>808667.13</v>
      </c>
      <c r="AJ67" s="15">
        <f t="shared" si="2"/>
        <v>2274241.4299999997</v>
      </c>
      <c r="AK67" s="16">
        <f t="shared" si="3"/>
        <v>2103245.0500000003</v>
      </c>
      <c r="AL67" s="26">
        <f t="shared" si="4"/>
        <v>170996.37999999942</v>
      </c>
    </row>
    <row r="68" spans="1:38" x14ac:dyDescent="0.2">
      <c r="A68" s="1" t="s">
        <v>472</v>
      </c>
      <c r="B68" s="1" t="s">
        <v>474</v>
      </c>
      <c r="C68" s="66">
        <v>3718</v>
      </c>
      <c r="D68" s="67" t="s">
        <v>1142</v>
      </c>
      <c r="E68" s="254" t="s">
        <v>3235</v>
      </c>
      <c r="F68" s="229">
        <v>310742.69</v>
      </c>
      <c r="H68" s="229">
        <v>34418.83</v>
      </c>
      <c r="I68" s="254">
        <v>72581</v>
      </c>
      <c r="J68" s="254">
        <v>325273.38</v>
      </c>
      <c r="N68" s="233">
        <v>105</v>
      </c>
      <c r="O68" s="254">
        <v>69402.100000000006</v>
      </c>
      <c r="P68" s="254">
        <v>720</v>
      </c>
      <c r="Q68" s="254">
        <v>489048.9</v>
      </c>
      <c r="T68" s="230">
        <v>1204321.53</v>
      </c>
      <c r="U68" s="230">
        <v>94500</v>
      </c>
      <c r="V68" s="230">
        <v>160.9</v>
      </c>
      <c r="X68" s="230">
        <v>923090</v>
      </c>
      <c r="Y68" s="230">
        <v>143320</v>
      </c>
      <c r="Z68" s="231">
        <v>1625605</v>
      </c>
      <c r="AC68" s="231">
        <v>488277.37</v>
      </c>
      <c r="AD68" s="231">
        <v>51150.87</v>
      </c>
      <c r="AF68" s="231">
        <v>5000</v>
      </c>
      <c r="AG68" s="76">
        <f>SUM(F68:H68)</f>
        <v>345161.52</v>
      </c>
      <c r="AH68" s="31">
        <f>SUM(K68:N68)</f>
        <v>105</v>
      </c>
      <c r="AI68" s="21">
        <f t="shared" si="1"/>
        <v>345056.52</v>
      </c>
      <c r="AJ68" s="15">
        <f t="shared" si="2"/>
        <v>2365392.4299999997</v>
      </c>
      <c r="AK68" s="16">
        <f t="shared" si="3"/>
        <v>2170033.2400000002</v>
      </c>
      <c r="AL68" s="26">
        <f t="shared" si="4"/>
        <v>195359.18999999948</v>
      </c>
    </row>
    <row r="69" spans="1:38" x14ac:dyDescent="0.2">
      <c r="A69" s="1" t="s">
        <v>472</v>
      </c>
      <c r="B69" s="1" t="s">
        <v>474</v>
      </c>
      <c r="C69" s="66">
        <v>3267</v>
      </c>
      <c r="D69" s="67" t="s">
        <v>1143</v>
      </c>
      <c r="E69" s="254" t="s">
        <v>3349</v>
      </c>
      <c r="F69" s="229">
        <v>456683.41</v>
      </c>
      <c r="H69" s="229">
        <v>44937.31</v>
      </c>
      <c r="I69" s="254">
        <v>1550224.26</v>
      </c>
      <c r="J69" s="254">
        <v>481852.1</v>
      </c>
      <c r="N69" s="233">
        <v>424.11</v>
      </c>
      <c r="P69" s="254">
        <v>-47680.45</v>
      </c>
      <c r="Q69" s="254">
        <v>2396007.25</v>
      </c>
      <c r="T69" s="230">
        <v>1189963.05</v>
      </c>
      <c r="U69" s="230">
        <v>74500</v>
      </c>
      <c r="V69" s="230">
        <v>535.11</v>
      </c>
      <c r="X69" s="230">
        <v>2566880</v>
      </c>
      <c r="Y69" s="230">
        <v>157750</v>
      </c>
      <c r="Z69" s="231">
        <v>3147842</v>
      </c>
      <c r="AB69" s="231">
        <v>6520</v>
      </c>
      <c r="AC69" s="231">
        <v>491901.25</v>
      </c>
      <c r="AD69" s="231">
        <v>116683.74</v>
      </c>
      <c r="AG69" s="76">
        <f>SUM(F69:H69)</f>
        <v>501620.72</v>
      </c>
      <c r="AH69" s="31">
        <f>SUM(K69:N69)</f>
        <v>424.11</v>
      </c>
      <c r="AI69" s="21">
        <f t="shared" ref="AI69:AI132" si="5">AG69-AH69</f>
        <v>501196.61</v>
      </c>
      <c r="AJ69" s="15">
        <f t="shared" ref="AJ69:AJ132" si="6">SUM(R69:Y69)</f>
        <v>3989628.16</v>
      </c>
      <c r="AK69" s="16">
        <f t="shared" ref="AK69:AK132" si="7">SUM(Z69:AF69)</f>
        <v>3762946.99</v>
      </c>
      <c r="AL69" s="26">
        <f t="shared" ref="AL69:AL132" si="8">AJ69-AK69</f>
        <v>226681.16999999993</v>
      </c>
    </row>
    <row r="70" spans="1:38" s="46" customFormat="1" x14ac:dyDescent="0.2">
      <c r="A70" s="305" t="s">
        <v>472</v>
      </c>
      <c r="B70" s="305" t="s">
        <v>474</v>
      </c>
      <c r="C70" s="69">
        <v>2885</v>
      </c>
      <c r="D70" s="70" t="s">
        <v>1144</v>
      </c>
      <c r="E70" s="254" t="s">
        <v>3360</v>
      </c>
      <c r="F70" s="229">
        <v>697612.42</v>
      </c>
      <c r="G70" s="229"/>
      <c r="H70" s="229">
        <v>49900.160000000003</v>
      </c>
      <c r="I70" s="254">
        <v>4612130.66</v>
      </c>
      <c r="J70" s="254">
        <v>39387.589999999997</v>
      </c>
      <c r="K70" s="233"/>
      <c r="L70" s="233"/>
      <c r="M70" s="233"/>
      <c r="N70" s="233">
        <v>0</v>
      </c>
      <c r="O70" s="254">
        <v>-375795.99</v>
      </c>
      <c r="P70" s="254">
        <v>-711042.86</v>
      </c>
      <c r="Q70" s="254">
        <v>6403982.4100000001</v>
      </c>
      <c r="R70" s="230"/>
      <c r="S70" s="230"/>
      <c r="T70" s="230">
        <v>975252.84</v>
      </c>
      <c r="U70" s="230"/>
      <c r="V70" s="230">
        <v>714.16</v>
      </c>
      <c r="W70" s="230"/>
      <c r="X70" s="230">
        <v>345460</v>
      </c>
      <c r="Y70" s="230">
        <v>286003</v>
      </c>
      <c r="Z70" s="231">
        <v>888846</v>
      </c>
      <c r="AA70" s="231"/>
      <c r="AB70" s="231"/>
      <c r="AC70" s="231">
        <v>384148.45</v>
      </c>
      <c r="AD70" s="231">
        <v>222793.61</v>
      </c>
      <c r="AE70" s="231"/>
      <c r="AF70" s="231"/>
      <c r="AG70" s="76">
        <f>SUM(F70:H70)</f>
        <v>747512.58000000007</v>
      </c>
      <c r="AH70" s="31">
        <f>SUM(K70:N70)</f>
        <v>0</v>
      </c>
      <c r="AI70" s="21">
        <f t="shared" si="5"/>
        <v>747512.58000000007</v>
      </c>
      <c r="AJ70" s="15">
        <f t="shared" si="6"/>
        <v>1607430</v>
      </c>
      <c r="AK70" s="16">
        <f t="shared" si="7"/>
        <v>1495788.06</v>
      </c>
      <c r="AL70" s="26">
        <f t="shared" si="8"/>
        <v>111641.93999999994</v>
      </c>
    </row>
    <row r="71" spans="1:38" s="39" customFormat="1" x14ac:dyDescent="0.2">
      <c r="A71" s="262" t="s">
        <v>477</v>
      </c>
      <c r="B71" s="262" t="s">
        <v>478</v>
      </c>
      <c r="C71" s="66">
        <v>6036</v>
      </c>
      <c r="D71" s="67" t="s">
        <v>1145</v>
      </c>
      <c r="E71" s="254" t="s">
        <v>3236</v>
      </c>
      <c r="F71" s="229">
        <v>560868.18999999994</v>
      </c>
      <c r="G71" s="229">
        <v>0</v>
      </c>
      <c r="H71" s="229">
        <v>108484.83</v>
      </c>
      <c r="I71" s="254">
        <v>777839.17</v>
      </c>
      <c r="J71" s="254">
        <v>-17549.18</v>
      </c>
      <c r="K71" s="233"/>
      <c r="L71" s="233"/>
      <c r="M71" s="233"/>
      <c r="N71" s="233"/>
      <c r="O71" s="254"/>
      <c r="P71" s="254">
        <v>-927102.06</v>
      </c>
      <c r="Q71" s="254">
        <v>2227185.62</v>
      </c>
      <c r="R71" s="230">
        <v>1172.2</v>
      </c>
      <c r="S71" s="230"/>
      <c r="T71" s="230">
        <v>1729157.3</v>
      </c>
      <c r="U71" s="230"/>
      <c r="V71" s="230"/>
      <c r="W71" s="230"/>
      <c r="X71" s="230">
        <v>1701870</v>
      </c>
      <c r="Y71" s="230"/>
      <c r="Z71" s="231">
        <v>2677572.5</v>
      </c>
      <c r="AA71" s="231"/>
      <c r="AB71" s="231"/>
      <c r="AC71" s="231">
        <v>506415.3</v>
      </c>
      <c r="AD71" s="231">
        <v>90989.25</v>
      </c>
      <c r="AE71" s="231"/>
      <c r="AF71" s="231"/>
      <c r="AG71" s="76">
        <f>SUM(F71:H71)</f>
        <v>669353.0199999999</v>
      </c>
      <c r="AH71" s="31">
        <f>SUM(K71:N71)</f>
        <v>0</v>
      </c>
      <c r="AI71" s="21">
        <f t="shared" si="5"/>
        <v>669353.0199999999</v>
      </c>
      <c r="AJ71" s="15">
        <f t="shared" si="6"/>
        <v>3432199.5</v>
      </c>
      <c r="AK71" s="16">
        <f t="shared" si="7"/>
        <v>3274977.05</v>
      </c>
      <c r="AL71" s="26">
        <f t="shared" si="8"/>
        <v>157222.45000000019</v>
      </c>
    </row>
    <row r="72" spans="1:38" s="39" customFormat="1" x14ac:dyDescent="0.2">
      <c r="A72" s="262" t="s">
        <v>477</v>
      </c>
      <c r="B72" s="262" t="s">
        <v>478</v>
      </c>
      <c r="C72" s="66">
        <v>4053</v>
      </c>
      <c r="D72" s="67" t="s">
        <v>1146</v>
      </c>
      <c r="E72" s="254" t="s">
        <v>3237</v>
      </c>
      <c r="F72" s="229">
        <v>603328.99</v>
      </c>
      <c r="G72" s="229">
        <v>0</v>
      </c>
      <c r="H72" s="229">
        <v>311855.17</v>
      </c>
      <c r="I72" s="254">
        <v>298963.77</v>
      </c>
      <c r="J72" s="254">
        <v>22617.14</v>
      </c>
      <c r="K72" s="233"/>
      <c r="L72" s="233"/>
      <c r="M72" s="233"/>
      <c r="N72" s="233">
        <v>3034.5</v>
      </c>
      <c r="O72" s="254"/>
      <c r="P72" s="254">
        <v>-2980151.41</v>
      </c>
      <c r="Q72" s="254">
        <v>4014093.13</v>
      </c>
      <c r="R72" s="230">
        <v>1210.54</v>
      </c>
      <c r="S72" s="230"/>
      <c r="T72" s="230">
        <v>1533249.86</v>
      </c>
      <c r="U72" s="230"/>
      <c r="V72" s="230"/>
      <c r="W72" s="230"/>
      <c r="X72" s="230">
        <v>1601220</v>
      </c>
      <c r="Y72" s="230"/>
      <c r="Z72" s="231">
        <v>2443645.5</v>
      </c>
      <c r="AA72" s="231">
        <v>9020</v>
      </c>
      <c r="AB72" s="231"/>
      <c r="AC72" s="231">
        <v>392127.49</v>
      </c>
      <c r="AD72" s="231">
        <v>68641.56</v>
      </c>
      <c r="AE72" s="231"/>
      <c r="AF72" s="231"/>
      <c r="AG72" s="76">
        <f>SUM(F72:H72)</f>
        <v>915184.15999999992</v>
      </c>
      <c r="AH72" s="31">
        <f>SUM(K72:N72)</f>
        <v>3034.5</v>
      </c>
      <c r="AI72" s="21">
        <f t="shared" si="5"/>
        <v>912149.65999999992</v>
      </c>
      <c r="AJ72" s="15">
        <f t="shared" si="6"/>
        <v>3135680.4000000004</v>
      </c>
      <c r="AK72" s="16">
        <f t="shared" si="7"/>
        <v>2913434.5500000003</v>
      </c>
      <c r="AL72" s="26">
        <f t="shared" si="8"/>
        <v>222245.85000000009</v>
      </c>
    </row>
    <row r="73" spans="1:38" s="39" customFormat="1" x14ac:dyDescent="0.2">
      <c r="A73" s="262" t="s">
        <v>477</v>
      </c>
      <c r="B73" s="262" t="s">
        <v>478</v>
      </c>
      <c r="C73" s="66">
        <v>4847</v>
      </c>
      <c r="D73" s="67" t="s">
        <v>1147</v>
      </c>
      <c r="E73" s="254" t="s">
        <v>3238</v>
      </c>
      <c r="F73" s="229">
        <v>645844.97</v>
      </c>
      <c r="G73" s="229">
        <v>0</v>
      </c>
      <c r="H73" s="229">
        <v>188299.94</v>
      </c>
      <c r="I73" s="254">
        <v>4375.46</v>
      </c>
      <c r="J73" s="254">
        <v>105606.06</v>
      </c>
      <c r="K73" s="233"/>
      <c r="L73" s="233"/>
      <c r="M73" s="233"/>
      <c r="N73" s="233"/>
      <c r="O73" s="254"/>
      <c r="P73" s="254">
        <v>-1119311.55</v>
      </c>
      <c r="Q73" s="254">
        <v>2082417.38</v>
      </c>
      <c r="R73" s="230">
        <v>81.819999999999993</v>
      </c>
      <c r="S73" s="230"/>
      <c r="T73" s="230">
        <v>1422173.52</v>
      </c>
      <c r="U73" s="230">
        <v>3000</v>
      </c>
      <c r="V73" s="230">
        <v>1271.76</v>
      </c>
      <c r="W73" s="230"/>
      <c r="X73" s="230">
        <v>1578910</v>
      </c>
      <c r="Y73" s="230"/>
      <c r="Z73" s="231">
        <v>2496977.5</v>
      </c>
      <c r="AA73" s="231">
        <v>10507</v>
      </c>
      <c r="AB73" s="231">
        <v>1280</v>
      </c>
      <c r="AC73" s="231">
        <v>404049.82</v>
      </c>
      <c r="AD73" s="231">
        <v>84438.18</v>
      </c>
      <c r="AE73" s="231"/>
      <c r="AF73" s="231"/>
      <c r="AG73" s="76">
        <f>SUM(F73:H73)</f>
        <v>834144.90999999992</v>
      </c>
      <c r="AH73" s="31">
        <f>SUM(K73:N73)</f>
        <v>0</v>
      </c>
      <c r="AI73" s="21">
        <f t="shared" si="5"/>
        <v>834144.90999999992</v>
      </c>
      <c r="AJ73" s="15">
        <f t="shared" si="6"/>
        <v>3005437.1</v>
      </c>
      <c r="AK73" s="16">
        <f t="shared" si="7"/>
        <v>2997252.5</v>
      </c>
      <c r="AL73" s="26">
        <f t="shared" si="8"/>
        <v>8184.6000000000931</v>
      </c>
    </row>
    <row r="74" spans="1:38" s="39" customFormat="1" x14ac:dyDescent="0.2">
      <c r="A74" s="262" t="s">
        <v>477</v>
      </c>
      <c r="B74" s="262" t="s">
        <v>478</v>
      </c>
      <c r="C74" s="66">
        <v>3826</v>
      </c>
      <c r="D74" s="67" t="s">
        <v>1148</v>
      </c>
      <c r="E74" s="254" t="s">
        <v>3239</v>
      </c>
      <c r="F74" s="229">
        <v>642315.91</v>
      </c>
      <c r="G74" s="229">
        <v>0</v>
      </c>
      <c r="H74" s="229">
        <v>180733.41</v>
      </c>
      <c r="I74" s="254">
        <v>4</v>
      </c>
      <c r="J74" s="254">
        <v>95305.05</v>
      </c>
      <c r="K74" s="233"/>
      <c r="L74" s="233"/>
      <c r="M74" s="233"/>
      <c r="N74" s="233">
        <v>0</v>
      </c>
      <c r="O74" s="254"/>
      <c r="P74" s="254">
        <v>-1392456.84</v>
      </c>
      <c r="Q74" s="254">
        <v>2028298.74</v>
      </c>
      <c r="R74" s="230"/>
      <c r="S74" s="230"/>
      <c r="T74" s="230">
        <v>1389693.59</v>
      </c>
      <c r="U74" s="230"/>
      <c r="V74" s="230">
        <v>1279.79</v>
      </c>
      <c r="W74" s="230"/>
      <c r="X74" s="230">
        <v>1396670</v>
      </c>
      <c r="Y74" s="230"/>
      <c r="Z74" s="231">
        <v>2165032.5</v>
      </c>
      <c r="AA74" s="231">
        <v>13980</v>
      </c>
      <c r="AB74" s="231"/>
      <c r="AC74" s="231">
        <v>270588.64</v>
      </c>
      <c r="AD74" s="231">
        <v>23836.77</v>
      </c>
      <c r="AE74" s="231"/>
      <c r="AF74" s="231"/>
      <c r="AG74" s="76">
        <f>SUM(F74:H74)</f>
        <v>823049.32000000007</v>
      </c>
      <c r="AH74" s="31">
        <f>SUM(K74:N74)</f>
        <v>0</v>
      </c>
      <c r="AI74" s="21">
        <f t="shared" si="5"/>
        <v>823049.32000000007</v>
      </c>
      <c r="AJ74" s="15">
        <f t="shared" si="6"/>
        <v>2787643.38</v>
      </c>
      <c r="AK74" s="16">
        <f t="shared" si="7"/>
        <v>2473437.91</v>
      </c>
      <c r="AL74" s="26">
        <f t="shared" si="8"/>
        <v>314205.46999999974</v>
      </c>
    </row>
    <row r="75" spans="1:38" s="39" customFormat="1" x14ac:dyDescent="0.2">
      <c r="A75" s="262" t="s">
        <v>477</v>
      </c>
      <c r="B75" s="262" t="s">
        <v>478</v>
      </c>
      <c r="C75" s="66">
        <v>4181</v>
      </c>
      <c r="D75" s="67" t="s">
        <v>1149</v>
      </c>
      <c r="E75" s="254" t="s">
        <v>3240</v>
      </c>
      <c r="F75" s="229">
        <v>304521.65999999997</v>
      </c>
      <c r="G75" s="229">
        <v>0</v>
      </c>
      <c r="H75" s="229">
        <v>104064.01</v>
      </c>
      <c r="I75" s="254">
        <v>-41289.99</v>
      </c>
      <c r="J75" s="254">
        <v>51503.519999999997</v>
      </c>
      <c r="K75" s="233"/>
      <c r="L75" s="233"/>
      <c r="M75" s="233"/>
      <c r="N75" s="233"/>
      <c r="O75" s="254"/>
      <c r="P75" s="254">
        <v>-1758078.52</v>
      </c>
      <c r="Q75" s="254">
        <v>2569886.96</v>
      </c>
      <c r="R75" s="230">
        <v>85.77</v>
      </c>
      <c r="S75" s="230"/>
      <c r="T75" s="230">
        <v>1210227.45</v>
      </c>
      <c r="U75" s="230"/>
      <c r="V75" s="230">
        <v>639.52</v>
      </c>
      <c r="W75" s="230"/>
      <c r="X75" s="230">
        <v>1228540</v>
      </c>
      <c r="Y75" s="230"/>
      <c r="Z75" s="231">
        <v>2445394.5</v>
      </c>
      <c r="AA75" s="231"/>
      <c r="AB75" s="231"/>
      <c r="AC75" s="231">
        <v>297327</v>
      </c>
      <c r="AD75" s="231">
        <v>64156.480000000003</v>
      </c>
      <c r="AE75" s="231"/>
      <c r="AF75" s="231"/>
      <c r="AG75" s="76">
        <f>SUM(F75:H75)</f>
        <v>408585.67</v>
      </c>
      <c r="AH75" s="31">
        <f>SUM(K75:N75)</f>
        <v>0</v>
      </c>
      <c r="AI75" s="21">
        <f t="shared" si="5"/>
        <v>408585.67</v>
      </c>
      <c r="AJ75" s="15">
        <f t="shared" si="6"/>
        <v>2439492.7400000002</v>
      </c>
      <c r="AK75" s="16">
        <f t="shared" si="7"/>
        <v>2806877.98</v>
      </c>
      <c r="AL75" s="26">
        <f t="shared" si="8"/>
        <v>-367385.23999999976</v>
      </c>
    </row>
    <row r="76" spans="1:38" s="39" customFormat="1" x14ac:dyDescent="0.2">
      <c r="A76" s="262" t="s">
        <v>477</v>
      </c>
      <c r="B76" s="262" t="s">
        <v>478</v>
      </c>
      <c r="C76" s="66">
        <v>2002</v>
      </c>
      <c r="D76" s="67" t="s">
        <v>1150</v>
      </c>
      <c r="E76" s="254" t="s">
        <v>3241</v>
      </c>
      <c r="F76" s="229">
        <v>481863.37</v>
      </c>
      <c r="G76" s="229">
        <v>0</v>
      </c>
      <c r="H76" s="229">
        <v>44115.06</v>
      </c>
      <c r="I76" s="254">
        <v>-14531</v>
      </c>
      <c r="J76" s="254">
        <v>-30200.99</v>
      </c>
      <c r="K76" s="233"/>
      <c r="L76" s="233"/>
      <c r="M76" s="233"/>
      <c r="N76" s="233"/>
      <c r="O76" s="254"/>
      <c r="P76" s="254">
        <v>-907517.68</v>
      </c>
      <c r="Q76" s="254">
        <v>1423307.83</v>
      </c>
      <c r="R76" s="230">
        <v>1984.57</v>
      </c>
      <c r="S76" s="230"/>
      <c r="T76" s="230">
        <v>998327.87</v>
      </c>
      <c r="U76" s="230"/>
      <c r="V76" s="230"/>
      <c r="W76" s="230"/>
      <c r="X76" s="230">
        <v>1382400</v>
      </c>
      <c r="Y76" s="230"/>
      <c r="Z76" s="231">
        <v>2070634.5</v>
      </c>
      <c r="AA76" s="231"/>
      <c r="AB76" s="231"/>
      <c r="AC76" s="231">
        <v>229085.35</v>
      </c>
      <c r="AD76" s="231">
        <v>89486.46</v>
      </c>
      <c r="AE76" s="231"/>
      <c r="AF76" s="231"/>
      <c r="AG76" s="76">
        <f>SUM(F76:H76)</f>
        <v>525978.42999999993</v>
      </c>
      <c r="AH76" s="31">
        <f>SUM(K76:N76)</f>
        <v>0</v>
      </c>
      <c r="AI76" s="21">
        <f t="shared" si="5"/>
        <v>525978.42999999993</v>
      </c>
      <c r="AJ76" s="15">
        <f t="shared" si="6"/>
        <v>2382712.44</v>
      </c>
      <c r="AK76" s="16">
        <f t="shared" si="7"/>
        <v>2389206.31</v>
      </c>
      <c r="AL76" s="26">
        <f t="shared" si="8"/>
        <v>-6493.8700000001118</v>
      </c>
    </row>
    <row r="77" spans="1:38" s="39" customFormat="1" x14ac:dyDescent="0.2">
      <c r="A77" s="262" t="s">
        <v>477</v>
      </c>
      <c r="B77" s="262" t="s">
        <v>478</v>
      </c>
      <c r="C77" s="66">
        <v>1933</v>
      </c>
      <c r="D77" s="67" t="s">
        <v>1151</v>
      </c>
      <c r="E77" s="254" t="s">
        <v>3350</v>
      </c>
      <c r="F77" s="229">
        <v>101756.09</v>
      </c>
      <c r="G77" s="229">
        <v>0</v>
      </c>
      <c r="H77" s="229">
        <v>311269.64</v>
      </c>
      <c r="I77" s="254">
        <v>-32307.8</v>
      </c>
      <c r="J77" s="254">
        <v>31603.599999999999</v>
      </c>
      <c r="K77" s="233"/>
      <c r="L77" s="233"/>
      <c r="M77" s="233"/>
      <c r="N77" s="233">
        <v>314.39</v>
      </c>
      <c r="O77" s="254"/>
      <c r="P77" s="254">
        <v>-1650823.97</v>
      </c>
      <c r="Q77" s="254">
        <v>2051654.89</v>
      </c>
      <c r="R77" s="230"/>
      <c r="S77" s="230"/>
      <c r="T77" s="230">
        <v>1394456.51</v>
      </c>
      <c r="U77" s="230"/>
      <c r="V77" s="230">
        <v>175.2</v>
      </c>
      <c r="W77" s="230"/>
      <c r="X77" s="230">
        <v>1438090</v>
      </c>
      <c r="Y77" s="230"/>
      <c r="Z77" s="231">
        <v>2080487.5</v>
      </c>
      <c r="AA77" s="231">
        <v>11220</v>
      </c>
      <c r="AB77" s="231">
        <v>3060</v>
      </c>
      <c r="AC77" s="231">
        <v>578898.15</v>
      </c>
      <c r="AD77" s="231">
        <v>127502.84</v>
      </c>
      <c r="AE77" s="231"/>
      <c r="AF77" s="231"/>
      <c r="AG77" s="76">
        <f>SUM(F77:H77)</f>
        <v>413025.73</v>
      </c>
      <c r="AH77" s="31">
        <f>SUM(K77:N77)</f>
        <v>314.39</v>
      </c>
      <c r="AI77" s="21">
        <f t="shared" si="5"/>
        <v>412711.33999999997</v>
      </c>
      <c r="AJ77" s="15">
        <f t="shared" si="6"/>
        <v>2832721.71</v>
      </c>
      <c r="AK77" s="16">
        <f t="shared" si="7"/>
        <v>2801168.4899999998</v>
      </c>
      <c r="AL77" s="26">
        <f t="shared" si="8"/>
        <v>31553.220000000205</v>
      </c>
    </row>
    <row r="78" spans="1:38" x14ac:dyDescent="0.2">
      <c r="A78" s="1" t="s">
        <v>481</v>
      </c>
      <c r="B78" s="1" t="s">
        <v>482</v>
      </c>
      <c r="C78" s="66">
        <v>3743</v>
      </c>
      <c r="D78" s="67" t="s">
        <v>1152</v>
      </c>
      <c r="E78" s="254" t="s">
        <v>3242</v>
      </c>
      <c r="F78" s="229">
        <v>177772.56</v>
      </c>
      <c r="G78" s="229">
        <v>0</v>
      </c>
      <c r="H78" s="229">
        <v>61343.45</v>
      </c>
      <c r="I78" s="254">
        <v>775007.53</v>
      </c>
      <c r="J78" s="254">
        <v>50740.76</v>
      </c>
      <c r="L78" s="233">
        <v>0</v>
      </c>
      <c r="P78" s="254">
        <v>-140558.94</v>
      </c>
      <c r="Q78" s="254">
        <v>1625943.2</v>
      </c>
      <c r="T78" s="230">
        <v>1409308.52</v>
      </c>
      <c r="U78" s="230">
        <v>30</v>
      </c>
      <c r="V78" s="230">
        <v>352.09</v>
      </c>
      <c r="X78" s="230">
        <v>758100</v>
      </c>
      <c r="Y78" s="230">
        <v>90</v>
      </c>
      <c r="Z78" s="231">
        <v>1329422</v>
      </c>
      <c r="AC78" s="231">
        <v>646988.85</v>
      </c>
      <c r="AD78" s="231">
        <v>160750.04999999999</v>
      </c>
      <c r="AG78" s="76">
        <f>SUM(F78:H78)</f>
        <v>239116.01</v>
      </c>
      <c r="AH78" s="31">
        <f>SUM(K78:N78)</f>
        <v>0</v>
      </c>
      <c r="AI78" s="21">
        <f t="shared" si="5"/>
        <v>239116.01</v>
      </c>
      <c r="AJ78" s="15">
        <f t="shared" si="6"/>
        <v>2167880.6100000003</v>
      </c>
      <c r="AK78" s="16">
        <f t="shared" si="7"/>
        <v>2137160.9</v>
      </c>
      <c r="AL78" s="26">
        <f t="shared" si="8"/>
        <v>30719.710000000428</v>
      </c>
    </row>
    <row r="79" spans="1:38" x14ac:dyDescent="0.2">
      <c r="A79" s="1" t="s">
        <v>481</v>
      </c>
      <c r="B79" s="1" t="s">
        <v>482</v>
      </c>
      <c r="C79" s="66">
        <v>3747</v>
      </c>
      <c r="D79" s="67" t="s">
        <v>1153</v>
      </c>
      <c r="E79" s="254" t="s">
        <v>3243</v>
      </c>
      <c r="F79" s="229">
        <v>167325.1</v>
      </c>
      <c r="G79" s="229">
        <v>0</v>
      </c>
      <c r="H79" s="229">
        <v>76342.13</v>
      </c>
      <c r="I79" s="254">
        <v>471002.6</v>
      </c>
      <c r="J79" s="254">
        <v>81420.84</v>
      </c>
      <c r="L79" s="233">
        <v>12101.39</v>
      </c>
      <c r="Q79" s="254">
        <v>1700209.39</v>
      </c>
      <c r="T79" s="230">
        <v>1910327.84</v>
      </c>
      <c r="V79" s="230">
        <v>51.67</v>
      </c>
      <c r="X79" s="230">
        <v>1018080</v>
      </c>
      <c r="Z79" s="231">
        <v>1881750</v>
      </c>
      <c r="AC79" s="231">
        <v>636637.82999999996</v>
      </c>
      <c r="AD79" s="231">
        <v>112522.91</v>
      </c>
      <c r="AG79" s="76">
        <f>SUM(F79:H79)</f>
        <v>243667.23</v>
      </c>
      <c r="AH79" s="31">
        <f>SUM(K79:N79)</f>
        <v>12101.39</v>
      </c>
      <c r="AI79" s="21">
        <f t="shared" si="5"/>
        <v>231565.84000000003</v>
      </c>
      <c r="AJ79" s="15">
        <f t="shared" si="6"/>
        <v>2928459.51</v>
      </c>
      <c r="AK79" s="16">
        <f t="shared" si="7"/>
        <v>2630910.7400000002</v>
      </c>
      <c r="AL79" s="26">
        <f t="shared" si="8"/>
        <v>297548.76999999955</v>
      </c>
    </row>
    <row r="80" spans="1:38" x14ac:dyDescent="0.2">
      <c r="A80" s="1" t="s">
        <v>481</v>
      </c>
      <c r="B80" s="1" t="s">
        <v>482</v>
      </c>
      <c r="C80" s="66">
        <v>3095</v>
      </c>
      <c r="D80" s="67" t="s">
        <v>1154</v>
      </c>
      <c r="E80" s="254" t="s">
        <v>3244</v>
      </c>
      <c r="F80" s="229">
        <v>274570.46000000002</v>
      </c>
      <c r="G80" s="229">
        <v>0</v>
      </c>
      <c r="H80" s="229">
        <v>53534.23</v>
      </c>
      <c r="I80" s="254">
        <v>435491.34</v>
      </c>
      <c r="J80" s="254">
        <v>63515.54</v>
      </c>
      <c r="Q80" s="254">
        <v>1448416.88</v>
      </c>
      <c r="T80" s="230">
        <v>1240784.93</v>
      </c>
      <c r="U80" s="230">
        <v>28000</v>
      </c>
      <c r="V80" s="230">
        <v>372.24</v>
      </c>
      <c r="X80" s="230">
        <v>1102590</v>
      </c>
      <c r="Z80" s="231">
        <v>1635766</v>
      </c>
      <c r="AC80" s="231">
        <v>411983.85</v>
      </c>
      <c r="AD80" s="231">
        <v>110337.14</v>
      </c>
      <c r="AG80" s="76">
        <f>SUM(F80:H80)</f>
        <v>328104.69</v>
      </c>
      <c r="AH80" s="31">
        <f>SUM(K80:N80)</f>
        <v>0</v>
      </c>
      <c r="AI80" s="21">
        <f t="shared" si="5"/>
        <v>328104.69</v>
      </c>
      <c r="AJ80" s="15">
        <f t="shared" si="6"/>
        <v>2371747.17</v>
      </c>
      <c r="AK80" s="16">
        <f t="shared" si="7"/>
        <v>2158086.9900000002</v>
      </c>
      <c r="AL80" s="26">
        <f t="shared" si="8"/>
        <v>213660.1799999997</v>
      </c>
    </row>
    <row r="81" spans="1:38" x14ac:dyDescent="0.2">
      <c r="A81" s="1" t="s">
        <v>481</v>
      </c>
      <c r="B81" s="1" t="s">
        <v>482</v>
      </c>
      <c r="C81" s="66">
        <v>1530</v>
      </c>
      <c r="D81" s="67" t="s">
        <v>1155</v>
      </c>
      <c r="E81" s="254" t="s">
        <v>3245</v>
      </c>
      <c r="F81" s="229">
        <v>207419.36</v>
      </c>
      <c r="G81" s="229">
        <v>0</v>
      </c>
      <c r="H81" s="229">
        <v>13637.61</v>
      </c>
      <c r="I81" s="254">
        <v>489632.97</v>
      </c>
      <c r="J81" s="254">
        <v>278991.81</v>
      </c>
      <c r="Q81" s="254">
        <v>2079850.72</v>
      </c>
      <c r="T81" s="230">
        <v>1188382.21</v>
      </c>
      <c r="V81" s="230">
        <v>244.57</v>
      </c>
      <c r="X81" s="230">
        <v>648822.56999999995</v>
      </c>
      <c r="Z81" s="231">
        <v>1132542.57</v>
      </c>
      <c r="AC81" s="231">
        <v>404945.99</v>
      </c>
      <c r="AD81" s="231">
        <v>180273.81</v>
      </c>
      <c r="AG81" s="76">
        <f>SUM(F81:H81)</f>
        <v>221056.96999999997</v>
      </c>
      <c r="AH81" s="31">
        <f>SUM(K81:N81)</f>
        <v>0</v>
      </c>
      <c r="AI81" s="21">
        <f t="shared" si="5"/>
        <v>221056.96999999997</v>
      </c>
      <c r="AJ81" s="15">
        <f t="shared" si="6"/>
        <v>1837449.35</v>
      </c>
      <c r="AK81" s="16">
        <f t="shared" si="7"/>
        <v>1717762.37</v>
      </c>
      <c r="AL81" s="26">
        <f t="shared" si="8"/>
        <v>119686.97999999998</v>
      </c>
    </row>
    <row r="82" spans="1:38" x14ac:dyDescent="0.2">
      <c r="A82" s="1" t="s">
        <v>481</v>
      </c>
      <c r="B82" s="1" t="s">
        <v>482</v>
      </c>
      <c r="C82" s="66">
        <v>4004</v>
      </c>
      <c r="D82" s="67" t="s">
        <v>1156</v>
      </c>
      <c r="E82" s="254" t="s">
        <v>3246</v>
      </c>
      <c r="F82" s="229">
        <v>104418.08</v>
      </c>
      <c r="G82" s="229">
        <v>0</v>
      </c>
      <c r="H82" s="229">
        <v>36253.480000000003</v>
      </c>
      <c r="I82" s="254">
        <v>469504.3</v>
      </c>
      <c r="J82" s="254">
        <v>92482.78</v>
      </c>
      <c r="L82" s="233">
        <v>0</v>
      </c>
      <c r="N82" s="233">
        <v>113.2</v>
      </c>
      <c r="P82" s="254">
        <v>451</v>
      </c>
      <c r="Q82" s="254">
        <v>1478004.6</v>
      </c>
      <c r="T82" s="230">
        <v>1389498.14</v>
      </c>
      <c r="V82" s="230">
        <v>89.49</v>
      </c>
      <c r="X82" s="230">
        <v>806990</v>
      </c>
      <c r="Z82" s="231">
        <v>1438115</v>
      </c>
      <c r="AC82" s="231">
        <v>411448.77</v>
      </c>
      <c r="AD82" s="231">
        <v>104036.39</v>
      </c>
      <c r="AG82" s="76">
        <f>SUM(F82:H82)</f>
        <v>140671.56</v>
      </c>
      <c r="AH82" s="31">
        <f>SUM(K82:N82)</f>
        <v>113.2</v>
      </c>
      <c r="AI82" s="21">
        <f t="shared" si="5"/>
        <v>140558.35999999999</v>
      </c>
      <c r="AJ82" s="15">
        <f t="shared" si="6"/>
        <v>2196577.63</v>
      </c>
      <c r="AK82" s="16">
        <f t="shared" si="7"/>
        <v>1953600.16</v>
      </c>
      <c r="AL82" s="26">
        <f t="shared" si="8"/>
        <v>242977.46999999997</v>
      </c>
    </row>
    <row r="83" spans="1:38" x14ac:dyDescent="0.2">
      <c r="A83" s="1" t="s">
        <v>481</v>
      </c>
      <c r="B83" s="1" t="s">
        <v>482</v>
      </c>
      <c r="C83" s="66">
        <v>6265</v>
      </c>
      <c r="D83" s="67" t="s">
        <v>1157</v>
      </c>
      <c r="E83" s="254" t="s">
        <v>3247</v>
      </c>
      <c r="F83" s="229">
        <v>369974.94</v>
      </c>
      <c r="G83" s="229">
        <v>0</v>
      </c>
      <c r="H83" s="229">
        <v>73142.53</v>
      </c>
      <c r="I83" s="254">
        <v>210933.86</v>
      </c>
      <c r="J83" s="254">
        <v>725545.46</v>
      </c>
      <c r="Q83" s="254">
        <v>1774409.19</v>
      </c>
      <c r="T83" s="230">
        <v>2268319.02</v>
      </c>
      <c r="U83" s="230">
        <v>77213</v>
      </c>
      <c r="V83" s="230">
        <v>418.92</v>
      </c>
      <c r="X83" s="230">
        <v>1413560</v>
      </c>
      <c r="Z83" s="231">
        <v>2102990</v>
      </c>
      <c r="AC83" s="231">
        <v>553158.94999999995</v>
      </c>
      <c r="AD83" s="231">
        <v>134708.17000000001</v>
      </c>
      <c r="AG83" s="76">
        <f>SUM(F83:H83)</f>
        <v>443117.47</v>
      </c>
      <c r="AH83" s="31">
        <f>SUM(K83:N83)</f>
        <v>0</v>
      </c>
      <c r="AI83" s="21">
        <f t="shared" si="5"/>
        <v>443117.47</v>
      </c>
      <c r="AJ83" s="15">
        <f t="shared" si="6"/>
        <v>3759510.94</v>
      </c>
      <c r="AK83" s="16">
        <f t="shared" si="7"/>
        <v>2790857.12</v>
      </c>
      <c r="AL83" s="26">
        <f t="shared" si="8"/>
        <v>968653.81999999983</v>
      </c>
    </row>
    <row r="84" spans="1:38" x14ac:dyDescent="0.2">
      <c r="A84" s="1" t="s">
        <v>481</v>
      </c>
      <c r="B84" s="1" t="s">
        <v>482</v>
      </c>
      <c r="C84" s="66">
        <v>4051</v>
      </c>
      <c r="D84" s="67" t="s">
        <v>1158</v>
      </c>
      <c r="E84" s="254" t="s">
        <v>3248</v>
      </c>
      <c r="F84" s="229">
        <v>128523.44</v>
      </c>
      <c r="G84" s="229">
        <v>0</v>
      </c>
      <c r="H84" s="229">
        <v>33146.82</v>
      </c>
      <c r="I84" s="254">
        <v>593735.69999999995</v>
      </c>
      <c r="J84" s="254">
        <v>77235.95</v>
      </c>
      <c r="Q84" s="254">
        <v>1568940.19</v>
      </c>
      <c r="T84" s="230">
        <v>1633637.54</v>
      </c>
      <c r="V84" s="230">
        <v>186.44</v>
      </c>
      <c r="X84" s="230">
        <v>1249280</v>
      </c>
      <c r="Z84" s="231">
        <v>1989090</v>
      </c>
      <c r="AC84" s="231">
        <v>511690.39</v>
      </c>
      <c r="AD84" s="231">
        <v>112620.38</v>
      </c>
      <c r="AG84" s="76">
        <f>SUM(F84:H84)</f>
        <v>161670.26</v>
      </c>
      <c r="AH84" s="31">
        <f>SUM(K84:N84)</f>
        <v>0</v>
      </c>
      <c r="AI84" s="21">
        <f t="shared" si="5"/>
        <v>161670.26</v>
      </c>
      <c r="AJ84" s="15">
        <f t="shared" si="6"/>
        <v>2883103.98</v>
      </c>
      <c r="AK84" s="16">
        <f t="shared" si="7"/>
        <v>2613400.77</v>
      </c>
      <c r="AL84" s="26">
        <f t="shared" si="8"/>
        <v>269703.20999999996</v>
      </c>
    </row>
    <row r="85" spans="1:38" x14ac:dyDescent="0.2">
      <c r="A85" s="1" t="s">
        <v>481</v>
      </c>
      <c r="B85" s="1" t="s">
        <v>482</v>
      </c>
      <c r="C85" s="66">
        <v>3423</v>
      </c>
      <c r="D85" s="67" t="s">
        <v>1159</v>
      </c>
      <c r="E85" s="254" t="s">
        <v>3249</v>
      </c>
      <c r="F85" s="229">
        <v>338253.82</v>
      </c>
      <c r="G85" s="229">
        <v>0</v>
      </c>
      <c r="H85" s="229">
        <v>23666.01</v>
      </c>
      <c r="I85" s="254">
        <v>473398.34</v>
      </c>
      <c r="J85" s="254">
        <v>28937.79</v>
      </c>
      <c r="Q85" s="254">
        <v>1499346.49</v>
      </c>
      <c r="T85" s="230">
        <v>1582165.54</v>
      </c>
      <c r="U85" s="230">
        <v>102650</v>
      </c>
      <c r="V85" s="230">
        <v>942.97</v>
      </c>
      <c r="X85" s="230">
        <v>814890</v>
      </c>
      <c r="Z85" s="231">
        <v>1684200</v>
      </c>
      <c r="AC85" s="231">
        <v>443298.76</v>
      </c>
      <c r="AD85" s="231">
        <v>110754.89</v>
      </c>
      <c r="AG85" s="76">
        <f>SUM(F85:H85)</f>
        <v>361919.83</v>
      </c>
      <c r="AH85" s="31">
        <f>SUM(K85:N85)</f>
        <v>0</v>
      </c>
      <c r="AI85" s="21">
        <f t="shared" si="5"/>
        <v>361919.83</v>
      </c>
      <c r="AJ85" s="15">
        <f t="shared" si="6"/>
        <v>2500648.5099999998</v>
      </c>
      <c r="AK85" s="16">
        <f t="shared" si="7"/>
        <v>2238253.65</v>
      </c>
      <c r="AL85" s="26">
        <f t="shared" si="8"/>
        <v>262394.85999999987</v>
      </c>
    </row>
    <row r="86" spans="1:38" x14ac:dyDescent="0.2">
      <c r="A86" s="1" t="s">
        <v>481</v>
      </c>
      <c r="B86" s="1" t="s">
        <v>482</v>
      </c>
      <c r="C86" s="66">
        <v>1355</v>
      </c>
      <c r="D86" s="67" t="s">
        <v>1160</v>
      </c>
      <c r="E86" s="254" t="s">
        <v>3356</v>
      </c>
      <c r="F86" s="229">
        <v>161757.46</v>
      </c>
      <c r="G86" s="229">
        <v>0</v>
      </c>
      <c r="H86" s="229">
        <v>35450.71</v>
      </c>
      <c r="I86" s="254">
        <v>470831.97</v>
      </c>
      <c r="J86" s="254">
        <v>34675.72</v>
      </c>
      <c r="P86" s="254">
        <v>146.19999999999999</v>
      </c>
      <c r="Q86" s="254">
        <v>2293429.0699999998</v>
      </c>
      <c r="T86" s="230">
        <v>761295.87</v>
      </c>
      <c r="U86" s="230">
        <v>18000</v>
      </c>
      <c r="V86" s="230">
        <v>220.47</v>
      </c>
      <c r="X86" s="230">
        <v>667140</v>
      </c>
      <c r="Z86" s="231">
        <v>952080</v>
      </c>
      <c r="AC86" s="231">
        <v>327348.8</v>
      </c>
      <c r="AD86" s="231">
        <v>93516.08</v>
      </c>
      <c r="AG86" s="76">
        <f>SUM(F86:H86)</f>
        <v>197208.16999999998</v>
      </c>
      <c r="AH86" s="31">
        <f>SUM(K86:N86)</f>
        <v>0</v>
      </c>
      <c r="AI86" s="21">
        <f t="shared" si="5"/>
        <v>197208.16999999998</v>
      </c>
      <c r="AJ86" s="15">
        <f t="shared" si="6"/>
        <v>1446656.3399999999</v>
      </c>
      <c r="AK86" s="16">
        <f t="shared" si="7"/>
        <v>1372944.8800000001</v>
      </c>
      <c r="AL86" s="26">
        <f t="shared" si="8"/>
        <v>73711.45999999973</v>
      </c>
    </row>
    <row r="87" spans="1:38" x14ac:dyDescent="0.2">
      <c r="A87" s="1" t="s">
        <v>485</v>
      </c>
      <c r="B87" s="1" t="s">
        <v>486</v>
      </c>
      <c r="C87" s="66">
        <v>2146</v>
      </c>
      <c r="D87" s="67" t="s">
        <v>1161</v>
      </c>
      <c r="E87" s="254" t="s">
        <v>3250</v>
      </c>
      <c r="F87" s="229">
        <v>422852.47</v>
      </c>
      <c r="G87" s="229">
        <v>0</v>
      </c>
      <c r="H87" s="229">
        <v>39729.800000000003</v>
      </c>
      <c r="I87" s="254">
        <v>781353.34</v>
      </c>
      <c r="J87" s="254">
        <v>49830.22</v>
      </c>
      <c r="M87" s="233">
        <v>98000</v>
      </c>
      <c r="P87" s="254">
        <v>-282612.59000000003</v>
      </c>
      <c r="Q87" s="254">
        <v>1525529.54</v>
      </c>
      <c r="T87" s="230">
        <v>486416.52</v>
      </c>
      <c r="V87" s="230">
        <v>1966.4</v>
      </c>
      <c r="X87" s="230">
        <v>588243</v>
      </c>
      <c r="Z87" s="231">
        <v>775533</v>
      </c>
      <c r="AC87" s="231">
        <v>297739.86</v>
      </c>
      <c r="AD87" s="231">
        <v>41464.18</v>
      </c>
      <c r="AG87" s="76">
        <f>SUM(F87:H87)</f>
        <v>462582.26999999996</v>
      </c>
      <c r="AH87" s="31">
        <f>SUM(K87:N87)</f>
        <v>98000</v>
      </c>
      <c r="AI87" s="21">
        <f t="shared" si="5"/>
        <v>364582.26999999996</v>
      </c>
      <c r="AJ87" s="15">
        <f t="shared" si="6"/>
        <v>1076625.9199999999</v>
      </c>
      <c r="AK87" s="16">
        <f t="shared" si="7"/>
        <v>1114737.0399999998</v>
      </c>
      <c r="AL87" s="26">
        <f t="shared" si="8"/>
        <v>-38111.119999999879</v>
      </c>
    </row>
    <row r="88" spans="1:38" x14ac:dyDescent="0.2">
      <c r="A88" s="1" t="s">
        <v>485</v>
      </c>
      <c r="B88" s="1" t="s">
        <v>486</v>
      </c>
      <c r="C88" s="66">
        <v>1277</v>
      </c>
      <c r="D88" s="67" t="s">
        <v>1162</v>
      </c>
      <c r="E88" s="254" t="s">
        <v>3251</v>
      </c>
      <c r="F88" s="229">
        <v>502644.47</v>
      </c>
      <c r="G88" s="229">
        <v>0</v>
      </c>
      <c r="H88" s="229">
        <v>16138.79</v>
      </c>
      <c r="I88" s="254">
        <v>400292.89</v>
      </c>
      <c r="J88" s="254">
        <v>14888.08</v>
      </c>
      <c r="L88" s="233">
        <v>73000</v>
      </c>
      <c r="M88" s="233">
        <v>37000</v>
      </c>
      <c r="P88" s="254">
        <v>-775100.94</v>
      </c>
      <c r="Q88" s="254">
        <v>1451545.03</v>
      </c>
      <c r="T88" s="230">
        <v>601762.15</v>
      </c>
      <c r="V88" s="230">
        <v>610.99</v>
      </c>
      <c r="X88" s="230">
        <v>687230</v>
      </c>
      <c r="Z88" s="231">
        <v>883250</v>
      </c>
      <c r="AC88" s="231">
        <v>209174.77</v>
      </c>
      <c r="AD88" s="231">
        <v>39991.230000000003</v>
      </c>
      <c r="AG88" s="76">
        <f>SUM(F88:H88)</f>
        <v>518783.25999999995</v>
      </c>
      <c r="AH88" s="31">
        <f>SUM(K88:N88)</f>
        <v>110000</v>
      </c>
      <c r="AI88" s="21">
        <f t="shared" si="5"/>
        <v>408783.25999999995</v>
      </c>
      <c r="AJ88" s="15">
        <f t="shared" si="6"/>
        <v>1289603.1400000001</v>
      </c>
      <c r="AK88" s="16">
        <f t="shared" si="7"/>
        <v>1132416</v>
      </c>
      <c r="AL88" s="26">
        <f t="shared" si="8"/>
        <v>157187.14000000013</v>
      </c>
    </row>
    <row r="89" spans="1:38" x14ac:dyDescent="0.2">
      <c r="A89" s="1" t="s">
        <v>485</v>
      </c>
      <c r="B89" s="1" t="s">
        <v>486</v>
      </c>
      <c r="C89" s="66">
        <v>2783</v>
      </c>
      <c r="D89" s="67" t="s">
        <v>1163</v>
      </c>
      <c r="E89" s="254" t="s">
        <v>3252</v>
      </c>
      <c r="F89" s="229">
        <v>479336.39</v>
      </c>
      <c r="G89" s="229">
        <v>0</v>
      </c>
      <c r="H89" s="229">
        <v>18838.75</v>
      </c>
      <c r="I89" s="254">
        <v>2215730.7799999998</v>
      </c>
      <c r="J89" s="254">
        <v>-26512.15</v>
      </c>
      <c r="L89" s="233">
        <v>95000</v>
      </c>
      <c r="M89" s="233">
        <v>70000</v>
      </c>
      <c r="P89" s="254">
        <v>2303650.02</v>
      </c>
      <c r="Q89" s="254">
        <v>328050.34000000003</v>
      </c>
      <c r="T89" s="230">
        <v>477790.71</v>
      </c>
      <c r="V89" s="230">
        <v>1025.55</v>
      </c>
      <c r="X89" s="230">
        <v>896490</v>
      </c>
      <c r="Z89" s="231">
        <v>993765</v>
      </c>
      <c r="AC89" s="231">
        <v>353228.92</v>
      </c>
      <c r="AD89" s="231">
        <v>129498.93</v>
      </c>
      <c r="AG89" s="76">
        <f>SUM(F89:H89)</f>
        <v>498175.14</v>
      </c>
      <c r="AH89" s="31">
        <f>SUM(K89:N89)</f>
        <v>165000</v>
      </c>
      <c r="AI89" s="21">
        <f t="shared" si="5"/>
        <v>333175.14</v>
      </c>
      <c r="AJ89" s="15">
        <f t="shared" si="6"/>
        <v>1375306.26</v>
      </c>
      <c r="AK89" s="16">
        <f t="shared" si="7"/>
        <v>1476492.8499999999</v>
      </c>
      <c r="AL89" s="26">
        <f t="shared" si="8"/>
        <v>-101186.58999999985</v>
      </c>
    </row>
    <row r="90" spans="1:38" x14ac:dyDescent="0.2">
      <c r="A90" s="1" t="s">
        <v>485</v>
      </c>
      <c r="B90" s="1" t="s">
        <v>486</v>
      </c>
      <c r="C90" s="66">
        <v>1769</v>
      </c>
      <c r="D90" s="67" t="s">
        <v>1164</v>
      </c>
      <c r="E90" s="254" t="s">
        <v>3345</v>
      </c>
      <c r="F90" s="229">
        <v>418203.18</v>
      </c>
      <c r="G90" s="229">
        <v>0</v>
      </c>
      <c r="H90" s="229">
        <v>25356.41</v>
      </c>
      <c r="I90" s="254">
        <v>267695.15000000002</v>
      </c>
      <c r="J90" s="254">
        <v>-9142.26</v>
      </c>
      <c r="L90" s="233">
        <v>130000</v>
      </c>
      <c r="M90" s="233">
        <v>66750</v>
      </c>
      <c r="P90" s="254">
        <v>-1485746.22</v>
      </c>
      <c r="Q90" s="254">
        <v>1852229.71</v>
      </c>
      <c r="T90" s="230">
        <v>642602.09</v>
      </c>
      <c r="V90" s="230">
        <v>385.52</v>
      </c>
      <c r="X90" s="230">
        <v>1100770</v>
      </c>
      <c r="Z90" s="231">
        <v>1304300</v>
      </c>
      <c r="AC90" s="231">
        <v>234152.6</v>
      </c>
      <c r="AD90" s="231">
        <v>50029.02</v>
      </c>
      <c r="AG90" s="76">
        <f>SUM(F90:H90)</f>
        <v>443559.58999999997</v>
      </c>
      <c r="AH90" s="31">
        <f>SUM(K90:N90)</f>
        <v>196750</v>
      </c>
      <c r="AI90" s="21">
        <f t="shared" si="5"/>
        <v>246809.58999999997</v>
      </c>
      <c r="AJ90" s="15">
        <f t="shared" si="6"/>
        <v>1743757.6099999999</v>
      </c>
      <c r="AK90" s="16">
        <f t="shared" si="7"/>
        <v>1588481.62</v>
      </c>
      <c r="AL90" s="26">
        <f t="shared" si="8"/>
        <v>155275.98999999976</v>
      </c>
    </row>
    <row r="91" spans="1:38" ht="16.5" customHeight="1" x14ac:dyDescent="0.2">
      <c r="A91" s="1" t="s">
        <v>489</v>
      </c>
      <c r="B91" s="1" t="s">
        <v>490</v>
      </c>
      <c r="C91" s="66">
        <v>5781</v>
      </c>
      <c r="D91" s="67" t="s">
        <v>1165</v>
      </c>
      <c r="E91" s="254" t="s">
        <v>3253</v>
      </c>
      <c r="F91" s="229">
        <v>233982.16</v>
      </c>
      <c r="G91" s="229">
        <v>0</v>
      </c>
      <c r="H91" s="229">
        <v>12214.72</v>
      </c>
      <c r="I91" s="254">
        <v>301895.33</v>
      </c>
      <c r="J91" s="254">
        <v>9629.56</v>
      </c>
      <c r="L91" s="233">
        <v>4650</v>
      </c>
      <c r="N91" s="233">
        <v>3.74</v>
      </c>
      <c r="P91" s="254">
        <v>-1792704.82</v>
      </c>
      <c r="Q91" s="254">
        <v>2452917.63</v>
      </c>
      <c r="T91" s="230">
        <v>1449796.81</v>
      </c>
      <c r="V91" s="230">
        <v>518.37</v>
      </c>
      <c r="X91" s="230">
        <v>1178460</v>
      </c>
      <c r="Y91" s="230">
        <v>13500</v>
      </c>
      <c r="Z91" s="231">
        <v>1868610</v>
      </c>
      <c r="AC91" s="231">
        <v>807529.03</v>
      </c>
      <c r="AD91" s="231">
        <v>47535.93</v>
      </c>
      <c r="AG91" s="76">
        <f>SUM(F91:H91)</f>
        <v>246196.88</v>
      </c>
      <c r="AH91" s="31">
        <f>SUM(K91:N91)</f>
        <v>4653.74</v>
      </c>
      <c r="AI91" s="21">
        <f t="shared" si="5"/>
        <v>241543.14</v>
      </c>
      <c r="AJ91" s="15">
        <f t="shared" si="6"/>
        <v>2642275.1800000002</v>
      </c>
      <c r="AK91" s="16">
        <f t="shared" si="7"/>
        <v>2723674.9600000004</v>
      </c>
      <c r="AL91" s="26">
        <f t="shared" si="8"/>
        <v>-81399.780000000261</v>
      </c>
    </row>
    <row r="92" spans="1:38" x14ac:dyDescent="0.2">
      <c r="A92" s="1" t="s">
        <v>489</v>
      </c>
      <c r="B92" s="1" t="s">
        <v>490</v>
      </c>
      <c r="C92" s="66">
        <v>2515</v>
      </c>
      <c r="D92" s="67" t="s">
        <v>1166</v>
      </c>
      <c r="E92" s="254" t="s">
        <v>3254</v>
      </c>
      <c r="F92" s="229">
        <v>124052.25</v>
      </c>
      <c r="G92" s="229">
        <v>0</v>
      </c>
      <c r="H92" s="229">
        <v>46736.06</v>
      </c>
      <c r="I92" s="254">
        <v>-1728.33</v>
      </c>
      <c r="J92" s="254">
        <v>13236.37</v>
      </c>
      <c r="P92" s="254">
        <v>-1852317.38</v>
      </c>
      <c r="Q92" s="254">
        <v>1997915.47</v>
      </c>
      <c r="T92" s="230">
        <v>1108706.78</v>
      </c>
      <c r="V92" s="230">
        <v>228.33</v>
      </c>
      <c r="X92" s="230">
        <v>493650</v>
      </c>
      <c r="Y92" s="230">
        <v>13500</v>
      </c>
      <c r="Z92" s="231">
        <v>1101761</v>
      </c>
      <c r="AC92" s="231">
        <v>403590.79</v>
      </c>
      <c r="AD92" s="231">
        <v>52052.06</v>
      </c>
      <c r="AG92" s="76">
        <f>SUM(F92:H92)</f>
        <v>170788.31</v>
      </c>
      <c r="AH92" s="31">
        <f>SUM(K92:N92)</f>
        <v>0</v>
      </c>
      <c r="AI92" s="21">
        <f t="shared" si="5"/>
        <v>170788.31</v>
      </c>
      <c r="AJ92" s="15">
        <f t="shared" si="6"/>
        <v>1616085.11</v>
      </c>
      <c r="AK92" s="16">
        <f t="shared" si="7"/>
        <v>1557403.85</v>
      </c>
      <c r="AL92" s="26">
        <f t="shared" si="8"/>
        <v>58681.260000000009</v>
      </c>
    </row>
    <row r="93" spans="1:38" x14ac:dyDescent="0.2">
      <c r="A93" s="1" t="s">
        <v>489</v>
      </c>
      <c r="B93" s="1" t="s">
        <v>490</v>
      </c>
      <c r="C93" s="66">
        <v>3488</v>
      </c>
      <c r="D93" s="67" t="s">
        <v>1167</v>
      </c>
      <c r="E93" s="254" t="s">
        <v>3255</v>
      </c>
      <c r="F93" s="229">
        <v>135826.93</v>
      </c>
      <c r="G93" s="229">
        <v>0</v>
      </c>
      <c r="H93" s="229">
        <v>41519.74</v>
      </c>
      <c r="I93" s="254">
        <v>-11469.05</v>
      </c>
      <c r="J93" s="254">
        <v>74729.490000000005</v>
      </c>
      <c r="N93" s="233">
        <v>0</v>
      </c>
      <c r="P93" s="254">
        <v>-1858201.53</v>
      </c>
      <c r="Q93" s="254">
        <v>2154589.06</v>
      </c>
      <c r="T93" s="230">
        <v>1353705.19</v>
      </c>
      <c r="U93" s="230">
        <v>100000</v>
      </c>
      <c r="V93" s="230">
        <v>101504.28</v>
      </c>
      <c r="X93" s="230">
        <v>709110</v>
      </c>
      <c r="Y93" s="230">
        <v>13500</v>
      </c>
      <c r="Z93" s="231">
        <v>1495175</v>
      </c>
      <c r="AC93" s="231">
        <v>757559.51</v>
      </c>
      <c r="AD93" s="231">
        <v>73220.639999999999</v>
      </c>
      <c r="AG93" s="76">
        <f>SUM(F93:H93)</f>
        <v>177346.66999999998</v>
      </c>
      <c r="AH93" s="31">
        <f>SUM(K93:N93)</f>
        <v>0</v>
      </c>
      <c r="AI93" s="21">
        <f t="shared" si="5"/>
        <v>177346.66999999998</v>
      </c>
      <c r="AJ93" s="15">
        <f t="shared" si="6"/>
        <v>2277819.4699999997</v>
      </c>
      <c r="AK93" s="16">
        <f t="shared" si="7"/>
        <v>2325955.15</v>
      </c>
      <c r="AL93" s="26">
        <f t="shared" si="8"/>
        <v>-48135.680000000168</v>
      </c>
    </row>
    <row r="94" spans="1:38" x14ac:dyDescent="0.2">
      <c r="A94" s="1" t="s">
        <v>489</v>
      </c>
      <c r="B94" s="1" t="s">
        <v>490</v>
      </c>
      <c r="C94" s="66">
        <v>5980</v>
      </c>
      <c r="D94" s="67" t="s">
        <v>1168</v>
      </c>
      <c r="E94" s="254" t="s">
        <v>3256</v>
      </c>
      <c r="F94" s="229">
        <v>170326.22</v>
      </c>
      <c r="G94" s="229">
        <v>0</v>
      </c>
      <c r="H94" s="229">
        <v>85040.63</v>
      </c>
      <c r="I94" s="254">
        <v>17104.46</v>
      </c>
      <c r="J94" s="254">
        <v>40</v>
      </c>
      <c r="N94" s="233">
        <v>500</v>
      </c>
      <c r="P94" s="254">
        <v>-519551.55</v>
      </c>
      <c r="Q94" s="254">
        <v>679279.9</v>
      </c>
      <c r="T94" s="230">
        <v>1958266.53</v>
      </c>
      <c r="V94" s="230">
        <v>168.55</v>
      </c>
      <c r="X94" s="230">
        <v>776250</v>
      </c>
      <c r="Y94" s="230">
        <v>27000</v>
      </c>
      <c r="Z94" s="231">
        <v>1565370</v>
      </c>
      <c r="AC94" s="231">
        <v>1028596.66</v>
      </c>
      <c r="AD94" s="231">
        <v>21990.06</v>
      </c>
      <c r="AG94" s="76">
        <f>SUM(F94:H94)</f>
        <v>255366.85</v>
      </c>
      <c r="AH94" s="31">
        <f>SUM(K94:N94)</f>
        <v>500</v>
      </c>
      <c r="AI94" s="21">
        <f t="shared" si="5"/>
        <v>254866.85</v>
      </c>
      <c r="AJ94" s="15">
        <f t="shared" si="6"/>
        <v>2761685.08</v>
      </c>
      <c r="AK94" s="16">
        <f t="shared" si="7"/>
        <v>2615956.7200000002</v>
      </c>
      <c r="AL94" s="26">
        <f t="shared" si="8"/>
        <v>145728.35999999987</v>
      </c>
    </row>
    <row r="95" spans="1:38" x14ac:dyDescent="0.2">
      <c r="A95" s="1" t="s">
        <v>489</v>
      </c>
      <c r="B95" s="1" t="s">
        <v>490</v>
      </c>
      <c r="C95" s="66">
        <v>4020</v>
      </c>
      <c r="D95" s="67" t="s">
        <v>1169</v>
      </c>
      <c r="E95" s="254" t="s">
        <v>3257</v>
      </c>
      <c r="F95" s="229">
        <v>201956.57</v>
      </c>
      <c r="G95" s="229">
        <v>0</v>
      </c>
      <c r="H95" s="229">
        <v>70556.479999999996</v>
      </c>
      <c r="I95" s="254">
        <v>8075.81</v>
      </c>
      <c r="J95" s="254">
        <v>129784.6</v>
      </c>
      <c r="P95" s="254">
        <v>-1923271.99</v>
      </c>
      <c r="Q95" s="254">
        <v>2305013.7999999998</v>
      </c>
      <c r="T95" s="230">
        <v>1287443.06</v>
      </c>
      <c r="U95" s="230">
        <v>70000</v>
      </c>
      <c r="V95" s="230">
        <v>471.61</v>
      </c>
      <c r="X95" s="230">
        <v>637740</v>
      </c>
      <c r="Y95" s="230">
        <v>18000</v>
      </c>
      <c r="Z95" s="231">
        <v>1337940</v>
      </c>
      <c r="AC95" s="231">
        <v>611037.87</v>
      </c>
      <c r="AD95" s="231">
        <v>8182.15</v>
      </c>
      <c r="AG95" s="76">
        <f>SUM(F95:H95)</f>
        <v>272513.05</v>
      </c>
      <c r="AH95" s="31">
        <f>SUM(K95:N95)</f>
        <v>0</v>
      </c>
      <c r="AI95" s="21">
        <f t="shared" si="5"/>
        <v>272513.05</v>
      </c>
      <c r="AJ95" s="15">
        <f t="shared" si="6"/>
        <v>2013654.6700000002</v>
      </c>
      <c r="AK95" s="16">
        <f t="shared" si="7"/>
        <v>1957160.02</v>
      </c>
      <c r="AL95" s="26">
        <f t="shared" si="8"/>
        <v>56494.65000000014</v>
      </c>
    </row>
    <row r="96" spans="1:38" x14ac:dyDescent="0.2">
      <c r="A96" s="1" t="s">
        <v>489</v>
      </c>
      <c r="B96" s="1" t="s">
        <v>490</v>
      </c>
      <c r="C96" s="66">
        <v>4210</v>
      </c>
      <c r="D96" s="67" t="s">
        <v>1170</v>
      </c>
      <c r="E96" s="254" t="s">
        <v>3258</v>
      </c>
      <c r="F96" s="229">
        <v>183620.89</v>
      </c>
      <c r="G96" s="229">
        <v>20000</v>
      </c>
      <c r="H96" s="229">
        <v>46032.25</v>
      </c>
      <c r="I96" s="254">
        <v>4</v>
      </c>
      <c r="J96" s="254">
        <v>33460.080000000002</v>
      </c>
      <c r="N96" s="233">
        <v>256.14</v>
      </c>
      <c r="P96" s="254">
        <v>-14628.15</v>
      </c>
      <c r="Q96" s="254">
        <v>266818</v>
      </c>
      <c r="T96" s="230">
        <v>1639530.71</v>
      </c>
      <c r="V96" s="230">
        <v>642.66999999999996</v>
      </c>
      <c r="X96" s="230">
        <v>539190</v>
      </c>
      <c r="Y96" s="230">
        <v>13500</v>
      </c>
      <c r="Z96" s="231">
        <v>1427570</v>
      </c>
      <c r="AC96" s="231">
        <v>632350.98</v>
      </c>
      <c r="AD96" s="231">
        <v>67292.17</v>
      </c>
      <c r="AG96" s="76">
        <f>SUM(F96:H96)</f>
        <v>249653.14</v>
      </c>
      <c r="AH96" s="31">
        <f>SUM(K96:N96)</f>
        <v>256.14</v>
      </c>
      <c r="AI96" s="21">
        <f t="shared" si="5"/>
        <v>249397</v>
      </c>
      <c r="AJ96" s="15">
        <f t="shared" si="6"/>
        <v>2192863.38</v>
      </c>
      <c r="AK96" s="16">
        <f t="shared" si="7"/>
        <v>2127213.15</v>
      </c>
      <c r="AL96" s="26">
        <f t="shared" si="8"/>
        <v>65650.229999999981</v>
      </c>
    </row>
    <row r="97" spans="1:38" x14ac:dyDescent="0.2">
      <c r="A97" s="1" t="s">
        <v>489</v>
      </c>
      <c r="B97" s="1" t="s">
        <v>490</v>
      </c>
      <c r="C97" s="66">
        <v>3316</v>
      </c>
      <c r="D97" s="67" t="s">
        <v>1171</v>
      </c>
      <c r="E97" s="254" t="s">
        <v>3259</v>
      </c>
      <c r="F97" s="229">
        <v>215110.84</v>
      </c>
      <c r="G97" s="229">
        <v>0</v>
      </c>
      <c r="H97" s="229">
        <v>36863.839999999997</v>
      </c>
      <c r="I97" s="254">
        <v>5</v>
      </c>
      <c r="J97" s="254">
        <v>1328.5</v>
      </c>
      <c r="N97" s="233">
        <v>1986.91</v>
      </c>
      <c r="P97" s="254">
        <v>-1622225.54</v>
      </c>
      <c r="Q97" s="254">
        <v>1877398.81</v>
      </c>
      <c r="T97" s="230">
        <v>1023930.14</v>
      </c>
      <c r="U97" s="230">
        <v>90000</v>
      </c>
      <c r="V97" s="230">
        <v>524.12</v>
      </c>
      <c r="X97" s="230">
        <v>908130</v>
      </c>
      <c r="Y97" s="230">
        <v>27000</v>
      </c>
      <c r="Z97" s="231">
        <v>1524889</v>
      </c>
      <c r="AC97" s="231">
        <v>522954.58</v>
      </c>
      <c r="AD97" s="231">
        <v>3680.68</v>
      </c>
      <c r="AG97" s="76">
        <f>SUM(F97:H97)</f>
        <v>251974.68</v>
      </c>
      <c r="AH97" s="31">
        <f>SUM(K97:N97)</f>
        <v>1986.91</v>
      </c>
      <c r="AI97" s="21">
        <f t="shared" si="5"/>
        <v>249987.77</v>
      </c>
      <c r="AJ97" s="15">
        <f t="shared" si="6"/>
        <v>2049584.2600000002</v>
      </c>
      <c r="AK97" s="16">
        <f t="shared" si="7"/>
        <v>2051524.26</v>
      </c>
      <c r="AL97" s="26">
        <f t="shared" si="8"/>
        <v>-1939.9999999997672</v>
      </c>
    </row>
    <row r="98" spans="1:38" x14ac:dyDescent="0.2">
      <c r="A98" s="1" t="s">
        <v>489</v>
      </c>
      <c r="B98" s="1" t="s">
        <v>490</v>
      </c>
      <c r="C98" s="66">
        <v>6867</v>
      </c>
      <c r="D98" s="67" t="s">
        <v>1172</v>
      </c>
      <c r="E98" s="254" t="s">
        <v>3260</v>
      </c>
      <c r="F98" s="229">
        <v>203884.57</v>
      </c>
      <c r="G98" s="229">
        <v>0</v>
      </c>
      <c r="H98" s="229">
        <v>103049.28</v>
      </c>
      <c r="I98" s="254">
        <v>498454.97</v>
      </c>
      <c r="J98" s="254">
        <v>42685.37</v>
      </c>
      <c r="N98" s="233">
        <v>655.75</v>
      </c>
      <c r="P98" s="254">
        <v>-24121.37</v>
      </c>
      <c r="Q98" s="254">
        <v>804941.61</v>
      </c>
      <c r="T98" s="230">
        <v>1602486.6</v>
      </c>
      <c r="V98" s="230">
        <v>430.13</v>
      </c>
      <c r="X98" s="230">
        <v>444870</v>
      </c>
      <c r="Y98" s="230">
        <v>9000</v>
      </c>
      <c r="Z98" s="231">
        <v>1151325</v>
      </c>
      <c r="AB98" s="231">
        <v>5869.6</v>
      </c>
      <c r="AC98" s="231">
        <v>785768.48</v>
      </c>
      <c r="AD98" s="231">
        <v>36758.449999999997</v>
      </c>
      <c r="AG98" s="76">
        <f>SUM(F98:H98)</f>
        <v>306933.84999999998</v>
      </c>
      <c r="AH98" s="31">
        <f>SUM(K98:N98)</f>
        <v>655.75</v>
      </c>
      <c r="AI98" s="21">
        <f t="shared" si="5"/>
        <v>306278.09999999998</v>
      </c>
      <c r="AJ98" s="15">
        <f t="shared" si="6"/>
        <v>2056786.73</v>
      </c>
      <c r="AK98" s="16">
        <f t="shared" si="7"/>
        <v>1979721.53</v>
      </c>
      <c r="AL98" s="26">
        <f t="shared" si="8"/>
        <v>77065.199999999953</v>
      </c>
    </row>
    <row r="99" spans="1:38" x14ac:dyDescent="0.2">
      <c r="A99" s="1" t="s">
        <v>489</v>
      </c>
      <c r="B99" s="1" t="s">
        <v>490</v>
      </c>
      <c r="C99" s="66">
        <v>3657</v>
      </c>
      <c r="D99" s="67" t="s">
        <v>1173</v>
      </c>
      <c r="E99" s="252" t="s">
        <v>3261</v>
      </c>
      <c r="F99" s="229">
        <v>247005.08</v>
      </c>
      <c r="G99" s="229">
        <v>0</v>
      </c>
      <c r="H99" s="229">
        <v>90874.46</v>
      </c>
      <c r="I99" s="254">
        <v>3</v>
      </c>
      <c r="J99" s="254">
        <v>1819.3</v>
      </c>
      <c r="P99" s="254">
        <v>-2248501.4500000002</v>
      </c>
      <c r="Q99" s="254">
        <v>2543552.06</v>
      </c>
      <c r="T99" s="230">
        <v>1094662.46</v>
      </c>
      <c r="V99" s="230">
        <v>399.37</v>
      </c>
      <c r="X99" s="230">
        <v>531090</v>
      </c>
      <c r="Z99" s="231">
        <v>1074220</v>
      </c>
      <c r="AC99" s="231">
        <v>453420.91</v>
      </c>
      <c r="AD99" s="231">
        <v>35214.69</v>
      </c>
      <c r="AG99" s="76">
        <f>SUM(F99:H99)</f>
        <v>337879.54</v>
      </c>
      <c r="AH99" s="31">
        <f>SUM(K99:N99)</f>
        <v>0</v>
      </c>
      <c r="AI99" s="21">
        <f t="shared" si="5"/>
        <v>337879.54</v>
      </c>
      <c r="AJ99" s="15">
        <f t="shared" si="6"/>
        <v>1626151.83</v>
      </c>
      <c r="AK99" s="16">
        <f t="shared" si="7"/>
        <v>1562855.5999999999</v>
      </c>
      <c r="AL99" s="26">
        <f t="shared" si="8"/>
        <v>63296.230000000214</v>
      </c>
    </row>
    <row r="100" spans="1:38" x14ac:dyDescent="0.2">
      <c r="A100" s="1" t="s">
        <v>489</v>
      </c>
      <c r="B100" s="1" t="s">
        <v>490</v>
      </c>
      <c r="C100" s="66">
        <v>6817</v>
      </c>
      <c r="D100" s="67" t="s">
        <v>1174</v>
      </c>
      <c r="E100" s="254" t="s">
        <v>3262</v>
      </c>
      <c r="F100" s="229">
        <v>210815.16</v>
      </c>
      <c r="G100" s="229">
        <v>0</v>
      </c>
      <c r="H100" s="229">
        <v>62437.78</v>
      </c>
      <c r="I100" s="254">
        <v>147805.65</v>
      </c>
      <c r="J100" s="254">
        <v>6030</v>
      </c>
      <c r="L100" s="233">
        <v>4500</v>
      </c>
      <c r="N100" s="233">
        <v>103</v>
      </c>
      <c r="P100" s="254">
        <v>-1208331.69</v>
      </c>
      <c r="Q100" s="254">
        <v>1708771</v>
      </c>
      <c r="T100" s="230">
        <v>1520898.11</v>
      </c>
      <c r="U100" s="230">
        <v>25000</v>
      </c>
      <c r="V100" s="230">
        <v>333.11</v>
      </c>
      <c r="X100" s="230">
        <v>1068570</v>
      </c>
      <c r="Y100" s="230">
        <v>13500</v>
      </c>
      <c r="Z100" s="231">
        <v>1733542.5</v>
      </c>
      <c r="AC100" s="231">
        <v>892267.41</v>
      </c>
      <c r="AD100" s="231">
        <v>54060.03</v>
      </c>
      <c r="AG100" s="76">
        <f>SUM(F100:H100)</f>
        <v>273252.94</v>
      </c>
      <c r="AH100" s="31">
        <f>SUM(K100:N100)</f>
        <v>4603</v>
      </c>
      <c r="AI100" s="21">
        <f t="shared" si="5"/>
        <v>268649.94</v>
      </c>
      <c r="AJ100" s="15">
        <f t="shared" si="6"/>
        <v>2628301.2200000002</v>
      </c>
      <c r="AK100" s="16">
        <f t="shared" si="7"/>
        <v>2679869.94</v>
      </c>
      <c r="AL100" s="26">
        <f t="shared" si="8"/>
        <v>-51568.719999999739</v>
      </c>
    </row>
    <row r="101" spans="1:38" x14ac:dyDescent="0.2">
      <c r="A101" s="1" t="s">
        <v>489</v>
      </c>
      <c r="B101" s="1" t="s">
        <v>490</v>
      </c>
      <c r="C101" s="66">
        <v>5077</v>
      </c>
      <c r="D101" s="67" t="s">
        <v>1175</v>
      </c>
      <c r="E101" s="254" t="s">
        <v>3263</v>
      </c>
      <c r="F101" s="229">
        <v>94317.119999999995</v>
      </c>
      <c r="G101" s="229">
        <v>0</v>
      </c>
      <c r="H101" s="229">
        <v>55866.559999999998</v>
      </c>
      <c r="I101" s="254">
        <v>132335.1</v>
      </c>
      <c r="J101" s="254">
        <v>15878.44</v>
      </c>
      <c r="N101" s="233">
        <v>1923</v>
      </c>
      <c r="P101" s="254">
        <v>-1898443.11</v>
      </c>
      <c r="Q101" s="254">
        <v>2266060.31</v>
      </c>
      <c r="T101" s="230">
        <v>1740599.08</v>
      </c>
      <c r="V101" s="230">
        <v>176.42</v>
      </c>
      <c r="X101" s="230">
        <v>1116980</v>
      </c>
      <c r="Y101" s="230">
        <v>27000</v>
      </c>
      <c r="Z101" s="231">
        <v>2035580</v>
      </c>
      <c r="AB101" s="231">
        <v>4140</v>
      </c>
      <c r="AC101" s="231">
        <v>768956.92</v>
      </c>
      <c r="AD101" s="231">
        <v>106931.56</v>
      </c>
      <c r="AG101" s="76">
        <f>SUM(F101:H101)</f>
        <v>150183.67999999999</v>
      </c>
      <c r="AH101" s="31">
        <f>SUM(K101:N101)</f>
        <v>1923</v>
      </c>
      <c r="AI101" s="21">
        <f t="shared" si="5"/>
        <v>148260.68</v>
      </c>
      <c r="AJ101" s="15">
        <f t="shared" si="6"/>
        <v>2884755.5</v>
      </c>
      <c r="AK101" s="16">
        <f t="shared" si="7"/>
        <v>2915608.48</v>
      </c>
      <c r="AL101" s="26">
        <f t="shared" si="8"/>
        <v>-30852.979999999981</v>
      </c>
    </row>
    <row r="102" spans="1:38" x14ac:dyDescent="0.2">
      <c r="A102" s="1" t="s">
        <v>489</v>
      </c>
      <c r="B102" s="1" t="s">
        <v>490</v>
      </c>
      <c r="C102" s="66">
        <v>3046</v>
      </c>
      <c r="D102" s="67" t="s">
        <v>1176</v>
      </c>
      <c r="E102" s="254" t="s">
        <v>3264</v>
      </c>
      <c r="F102" s="229">
        <v>212916.95</v>
      </c>
      <c r="G102" s="229">
        <v>0</v>
      </c>
      <c r="H102" s="229">
        <v>28413.21</v>
      </c>
      <c r="I102" s="254">
        <v>3052.22</v>
      </c>
      <c r="J102" s="254">
        <v>2919.61</v>
      </c>
      <c r="P102" s="254">
        <v>-121124.08</v>
      </c>
      <c r="Q102" s="254">
        <v>803987.63</v>
      </c>
      <c r="T102" s="230">
        <v>1145751.57</v>
      </c>
      <c r="V102" s="230">
        <v>265.72000000000003</v>
      </c>
      <c r="X102" s="230">
        <v>544320</v>
      </c>
      <c r="Y102" s="230">
        <v>13500</v>
      </c>
      <c r="Z102" s="231">
        <v>1097860</v>
      </c>
      <c r="AB102" s="231">
        <v>6200</v>
      </c>
      <c r="AC102" s="231">
        <v>440629.65</v>
      </c>
      <c r="AD102" s="231">
        <v>18449.73</v>
      </c>
      <c r="AG102" s="76">
        <f>SUM(F102:H102)</f>
        <v>241330.16</v>
      </c>
      <c r="AH102" s="31">
        <f>SUM(K102:N102)</f>
        <v>0</v>
      </c>
      <c r="AI102" s="21">
        <f t="shared" si="5"/>
        <v>241330.16</v>
      </c>
      <c r="AJ102" s="15">
        <f t="shared" si="6"/>
        <v>1703837.29</v>
      </c>
      <c r="AK102" s="16">
        <f t="shared" si="7"/>
        <v>1563139.38</v>
      </c>
      <c r="AL102" s="26">
        <f t="shared" si="8"/>
        <v>140697.91000000015</v>
      </c>
    </row>
    <row r="103" spans="1:38" x14ac:dyDescent="0.2">
      <c r="A103" s="1" t="s">
        <v>489</v>
      </c>
      <c r="B103" s="1" t="s">
        <v>490</v>
      </c>
      <c r="C103" s="66">
        <v>3486</v>
      </c>
      <c r="D103" s="67" t="s">
        <v>1177</v>
      </c>
      <c r="E103" s="254" t="s">
        <v>3265</v>
      </c>
      <c r="F103" s="229">
        <v>253610.65</v>
      </c>
      <c r="G103" s="229">
        <v>0</v>
      </c>
      <c r="H103" s="229">
        <v>58130.83</v>
      </c>
      <c r="I103" s="254">
        <v>409746.45</v>
      </c>
      <c r="J103" s="254">
        <v>38</v>
      </c>
      <c r="N103" s="233">
        <v>458</v>
      </c>
      <c r="P103" s="254">
        <v>-1427391.84</v>
      </c>
      <c r="Q103" s="254">
        <v>2982456.62</v>
      </c>
      <c r="T103" s="230">
        <v>1057403.7</v>
      </c>
      <c r="V103" s="230">
        <v>53367.54</v>
      </c>
      <c r="X103" s="230">
        <v>565380</v>
      </c>
      <c r="Z103" s="231">
        <v>1024400</v>
      </c>
      <c r="AB103" s="231">
        <v>13300</v>
      </c>
      <c r="AC103" s="231">
        <v>463564.62</v>
      </c>
      <c r="AD103" s="231">
        <v>988590.47</v>
      </c>
      <c r="AG103" s="76">
        <f>SUM(F103:H103)</f>
        <v>311741.48</v>
      </c>
      <c r="AH103" s="31">
        <f>SUM(K103:N103)</f>
        <v>458</v>
      </c>
      <c r="AI103" s="21">
        <f t="shared" si="5"/>
        <v>311283.48</v>
      </c>
      <c r="AJ103" s="15">
        <f t="shared" si="6"/>
        <v>1676151.24</v>
      </c>
      <c r="AK103" s="16">
        <f t="shared" si="7"/>
        <v>2489855.09</v>
      </c>
      <c r="AL103" s="26">
        <f t="shared" si="8"/>
        <v>-813703.84999999986</v>
      </c>
    </row>
    <row r="104" spans="1:38" x14ac:dyDescent="0.2">
      <c r="A104" s="1" t="s">
        <v>489</v>
      </c>
      <c r="B104" s="1" t="s">
        <v>490</v>
      </c>
      <c r="C104" s="66">
        <v>4158</v>
      </c>
      <c r="D104" s="67" t="s">
        <v>1178</v>
      </c>
      <c r="E104" s="254" t="s">
        <v>3266</v>
      </c>
      <c r="F104" s="229">
        <v>233152.14</v>
      </c>
      <c r="G104" s="229">
        <v>0</v>
      </c>
      <c r="H104" s="229">
        <v>52918.559999999998</v>
      </c>
      <c r="I104" s="254">
        <v>5</v>
      </c>
      <c r="J104" s="254">
        <v>181580.34</v>
      </c>
      <c r="N104" s="233">
        <v>141.16999999999999</v>
      </c>
      <c r="P104" s="254">
        <v>-1762863.99</v>
      </c>
      <c r="Q104" s="254">
        <v>2096504</v>
      </c>
      <c r="T104" s="230">
        <v>1438123.44</v>
      </c>
      <c r="V104" s="230">
        <v>262</v>
      </c>
      <c r="X104" s="230">
        <v>912690</v>
      </c>
      <c r="Y104" s="230">
        <v>27000</v>
      </c>
      <c r="Z104" s="231">
        <v>1564020</v>
      </c>
      <c r="AC104" s="231">
        <v>638166.56000000006</v>
      </c>
      <c r="AD104" s="231">
        <v>18680.02</v>
      </c>
      <c r="AG104" s="76">
        <f>SUM(F104:H104)</f>
        <v>286070.7</v>
      </c>
      <c r="AH104" s="31">
        <f>SUM(K104:N104)</f>
        <v>141.16999999999999</v>
      </c>
      <c r="AI104" s="21">
        <f t="shared" si="5"/>
        <v>285929.53000000003</v>
      </c>
      <c r="AJ104" s="15">
        <f t="shared" si="6"/>
        <v>2378075.44</v>
      </c>
      <c r="AK104" s="16">
        <f t="shared" si="7"/>
        <v>2220866.58</v>
      </c>
      <c r="AL104" s="26">
        <f t="shared" si="8"/>
        <v>157208.85999999987</v>
      </c>
    </row>
    <row r="105" spans="1:38" x14ac:dyDescent="0.2">
      <c r="A105" s="1" t="s">
        <v>489</v>
      </c>
      <c r="B105" s="1" t="s">
        <v>490</v>
      </c>
      <c r="C105" s="66">
        <v>4935</v>
      </c>
      <c r="D105" s="67" t="s">
        <v>1179</v>
      </c>
      <c r="E105" s="254" t="s">
        <v>3267</v>
      </c>
      <c r="F105" s="229">
        <v>65968.509999999995</v>
      </c>
      <c r="G105" s="229">
        <v>10000</v>
      </c>
      <c r="H105" s="229">
        <v>56259.22</v>
      </c>
      <c r="I105" s="254">
        <v>407487.23</v>
      </c>
      <c r="J105" s="254">
        <v>63980.74</v>
      </c>
      <c r="N105" s="233">
        <v>101948.22</v>
      </c>
      <c r="P105" s="254">
        <v>-3580141.2</v>
      </c>
      <c r="Q105" s="254">
        <v>4349913</v>
      </c>
      <c r="T105" s="230">
        <v>1942946.87</v>
      </c>
      <c r="V105" s="230">
        <v>933.2</v>
      </c>
      <c r="X105" s="230">
        <v>477132</v>
      </c>
      <c r="Y105" s="230">
        <v>12000</v>
      </c>
      <c r="Z105" s="231">
        <v>1485770</v>
      </c>
      <c r="AC105" s="231">
        <v>1127927.28</v>
      </c>
      <c r="AD105" s="231">
        <v>76025.11</v>
      </c>
      <c r="AG105" s="76">
        <f>SUM(F105:H105)</f>
        <v>132227.72999999998</v>
      </c>
      <c r="AH105" s="31">
        <f>SUM(K105:N105)</f>
        <v>101948.22</v>
      </c>
      <c r="AI105" s="21">
        <f t="shared" si="5"/>
        <v>30279.50999999998</v>
      </c>
      <c r="AJ105" s="15">
        <f t="shared" si="6"/>
        <v>2433012.0700000003</v>
      </c>
      <c r="AK105" s="16">
        <f t="shared" si="7"/>
        <v>2689722.39</v>
      </c>
      <c r="AL105" s="26">
        <f t="shared" si="8"/>
        <v>-256710.31999999983</v>
      </c>
    </row>
    <row r="106" spans="1:38" x14ac:dyDescent="0.2">
      <c r="A106" s="1" t="s">
        <v>489</v>
      </c>
      <c r="B106" s="1" t="s">
        <v>490</v>
      </c>
      <c r="C106" s="66">
        <v>4567</v>
      </c>
      <c r="D106" s="67" t="s">
        <v>1180</v>
      </c>
      <c r="E106" s="254" t="s">
        <v>3268</v>
      </c>
      <c r="F106" s="229">
        <v>388701.75</v>
      </c>
      <c r="G106" s="229">
        <v>0</v>
      </c>
      <c r="H106" s="229">
        <v>28594.39</v>
      </c>
      <c r="I106" s="254">
        <v>1235352.6599999999</v>
      </c>
      <c r="J106" s="254">
        <v>11428.77</v>
      </c>
      <c r="L106" s="233">
        <v>6675</v>
      </c>
      <c r="N106" s="233">
        <v>0</v>
      </c>
      <c r="P106" s="254">
        <v>-705319.94</v>
      </c>
      <c r="Q106" s="254">
        <v>2447083.0099999998</v>
      </c>
      <c r="T106" s="230">
        <v>3692744.66</v>
      </c>
      <c r="V106" s="230">
        <v>674.57</v>
      </c>
      <c r="X106" s="230">
        <v>419850</v>
      </c>
      <c r="Y106" s="230">
        <v>13500</v>
      </c>
      <c r="Z106" s="231">
        <v>1140472</v>
      </c>
      <c r="AC106" s="231">
        <v>3056542.1</v>
      </c>
      <c r="AD106" s="231">
        <v>9610.6299999999992</v>
      </c>
      <c r="AG106" s="76">
        <f>SUM(F106:H106)</f>
        <v>417296.14</v>
      </c>
      <c r="AH106" s="31">
        <f>SUM(K106:N106)</f>
        <v>6675</v>
      </c>
      <c r="AI106" s="21">
        <f t="shared" si="5"/>
        <v>410621.14</v>
      </c>
      <c r="AJ106" s="15">
        <f t="shared" si="6"/>
        <v>4126769.23</v>
      </c>
      <c r="AK106" s="16">
        <f t="shared" si="7"/>
        <v>4206624.7299999995</v>
      </c>
      <c r="AL106" s="26">
        <f t="shared" si="8"/>
        <v>-79855.499999999534</v>
      </c>
    </row>
    <row r="107" spans="1:38" x14ac:dyDescent="0.2">
      <c r="A107" s="1" t="s">
        <v>489</v>
      </c>
      <c r="B107" s="1" t="s">
        <v>490</v>
      </c>
      <c r="C107" s="66">
        <v>2903</v>
      </c>
      <c r="D107" s="67" t="s">
        <v>1181</v>
      </c>
      <c r="E107" s="254" t="s">
        <v>3351</v>
      </c>
      <c r="F107" s="229">
        <v>375889.72</v>
      </c>
      <c r="G107" s="229">
        <v>0</v>
      </c>
      <c r="H107" s="229">
        <v>37356.239999999998</v>
      </c>
      <c r="I107" s="254">
        <v>175812.09</v>
      </c>
      <c r="J107" s="254">
        <v>5418.22</v>
      </c>
      <c r="N107" s="233">
        <v>323.2</v>
      </c>
      <c r="P107" s="254">
        <v>-1828536.76</v>
      </c>
      <c r="Q107" s="254">
        <v>2389700.83</v>
      </c>
      <c r="T107" s="230">
        <v>1204343.1299999999</v>
      </c>
      <c r="V107" s="230">
        <v>740.58</v>
      </c>
      <c r="X107" s="230">
        <v>907560</v>
      </c>
      <c r="Y107" s="230">
        <v>27000</v>
      </c>
      <c r="Z107" s="231">
        <v>1529260</v>
      </c>
      <c r="AC107" s="231">
        <v>457454.27</v>
      </c>
      <c r="AD107" s="231">
        <v>96598.44</v>
      </c>
      <c r="AG107" s="76">
        <f>SUM(F107:H107)</f>
        <v>413245.95999999996</v>
      </c>
      <c r="AH107" s="31">
        <f>SUM(K107:N107)</f>
        <v>323.2</v>
      </c>
      <c r="AI107" s="21">
        <f t="shared" si="5"/>
        <v>412922.75999999995</v>
      </c>
      <c r="AJ107" s="15">
        <f t="shared" si="6"/>
        <v>2139643.71</v>
      </c>
      <c r="AK107" s="16">
        <f t="shared" si="7"/>
        <v>2083312.71</v>
      </c>
      <c r="AL107" s="26">
        <f t="shared" si="8"/>
        <v>56331</v>
      </c>
    </row>
    <row r="108" spans="1:38" x14ac:dyDescent="0.2">
      <c r="A108" s="1" t="s">
        <v>489</v>
      </c>
      <c r="B108" s="1" t="s">
        <v>490</v>
      </c>
      <c r="C108" s="66">
        <v>3112</v>
      </c>
      <c r="D108" s="67" t="s">
        <v>1182</v>
      </c>
      <c r="E108" s="254" t="s">
        <v>3352</v>
      </c>
      <c r="F108" s="229">
        <v>212491.05</v>
      </c>
      <c r="G108" s="229">
        <v>0</v>
      </c>
      <c r="H108" s="229">
        <v>110288.07</v>
      </c>
      <c r="I108" s="254">
        <v>172386.2</v>
      </c>
      <c r="J108" s="254">
        <v>1025</v>
      </c>
      <c r="P108" s="254">
        <v>-4892075.5999999996</v>
      </c>
      <c r="Q108" s="254">
        <v>5385590.1100000003</v>
      </c>
      <c r="T108" s="230">
        <v>1018222.25</v>
      </c>
      <c r="V108" s="230">
        <v>301.02</v>
      </c>
      <c r="X108" s="230">
        <v>1053000</v>
      </c>
      <c r="Z108" s="231">
        <v>1467480</v>
      </c>
      <c r="AC108" s="231">
        <v>501319.16</v>
      </c>
      <c r="AD108" s="231">
        <v>85326.3</v>
      </c>
      <c r="AG108" s="76">
        <f>SUM(F108:H108)</f>
        <v>322779.12</v>
      </c>
      <c r="AH108" s="31">
        <f>SUM(K108:N108)</f>
        <v>0</v>
      </c>
      <c r="AI108" s="21">
        <f t="shared" si="5"/>
        <v>322779.12</v>
      </c>
      <c r="AJ108" s="15">
        <f t="shared" si="6"/>
        <v>2071523.27</v>
      </c>
      <c r="AK108" s="16">
        <f t="shared" si="7"/>
        <v>2054125.46</v>
      </c>
      <c r="AL108" s="26">
        <f t="shared" si="8"/>
        <v>17397.810000000056</v>
      </c>
    </row>
    <row r="109" spans="1:38" x14ac:dyDescent="0.2">
      <c r="A109" s="1" t="s">
        <v>493</v>
      </c>
      <c r="B109" s="1" t="s">
        <v>494</v>
      </c>
      <c r="C109" s="66">
        <v>2783</v>
      </c>
      <c r="D109" s="67" t="s">
        <v>1183</v>
      </c>
      <c r="E109" s="254" t="s">
        <v>3269</v>
      </c>
      <c r="F109" s="229">
        <v>480605.41</v>
      </c>
      <c r="G109" s="229">
        <v>0</v>
      </c>
      <c r="H109" s="229">
        <v>28971</v>
      </c>
      <c r="I109" s="254">
        <v>193701.03</v>
      </c>
      <c r="J109" s="254">
        <v>71408.490000000005</v>
      </c>
      <c r="N109" s="233">
        <v>422</v>
      </c>
      <c r="P109" s="254">
        <v>-1086766.99</v>
      </c>
      <c r="Q109" s="254">
        <v>1851650.31</v>
      </c>
      <c r="T109" s="230">
        <v>1050201.99</v>
      </c>
      <c r="V109" s="230">
        <v>535.30999999999995</v>
      </c>
      <c r="W109" s="230">
        <v>850</v>
      </c>
      <c r="X109" s="230">
        <v>886860</v>
      </c>
      <c r="Y109" s="230">
        <v>18300</v>
      </c>
      <c r="Z109" s="231">
        <v>1301305.6399999999</v>
      </c>
      <c r="AC109" s="231">
        <v>390833.3</v>
      </c>
      <c r="AD109" s="231">
        <v>120567.48</v>
      </c>
      <c r="AG109" s="76">
        <f>SUM(F109:H109)</f>
        <v>509576.41</v>
      </c>
      <c r="AH109" s="31">
        <f>SUM(K109:N109)</f>
        <v>422</v>
      </c>
      <c r="AI109" s="21">
        <f t="shared" si="5"/>
        <v>509154.41</v>
      </c>
      <c r="AJ109" s="15">
        <f t="shared" si="6"/>
        <v>1956747.3</v>
      </c>
      <c r="AK109" s="16">
        <f t="shared" si="7"/>
        <v>1812706.42</v>
      </c>
      <c r="AL109" s="26">
        <f t="shared" si="8"/>
        <v>144040.88000000012</v>
      </c>
    </row>
    <row r="110" spans="1:38" x14ac:dyDescent="0.2">
      <c r="A110" s="1" t="s">
        <v>493</v>
      </c>
      <c r="B110" s="1" t="s">
        <v>494</v>
      </c>
      <c r="C110" s="66">
        <v>3884</v>
      </c>
      <c r="D110" s="67" t="s">
        <v>1184</v>
      </c>
      <c r="E110" s="254" t="s">
        <v>3270</v>
      </c>
      <c r="F110" s="229">
        <v>690253.39</v>
      </c>
      <c r="G110" s="229">
        <v>0</v>
      </c>
      <c r="H110" s="229">
        <v>29768.41</v>
      </c>
      <c r="I110" s="254">
        <v>530095.26</v>
      </c>
      <c r="J110" s="254">
        <v>102282.35</v>
      </c>
      <c r="P110" s="254">
        <v>-230703.11</v>
      </c>
      <c r="Q110" s="254">
        <v>1448584.45</v>
      </c>
      <c r="T110" s="230">
        <v>1297534.6000000001</v>
      </c>
      <c r="V110" s="230">
        <v>592.66999999999996</v>
      </c>
      <c r="W110" s="230">
        <v>30</v>
      </c>
      <c r="X110" s="230">
        <v>1142590</v>
      </c>
      <c r="Y110" s="230">
        <v>52000</v>
      </c>
      <c r="Z110" s="231">
        <v>1618658.57</v>
      </c>
      <c r="AC110" s="231">
        <v>430869.28</v>
      </c>
      <c r="AD110" s="231">
        <v>175983.83</v>
      </c>
      <c r="AG110" s="76">
        <f>SUM(F110:H110)</f>
        <v>720021.8</v>
      </c>
      <c r="AH110" s="31">
        <f>SUM(K110:N110)</f>
        <v>0</v>
      </c>
      <c r="AI110" s="21">
        <f t="shared" si="5"/>
        <v>720021.8</v>
      </c>
      <c r="AJ110" s="15">
        <f t="shared" si="6"/>
        <v>2492747.27</v>
      </c>
      <c r="AK110" s="16">
        <f t="shared" si="7"/>
        <v>2225511.6800000002</v>
      </c>
      <c r="AL110" s="26">
        <f t="shared" si="8"/>
        <v>267235.58999999985</v>
      </c>
    </row>
    <row r="111" spans="1:38" x14ac:dyDescent="0.2">
      <c r="A111" s="1" t="s">
        <v>493</v>
      </c>
      <c r="B111" s="1" t="s">
        <v>494</v>
      </c>
      <c r="C111" s="66">
        <v>4358</v>
      </c>
      <c r="D111" s="67" t="s">
        <v>1185</v>
      </c>
      <c r="E111" s="254" t="s">
        <v>3271</v>
      </c>
      <c r="F111" s="229">
        <v>660936.98</v>
      </c>
      <c r="H111" s="229">
        <v>48068.19</v>
      </c>
      <c r="I111" s="254">
        <v>403430.38</v>
      </c>
      <c r="J111" s="254">
        <v>26642.94</v>
      </c>
      <c r="P111" s="254">
        <v>-1559237.14</v>
      </c>
      <c r="Q111" s="254">
        <v>2294612.94</v>
      </c>
      <c r="T111" s="230">
        <v>1479447.52</v>
      </c>
      <c r="V111" s="230">
        <v>649.45000000000005</v>
      </c>
      <c r="W111" s="230">
        <v>90</v>
      </c>
      <c r="X111" s="230">
        <v>1361880</v>
      </c>
      <c r="Y111" s="230">
        <v>13500</v>
      </c>
      <c r="Z111" s="231">
        <v>1906240</v>
      </c>
      <c r="AC111" s="231">
        <v>457287.09</v>
      </c>
      <c r="AD111" s="231">
        <v>153041.78</v>
      </c>
      <c r="AG111" s="76">
        <f>SUM(F111:H111)</f>
        <v>709005.16999999993</v>
      </c>
      <c r="AH111" s="31">
        <f>SUM(K111:N111)</f>
        <v>0</v>
      </c>
      <c r="AI111" s="21">
        <f t="shared" si="5"/>
        <v>709005.16999999993</v>
      </c>
      <c r="AJ111" s="15">
        <f t="shared" si="6"/>
        <v>2855566.9699999997</v>
      </c>
      <c r="AK111" s="16">
        <f t="shared" si="7"/>
        <v>2516568.8699999996</v>
      </c>
      <c r="AL111" s="26">
        <f t="shared" si="8"/>
        <v>338998.10000000009</v>
      </c>
    </row>
    <row r="112" spans="1:38" x14ac:dyDescent="0.2">
      <c r="A112" s="1" t="s">
        <v>493</v>
      </c>
      <c r="B112" s="1" t="s">
        <v>494</v>
      </c>
      <c r="C112" s="66">
        <v>1985</v>
      </c>
      <c r="D112" s="67" t="s">
        <v>1186</v>
      </c>
      <c r="E112" s="254" t="s">
        <v>3272</v>
      </c>
      <c r="F112" s="229">
        <v>293642.65000000002</v>
      </c>
      <c r="G112" s="229">
        <v>0</v>
      </c>
      <c r="H112" s="229">
        <v>31793.52</v>
      </c>
      <c r="I112" s="254">
        <v>118292.53</v>
      </c>
      <c r="J112" s="254">
        <v>55092.89</v>
      </c>
      <c r="P112" s="254">
        <v>-1100226.8500000001</v>
      </c>
      <c r="Q112" s="254">
        <v>1767292.42</v>
      </c>
      <c r="T112" s="230">
        <v>942548.99</v>
      </c>
      <c r="V112" s="230">
        <v>849.15</v>
      </c>
      <c r="X112" s="230">
        <v>1263660</v>
      </c>
      <c r="Y112" s="230">
        <v>21000</v>
      </c>
      <c r="Z112" s="231">
        <v>1613918</v>
      </c>
      <c r="AC112" s="231">
        <v>330935.42</v>
      </c>
      <c r="AD112" s="231">
        <v>97493.5</v>
      </c>
      <c r="AG112" s="76">
        <f>SUM(F112:H112)</f>
        <v>325436.17000000004</v>
      </c>
      <c r="AH112" s="31">
        <f>SUM(K112:N112)</f>
        <v>0</v>
      </c>
      <c r="AI112" s="21">
        <f t="shared" si="5"/>
        <v>325436.17000000004</v>
      </c>
      <c r="AJ112" s="15">
        <f t="shared" si="6"/>
        <v>2228058.14</v>
      </c>
      <c r="AK112" s="16">
        <f t="shared" si="7"/>
        <v>2042346.92</v>
      </c>
      <c r="AL112" s="26">
        <f t="shared" si="8"/>
        <v>185711.2200000002</v>
      </c>
    </row>
    <row r="113" spans="1:38" x14ac:dyDescent="0.2">
      <c r="A113" s="1" t="s">
        <v>493</v>
      </c>
      <c r="B113" s="1" t="s">
        <v>494</v>
      </c>
      <c r="C113" s="66">
        <v>4265</v>
      </c>
      <c r="D113" s="67" t="s">
        <v>1187</v>
      </c>
      <c r="E113" s="254" t="s">
        <v>3273</v>
      </c>
      <c r="F113" s="229">
        <v>406542.11</v>
      </c>
      <c r="G113" s="229">
        <v>0</v>
      </c>
      <c r="H113" s="229">
        <v>16972.55</v>
      </c>
      <c r="I113" s="254">
        <v>718360.01</v>
      </c>
      <c r="J113" s="254">
        <v>56997.42</v>
      </c>
      <c r="P113" s="254">
        <v>-54314.080000000002</v>
      </c>
      <c r="Q113" s="254">
        <v>1775492.61</v>
      </c>
      <c r="T113" s="230">
        <v>1481371.97</v>
      </c>
      <c r="V113" s="230">
        <v>244.91</v>
      </c>
      <c r="X113" s="230">
        <v>1327250</v>
      </c>
      <c r="Y113" s="230">
        <v>36400</v>
      </c>
      <c r="Z113" s="231">
        <v>1989781.5</v>
      </c>
      <c r="AC113" s="231">
        <v>580225.61</v>
      </c>
      <c r="AD113" s="231">
        <v>128962.88</v>
      </c>
      <c r="AG113" s="76">
        <f>SUM(F113:H113)</f>
        <v>423514.66</v>
      </c>
      <c r="AH113" s="31">
        <f>SUM(K113:N113)</f>
        <v>0</v>
      </c>
      <c r="AI113" s="21">
        <f t="shared" si="5"/>
        <v>423514.66</v>
      </c>
      <c r="AJ113" s="15">
        <f t="shared" si="6"/>
        <v>2845266.88</v>
      </c>
      <c r="AK113" s="16">
        <f t="shared" si="7"/>
        <v>2698969.9899999998</v>
      </c>
      <c r="AL113" s="26">
        <f t="shared" si="8"/>
        <v>146296.89000000013</v>
      </c>
    </row>
    <row r="114" spans="1:38" x14ac:dyDescent="0.2">
      <c r="A114" s="1" t="s">
        <v>493</v>
      </c>
      <c r="B114" s="1" t="s">
        <v>494</v>
      </c>
      <c r="C114" s="66">
        <v>2947</v>
      </c>
      <c r="D114" s="67" t="s">
        <v>1188</v>
      </c>
      <c r="E114" s="254" t="s">
        <v>3353</v>
      </c>
      <c r="F114" s="229">
        <v>475421.43</v>
      </c>
      <c r="H114" s="229">
        <v>21883.1</v>
      </c>
      <c r="I114" s="254">
        <v>194459.86</v>
      </c>
      <c r="J114" s="254">
        <v>73812.14</v>
      </c>
      <c r="P114" s="254">
        <v>-73411.88</v>
      </c>
      <c r="Q114" s="254">
        <v>2441491.2400000002</v>
      </c>
      <c r="T114" s="230">
        <v>1090800.58</v>
      </c>
      <c r="V114" s="230">
        <v>468.38</v>
      </c>
      <c r="W114" s="230">
        <v>680</v>
      </c>
      <c r="X114" s="230">
        <v>626940</v>
      </c>
      <c r="Y114" s="230">
        <v>12000</v>
      </c>
      <c r="Z114" s="231">
        <v>1002914</v>
      </c>
      <c r="AC114" s="231">
        <v>491170.26</v>
      </c>
      <c r="AD114" s="231">
        <v>113939.69</v>
      </c>
      <c r="AG114" s="76">
        <f>SUM(F114:H114)</f>
        <v>497304.52999999997</v>
      </c>
      <c r="AH114" s="31">
        <f>SUM(K114:N114)</f>
        <v>0</v>
      </c>
      <c r="AI114" s="21">
        <f t="shared" si="5"/>
        <v>497304.52999999997</v>
      </c>
      <c r="AJ114" s="15">
        <f t="shared" si="6"/>
        <v>1730888.96</v>
      </c>
      <c r="AK114" s="16">
        <f t="shared" si="7"/>
        <v>1608023.95</v>
      </c>
      <c r="AL114" s="26">
        <f t="shared" si="8"/>
        <v>122865.01000000001</v>
      </c>
    </row>
    <row r="115" spans="1:38" x14ac:dyDescent="0.2">
      <c r="A115" s="1" t="s">
        <v>497</v>
      </c>
      <c r="B115" s="1" t="s">
        <v>498</v>
      </c>
      <c r="C115" s="66">
        <v>4403</v>
      </c>
      <c r="D115" s="67" t="s">
        <v>1189</v>
      </c>
      <c r="E115" s="254" t="s">
        <v>3274</v>
      </c>
      <c r="F115" s="229">
        <v>441343.02</v>
      </c>
      <c r="G115" s="229">
        <v>0</v>
      </c>
      <c r="H115" s="229">
        <v>55491.64</v>
      </c>
      <c r="I115" s="254">
        <v>136501.04</v>
      </c>
      <c r="J115" s="254">
        <v>91161.01</v>
      </c>
      <c r="N115" s="233">
        <v>34.58</v>
      </c>
      <c r="P115" s="254">
        <v>105990</v>
      </c>
      <c r="Q115" s="254">
        <v>1753510.53</v>
      </c>
      <c r="R115" s="230">
        <v>379.01</v>
      </c>
      <c r="T115" s="230">
        <v>1227709.05</v>
      </c>
      <c r="U115" s="230">
        <v>245000</v>
      </c>
      <c r="X115" s="230">
        <v>1516500</v>
      </c>
      <c r="Z115" s="231">
        <v>2186310</v>
      </c>
      <c r="AC115" s="231">
        <v>434341.98</v>
      </c>
      <c r="AD115" s="231">
        <v>63601.52</v>
      </c>
      <c r="AG115" s="76">
        <f>SUM(F115:H115)</f>
        <v>496834.66000000003</v>
      </c>
      <c r="AH115" s="31">
        <f>SUM(K115:N115)</f>
        <v>34.58</v>
      </c>
      <c r="AI115" s="21">
        <f t="shared" si="5"/>
        <v>496800.08</v>
      </c>
      <c r="AJ115" s="15">
        <f t="shared" si="6"/>
        <v>2989588.06</v>
      </c>
      <c r="AK115" s="16">
        <f t="shared" si="7"/>
        <v>2684253.5</v>
      </c>
      <c r="AL115" s="26">
        <f t="shared" si="8"/>
        <v>305334.56000000006</v>
      </c>
    </row>
    <row r="116" spans="1:38" x14ac:dyDescent="0.2">
      <c r="A116" s="1" t="s">
        <v>497</v>
      </c>
      <c r="B116" s="1" t="s">
        <v>498</v>
      </c>
      <c r="C116" s="66">
        <v>5267</v>
      </c>
      <c r="D116" s="67" t="s">
        <v>1190</v>
      </c>
      <c r="E116" s="254" t="s">
        <v>3275</v>
      </c>
      <c r="F116" s="229">
        <v>537948.82999999996</v>
      </c>
      <c r="G116" s="229">
        <v>0</v>
      </c>
      <c r="H116" s="229">
        <v>37880.050000000003</v>
      </c>
      <c r="I116" s="254">
        <v>146123.43</v>
      </c>
      <c r="J116" s="254">
        <v>101464.96000000001</v>
      </c>
      <c r="N116" s="233">
        <v>125.7</v>
      </c>
      <c r="P116" s="254">
        <v>43949.5</v>
      </c>
      <c r="Q116" s="254">
        <v>2570940.36</v>
      </c>
      <c r="R116" s="230">
        <v>938.77</v>
      </c>
      <c r="T116" s="230">
        <v>1634088.69</v>
      </c>
      <c r="U116" s="230">
        <v>87975</v>
      </c>
      <c r="X116" s="230">
        <v>981180</v>
      </c>
      <c r="Z116" s="231">
        <v>1946774</v>
      </c>
      <c r="AC116" s="231">
        <v>579198.88</v>
      </c>
      <c r="AD116" s="231">
        <v>98469.04</v>
      </c>
      <c r="AG116" s="76">
        <f>SUM(F116:H116)</f>
        <v>575828.88</v>
      </c>
      <c r="AH116" s="31">
        <f>SUM(K116:N116)</f>
        <v>125.7</v>
      </c>
      <c r="AI116" s="21">
        <f t="shared" si="5"/>
        <v>575703.18000000005</v>
      </c>
      <c r="AJ116" s="15">
        <f t="shared" si="6"/>
        <v>2704182.46</v>
      </c>
      <c r="AK116" s="16">
        <f t="shared" si="7"/>
        <v>2624441.92</v>
      </c>
      <c r="AL116" s="26">
        <f t="shared" si="8"/>
        <v>79740.540000000037</v>
      </c>
    </row>
    <row r="117" spans="1:38" x14ac:dyDescent="0.2">
      <c r="A117" s="1" t="s">
        <v>497</v>
      </c>
      <c r="B117" s="1" t="s">
        <v>498</v>
      </c>
      <c r="C117" s="66">
        <v>5254</v>
      </c>
      <c r="D117" s="67" t="s">
        <v>1191</v>
      </c>
      <c r="E117" s="254" t="s">
        <v>3276</v>
      </c>
      <c r="F117" s="229">
        <v>687869.35</v>
      </c>
      <c r="G117" s="229">
        <v>0</v>
      </c>
      <c r="H117" s="229">
        <v>14225.81</v>
      </c>
      <c r="I117" s="254">
        <v>863012.01</v>
      </c>
      <c r="J117" s="254">
        <v>113628.67</v>
      </c>
      <c r="P117" s="254">
        <v>112905</v>
      </c>
      <c r="Q117" s="254">
        <v>2193906.69</v>
      </c>
      <c r="R117" s="230">
        <v>1356.19</v>
      </c>
      <c r="T117" s="230">
        <v>1230388</v>
      </c>
      <c r="X117" s="230">
        <v>1457520</v>
      </c>
      <c r="Z117" s="231">
        <v>2064911</v>
      </c>
      <c r="AC117" s="231">
        <v>600634.02</v>
      </c>
      <c r="AD117" s="231">
        <v>177118.99</v>
      </c>
      <c r="AG117" s="76">
        <f>SUM(F117:H117)</f>
        <v>702095.16</v>
      </c>
      <c r="AH117" s="31">
        <f>SUM(K117:N117)</f>
        <v>0</v>
      </c>
      <c r="AI117" s="21">
        <f t="shared" si="5"/>
        <v>702095.16</v>
      </c>
      <c r="AJ117" s="15">
        <f t="shared" si="6"/>
        <v>2689264.19</v>
      </c>
      <c r="AK117" s="16">
        <f t="shared" si="7"/>
        <v>2842664.01</v>
      </c>
      <c r="AL117" s="26">
        <f t="shared" si="8"/>
        <v>-153399.81999999983</v>
      </c>
    </row>
    <row r="118" spans="1:38" x14ac:dyDescent="0.2">
      <c r="A118" s="1" t="s">
        <v>497</v>
      </c>
      <c r="B118" s="1" t="s">
        <v>498</v>
      </c>
      <c r="C118" s="66">
        <v>3104</v>
      </c>
      <c r="D118" s="67" t="s">
        <v>1192</v>
      </c>
      <c r="E118" s="254" t="s">
        <v>3277</v>
      </c>
      <c r="F118" s="229">
        <v>534425.01</v>
      </c>
      <c r="G118" s="229">
        <v>0</v>
      </c>
      <c r="H118" s="229">
        <v>55330.34</v>
      </c>
      <c r="I118" s="254">
        <v>427196.7</v>
      </c>
      <c r="J118" s="254">
        <v>52382</v>
      </c>
      <c r="P118" s="254">
        <v>112350</v>
      </c>
      <c r="Q118" s="254">
        <v>2140701.11</v>
      </c>
      <c r="R118" s="230">
        <v>932.73</v>
      </c>
      <c r="T118" s="230">
        <v>1301705</v>
      </c>
      <c r="U118" s="230">
        <v>75000</v>
      </c>
      <c r="X118" s="230">
        <v>730340</v>
      </c>
      <c r="Z118" s="231">
        <v>1485350</v>
      </c>
      <c r="AC118" s="231">
        <v>493380.28</v>
      </c>
      <c r="AD118" s="231">
        <v>107623.86</v>
      </c>
      <c r="AG118" s="76">
        <f>SUM(F118:H118)</f>
        <v>589755.35</v>
      </c>
      <c r="AH118" s="31">
        <f>SUM(K118:N118)</f>
        <v>0</v>
      </c>
      <c r="AI118" s="21">
        <f t="shared" si="5"/>
        <v>589755.35</v>
      </c>
      <c r="AJ118" s="15">
        <f t="shared" si="6"/>
        <v>2107977.73</v>
      </c>
      <c r="AK118" s="16">
        <f t="shared" si="7"/>
        <v>2086354.1400000001</v>
      </c>
      <c r="AL118" s="26">
        <f t="shared" si="8"/>
        <v>21623.589999999851</v>
      </c>
    </row>
    <row r="119" spans="1:38" x14ac:dyDescent="0.2">
      <c r="A119" s="1" t="s">
        <v>497</v>
      </c>
      <c r="B119" s="1" t="s">
        <v>498</v>
      </c>
      <c r="C119" s="66">
        <v>5560</v>
      </c>
      <c r="D119" s="67" t="s">
        <v>1193</v>
      </c>
      <c r="E119" s="254" t="s">
        <v>3278</v>
      </c>
      <c r="F119" s="229">
        <v>964316.59</v>
      </c>
      <c r="G119" s="229">
        <v>0</v>
      </c>
      <c r="H119" s="229">
        <v>18180.16</v>
      </c>
      <c r="I119" s="254">
        <v>400731.56</v>
      </c>
      <c r="J119" s="254">
        <v>93272.78</v>
      </c>
      <c r="P119" s="254">
        <v>142020</v>
      </c>
      <c r="Q119" s="254">
        <v>2916966.34</v>
      </c>
      <c r="R119" s="230">
        <v>1866.28</v>
      </c>
      <c r="T119" s="230">
        <v>1286971.6100000001</v>
      </c>
      <c r="U119" s="230">
        <v>198000</v>
      </c>
      <c r="X119" s="230">
        <v>1380120</v>
      </c>
      <c r="Z119" s="231">
        <v>2057979</v>
      </c>
      <c r="AC119" s="231">
        <v>614616.38</v>
      </c>
      <c r="AD119" s="231">
        <v>160804.53</v>
      </c>
      <c r="AG119" s="76">
        <f>SUM(F119:H119)</f>
        <v>982496.75</v>
      </c>
      <c r="AH119" s="31">
        <f>SUM(K119:N119)</f>
        <v>0</v>
      </c>
      <c r="AI119" s="21">
        <f t="shared" si="5"/>
        <v>982496.75</v>
      </c>
      <c r="AJ119" s="15">
        <f t="shared" si="6"/>
        <v>2866957.89</v>
      </c>
      <c r="AK119" s="16">
        <f t="shared" si="7"/>
        <v>2833399.9099999997</v>
      </c>
      <c r="AL119" s="26">
        <f t="shared" si="8"/>
        <v>33557.980000000447</v>
      </c>
    </row>
    <row r="120" spans="1:38" x14ac:dyDescent="0.2">
      <c r="A120" s="1" t="s">
        <v>497</v>
      </c>
      <c r="B120" s="1" t="s">
        <v>498</v>
      </c>
      <c r="C120" s="66">
        <v>4224</v>
      </c>
      <c r="D120" s="67" t="s">
        <v>1194</v>
      </c>
      <c r="E120" s="254" t="s">
        <v>3279</v>
      </c>
      <c r="F120" s="229">
        <v>871351.41</v>
      </c>
      <c r="G120" s="229">
        <v>0</v>
      </c>
      <c r="H120" s="229">
        <v>18279.32</v>
      </c>
      <c r="I120" s="254">
        <v>2310978.13</v>
      </c>
      <c r="J120" s="254">
        <v>93049.16</v>
      </c>
      <c r="N120" s="233">
        <v>634</v>
      </c>
      <c r="P120" s="254">
        <v>-20250</v>
      </c>
      <c r="Q120" s="254">
        <v>1273796.02</v>
      </c>
      <c r="R120" s="230">
        <v>1678.53</v>
      </c>
      <c r="T120" s="230">
        <v>1260879.74</v>
      </c>
      <c r="U120" s="230">
        <v>181925</v>
      </c>
      <c r="X120" s="230">
        <v>1204200</v>
      </c>
      <c r="Y120" s="230">
        <v>0.56000000000000005</v>
      </c>
      <c r="Z120" s="231">
        <v>1949255</v>
      </c>
      <c r="AC120" s="231">
        <v>509996.1</v>
      </c>
      <c r="AD120" s="231">
        <v>166186.29</v>
      </c>
      <c r="AG120" s="76">
        <f>SUM(F120:H120)</f>
        <v>889630.73</v>
      </c>
      <c r="AH120" s="31">
        <f>SUM(K120:N120)</f>
        <v>634</v>
      </c>
      <c r="AI120" s="21">
        <f t="shared" si="5"/>
        <v>888996.73</v>
      </c>
      <c r="AJ120" s="15">
        <f t="shared" si="6"/>
        <v>2648683.83</v>
      </c>
      <c r="AK120" s="16">
        <f t="shared" si="7"/>
        <v>2625437.39</v>
      </c>
      <c r="AL120" s="26">
        <f t="shared" si="8"/>
        <v>23246.439999999944</v>
      </c>
    </row>
    <row r="121" spans="1:38" x14ac:dyDescent="0.2">
      <c r="A121" s="1" t="s">
        <v>497</v>
      </c>
      <c r="B121" s="1" t="s">
        <v>498</v>
      </c>
      <c r="C121" s="66">
        <v>6946</v>
      </c>
      <c r="D121" s="67" t="s">
        <v>1195</v>
      </c>
      <c r="E121" s="254" t="s">
        <v>3280</v>
      </c>
      <c r="F121" s="229">
        <v>799675.07</v>
      </c>
      <c r="G121" s="229">
        <v>0</v>
      </c>
      <c r="H121" s="229">
        <v>60009.77</v>
      </c>
      <c r="I121" s="254">
        <v>1051085.52</v>
      </c>
      <c r="J121" s="254">
        <v>156625.98000000001</v>
      </c>
      <c r="P121" s="254">
        <v>529375.72</v>
      </c>
      <c r="Q121" s="254">
        <v>1503797.2</v>
      </c>
      <c r="R121" s="230">
        <v>1224.8599999999999</v>
      </c>
      <c r="T121" s="230">
        <v>1828149.68</v>
      </c>
      <c r="U121" s="230">
        <v>266000</v>
      </c>
      <c r="X121" s="230">
        <v>1282920</v>
      </c>
      <c r="Y121" s="230">
        <v>5400</v>
      </c>
      <c r="Z121" s="231">
        <v>2420260</v>
      </c>
      <c r="AC121" s="231">
        <v>539717.16</v>
      </c>
      <c r="AD121" s="231">
        <v>90818.46</v>
      </c>
      <c r="AG121" s="76">
        <f>SUM(F121:H121)</f>
        <v>859684.84</v>
      </c>
      <c r="AH121" s="31">
        <f>SUM(K121:N121)</f>
        <v>0</v>
      </c>
      <c r="AI121" s="21">
        <f t="shared" si="5"/>
        <v>859684.84</v>
      </c>
      <c r="AJ121" s="15">
        <f t="shared" si="6"/>
        <v>3383694.54</v>
      </c>
      <c r="AK121" s="16">
        <f t="shared" si="7"/>
        <v>3050795.62</v>
      </c>
      <c r="AL121" s="26">
        <f t="shared" si="8"/>
        <v>332898.91999999993</v>
      </c>
    </row>
    <row r="122" spans="1:38" x14ac:dyDescent="0.2">
      <c r="A122" s="1" t="s">
        <v>497</v>
      </c>
      <c r="B122" s="1" t="s">
        <v>498</v>
      </c>
      <c r="C122" s="66">
        <v>4263</v>
      </c>
      <c r="D122" s="67" t="s">
        <v>1196</v>
      </c>
      <c r="E122" s="254" t="s">
        <v>3281</v>
      </c>
      <c r="F122" s="229">
        <v>820116.42</v>
      </c>
      <c r="G122" s="229">
        <v>0</v>
      </c>
      <c r="H122" s="229">
        <v>32582.25</v>
      </c>
      <c r="I122" s="254">
        <v>430016.99</v>
      </c>
      <c r="J122" s="254">
        <v>105621.57</v>
      </c>
      <c r="N122" s="233">
        <v>633.20000000000005</v>
      </c>
      <c r="P122" s="254">
        <v>107325</v>
      </c>
      <c r="Q122" s="254">
        <v>1567499.51</v>
      </c>
      <c r="R122" s="230">
        <v>1104.4000000000001</v>
      </c>
      <c r="T122" s="230">
        <v>997899.6</v>
      </c>
      <c r="U122" s="230">
        <v>361100</v>
      </c>
      <c r="X122" s="230">
        <v>1356930</v>
      </c>
      <c r="Z122" s="231">
        <v>1734057</v>
      </c>
      <c r="AC122" s="231">
        <v>608314.11</v>
      </c>
      <c r="AD122" s="231">
        <v>64850.37</v>
      </c>
      <c r="AG122" s="76">
        <f>SUM(F122:H122)</f>
        <v>852698.67</v>
      </c>
      <c r="AH122" s="31">
        <f>SUM(K122:N122)</f>
        <v>633.20000000000005</v>
      </c>
      <c r="AI122" s="21">
        <f t="shared" si="5"/>
        <v>852065.47000000009</v>
      </c>
      <c r="AJ122" s="15">
        <f t="shared" si="6"/>
        <v>2717034</v>
      </c>
      <c r="AK122" s="16">
        <f t="shared" si="7"/>
        <v>2407221.48</v>
      </c>
      <c r="AL122" s="26">
        <f t="shared" si="8"/>
        <v>309812.52</v>
      </c>
    </row>
    <row r="123" spans="1:38" x14ac:dyDescent="0.2">
      <c r="A123" s="1" t="s">
        <v>497</v>
      </c>
      <c r="B123" s="1" t="s">
        <v>498</v>
      </c>
      <c r="C123" s="66">
        <v>3035</v>
      </c>
      <c r="D123" s="67" t="s">
        <v>1197</v>
      </c>
      <c r="E123" s="254" t="s">
        <v>3357</v>
      </c>
      <c r="F123" s="229">
        <v>752430.8</v>
      </c>
      <c r="G123" s="229">
        <v>0</v>
      </c>
      <c r="H123" s="229">
        <v>25713.81</v>
      </c>
      <c r="I123" s="254">
        <v>591645.03</v>
      </c>
      <c r="J123" s="254">
        <v>57003.11</v>
      </c>
      <c r="P123" s="254">
        <v>69020</v>
      </c>
      <c r="Q123" s="254">
        <v>2486417.9700000002</v>
      </c>
      <c r="R123" s="230">
        <v>914.79</v>
      </c>
      <c r="T123" s="230">
        <v>1055540.42</v>
      </c>
      <c r="U123" s="230">
        <v>256500</v>
      </c>
      <c r="X123" s="230">
        <v>703040</v>
      </c>
      <c r="Z123" s="231">
        <v>1332615</v>
      </c>
      <c r="AC123" s="231">
        <v>336638.74</v>
      </c>
      <c r="AD123" s="231">
        <v>121805.37</v>
      </c>
      <c r="AG123" s="76">
        <f>SUM(F123:H123)</f>
        <v>778144.6100000001</v>
      </c>
      <c r="AH123" s="31">
        <f>SUM(K123:N123)</f>
        <v>0</v>
      </c>
      <c r="AI123" s="21">
        <f t="shared" si="5"/>
        <v>778144.6100000001</v>
      </c>
      <c r="AJ123" s="15">
        <f t="shared" si="6"/>
        <v>2015995.21</v>
      </c>
      <c r="AK123" s="16">
        <f t="shared" si="7"/>
        <v>1791059.1099999999</v>
      </c>
      <c r="AL123" s="26">
        <f t="shared" si="8"/>
        <v>224936.10000000009</v>
      </c>
    </row>
    <row r="124" spans="1:38" x14ac:dyDescent="0.2">
      <c r="A124" s="1" t="s">
        <v>497</v>
      </c>
      <c r="B124" s="1" t="s">
        <v>498</v>
      </c>
      <c r="C124" s="66">
        <v>3444</v>
      </c>
      <c r="D124" s="67" t="s">
        <v>1198</v>
      </c>
      <c r="E124" s="254" t="s">
        <v>3358</v>
      </c>
      <c r="F124" s="229">
        <v>644789.97</v>
      </c>
      <c r="G124" s="229">
        <v>0</v>
      </c>
      <c r="H124" s="229">
        <v>51984.38</v>
      </c>
      <c r="I124" s="254">
        <v>322676.67</v>
      </c>
      <c r="J124" s="254">
        <v>670936.34</v>
      </c>
      <c r="N124" s="233">
        <v>460.93</v>
      </c>
      <c r="P124" s="254">
        <v>87475</v>
      </c>
      <c r="Q124" s="254">
        <v>2517902.33</v>
      </c>
      <c r="R124" s="230">
        <v>1011.77</v>
      </c>
      <c r="T124" s="230">
        <v>1212873.33</v>
      </c>
      <c r="U124" s="230">
        <v>190000</v>
      </c>
      <c r="X124" s="230">
        <v>810900</v>
      </c>
      <c r="Y124" s="230">
        <v>629300</v>
      </c>
      <c r="Z124" s="231">
        <v>1455045.16</v>
      </c>
      <c r="AC124" s="231">
        <v>529876.43999999994</v>
      </c>
      <c r="AD124" s="231">
        <v>127937.85</v>
      </c>
      <c r="AG124" s="76">
        <f>SUM(F124:H124)</f>
        <v>696774.35</v>
      </c>
      <c r="AH124" s="31">
        <f>SUM(K124:N124)</f>
        <v>460.93</v>
      </c>
      <c r="AI124" s="21">
        <f t="shared" si="5"/>
        <v>696313.41999999993</v>
      </c>
      <c r="AJ124" s="15">
        <f t="shared" si="6"/>
        <v>2844085.1</v>
      </c>
      <c r="AK124" s="16">
        <f t="shared" si="7"/>
        <v>2112859.4499999997</v>
      </c>
      <c r="AL124" s="26">
        <f t="shared" si="8"/>
        <v>731225.65000000037</v>
      </c>
    </row>
    <row r="125" spans="1:38" x14ac:dyDescent="0.2">
      <c r="A125" s="1" t="s">
        <v>501</v>
      </c>
      <c r="B125" s="1" t="s">
        <v>502</v>
      </c>
      <c r="C125" s="66">
        <v>2224</v>
      </c>
      <c r="D125" s="67" t="s">
        <v>1199</v>
      </c>
      <c r="E125" s="254" t="s">
        <v>3282</v>
      </c>
      <c r="F125" s="229">
        <v>312706.58</v>
      </c>
      <c r="G125" s="229">
        <v>0</v>
      </c>
      <c r="H125" s="229">
        <v>88704.54</v>
      </c>
      <c r="I125" s="254">
        <v>121272.41</v>
      </c>
      <c r="J125" s="254">
        <v>38714.01</v>
      </c>
      <c r="Q125" s="254">
        <v>2171633.4300000002</v>
      </c>
      <c r="T125" s="230">
        <v>851566.57</v>
      </c>
      <c r="U125" s="230">
        <v>69700</v>
      </c>
      <c r="V125" s="230">
        <v>846.36</v>
      </c>
      <c r="X125" s="230">
        <v>964795.5</v>
      </c>
      <c r="Z125" s="231">
        <v>1258181.5</v>
      </c>
      <c r="AC125" s="231">
        <v>362687.38</v>
      </c>
      <c r="AD125" s="231">
        <v>98661.91</v>
      </c>
      <c r="AG125" s="76">
        <f>SUM(F125:H125)</f>
        <v>401411.12</v>
      </c>
      <c r="AH125" s="31">
        <f>SUM(K125:N125)</f>
        <v>0</v>
      </c>
      <c r="AI125" s="21">
        <f t="shared" si="5"/>
        <v>401411.12</v>
      </c>
      <c r="AJ125" s="15">
        <f t="shared" si="6"/>
        <v>1886908.43</v>
      </c>
      <c r="AK125" s="16">
        <f t="shared" si="7"/>
        <v>1719530.7899999998</v>
      </c>
      <c r="AL125" s="26">
        <f t="shared" si="8"/>
        <v>167377.64000000013</v>
      </c>
    </row>
    <row r="126" spans="1:38" x14ac:dyDescent="0.2">
      <c r="A126" s="1" t="s">
        <v>501</v>
      </c>
      <c r="B126" s="1" t="s">
        <v>502</v>
      </c>
      <c r="C126" s="66">
        <v>6948</v>
      </c>
      <c r="D126" s="67" t="s">
        <v>1200</v>
      </c>
      <c r="E126" s="254" t="s">
        <v>3283</v>
      </c>
      <c r="F126" s="229">
        <v>447674.59</v>
      </c>
      <c r="G126" s="229">
        <v>0</v>
      </c>
      <c r="H126" s="229">
        <v>86434.559999999998</v>
      </c>
      <c r="I126" s="254">
        <v>8</v>
      </c>
      <c r="J126" s="254">
        <v>143257.01999999999</v>
      </c>
      <c r="N126" s="233">
        <v>238</v>
      </c>
      <c r="Q126" s="254">
        <v>1977387.82</v>
      </c>
      <c r="T126" s="230">
        <v>2361478.1800000002</v>
      </c>
      <c r="V126" s="230">
        <v>183664.02</v>
      </c>
      <c r="X126" s="230">
        <v>1850259</v>
      </c>
      <c r="Z126" s="231">
        <v>2921469</v>
      </c>
      <c r="AC126" s="231">
        <v>660940.14</v>
      </c>
      <c r="AD126" s="231">
        <v>50274.33</v>
      </c>
      <c r="AG126" s="76">
        <f>SUM(F126:H126)</f>
        <v>534109.15</v>
      </c>
      <c r="AH126" s="31">
        <f>SUM(K126:N126)</f>
        <v>238</v>
      </c>
      <c r="AI126" s="21">
        <f t="shared" si="5"/>
        <v>533871.15</v>
      </c>
      <c r="AJ126" s="15">
        <f t="shared" si="6"/>
        <v>4395401.2</v>
      </c>
      <c r="AK126" s="16">
        <f t="shared" si="7"/>
        <v>3632683.47</v>
      </c>
      <c r="AL126" s="26">
        <f t="shared" si="8"/>
        <v>762717.73</v>
      </c>
    </row>
    <row r="127" spans="1:38" x14ac:dyDescent="0.2">
      <c r="A127" s="1" t="s">
        <v>501</v>
      </c>
      <c r="B127" s="1" t="s">
        <v>502</v>
      </c>
      <c r="C127" s="66">
        <v>2265</v>
      </c>
      <c r="D127" s="67" t="s">
        <v>1201</v>
      </c>
      <c r="E127" s="254" t="s">
        <v>3284</v>
      </c>
      <c r="F127" s="229">
        <v>300901.69</v>
      </c>
      <c r="G127" s="229">
        <v>0</v>
      </c>
      <c r="H127" s="229">
        <v>19156.14</v>
      </c>
      <c r="I127" s="254">
        <v>153697.85999999999</v>
      </c>
      <c r="J127" s="254">
        <v>46570.77</v>
      </c>
      <c r="L127" s="233">
        <v>39200</v>
      </c>
      <c r="Q127" s="254">
        <v>1774116.27</v>
      </c>
      <c r="T127" s="230">
        <v>1005345.98</v>
      </c>
      <c r="V127" s="230">
        <v>636.59</v>
      </c>
      <c r="X127" s="230">
        <v>835740</v>
      </c>
      <c r="Y127" s="230">
        <v>5000</v>
      </c>
      <c r="Z127" s="231">
        <v>1142679</v>
      </c>
      <c r="AC127" s="231">
        <v>380623.13</v>
      </c>
      <c r="AD127" s="231">
        <v>51351.83</v>
      </c>
      <c r="AG127" s="76">
        <f>SUM(F127:H127)</f>
        <v>320057.83</v>
      </c>
      <c r="AH127" s="31">
        <f>SUM(K127:N127)</f>
        <v>39200</v>
      </c>
      <c r="AI127" s="21">
        <f t="shared" si="5"/>
        <v>280857.83</v>
      </c>
      <c r="AJ127" s="15">
        <f t="shared" si="6"/>
        <v>1846722.5699999998</v>
      </c>
      <c r="AK127" s="16">
        <f t="shared" si="7"/>
        <v>1574653.96</v>
      </c>
      <c r="AL127" s="26">
        <f t="shared" si="8"/>
        <v>272068.60999999987</v>
      </c>
    </row>
    <row r="128" spans="1:38" x14ac:dyDescent="0.2">
      <c r="A128" s="1" t="s">
        <v>501</v>
      </c>
      <c r="B128" s="1" t="s">
        <v>502</v>
      </c>
      <c r="C128" s="66">
        <v>4502</v>
      </c>
      <c r="D128" s="67" t="s">
        <v>1202</v>
      </c>
      <c r="E128" s="254" t="s">
        <v>3285</v>
      </c>
      <c r="F128" s="229">
        <v>762515.81</v>
      </c>
      <c r="G128" s="229">
        <v>0</v>
      </c>
      <c r="H128" s="229">
        <v>168876.92</v>
      </c>
      <c r="I128" s="254">
        <v>108619.94</v>
      </c>
      <c r="J128" s="254">
        <v>63551.78</v>
      </c>
      <c r="N128" s="233">
        <v>0</v>
      </c>
      <c r="Q128" s="254">
        <v>1520211.94</v>
      </c>
      <c r="T128" s="230">
        <v>1655358.14</v>
      </c>
      <c r="V128" s="230">
        <v>1026.05</v>
      </c>
      <c r="X128" s="230">
        <v>1881254.79</v>
      </c>
      <c r="Z128" s="231">
        <v>2237564.79</v>
      </c>
      <c r="AC128" s="231">
        <v>514782.12</v>
      </c>
      <c r="AD128" s="231">
        <v>36403.03</v>
      </c>
      <c r="AG128" s="76">
        <f>SUM(F128:H128)</f>
        <v>931392.7300000001</v>
      </c>
      <c r="AH128" s="31">
        <f>SUM(K128:N128)</f>
        <v>0</v>
      </c>
      <c r="AI128" s="21">
        <f t="shared" si="5"/>
        <v>931392.7300000001</v>
      </c>
      <c r="AJ128" s="15">
        <f t="shared" si="6"/>
        <v>3537638.98</v>
      </c>
      <c r="AK128" s="16">
        <f t="shared" si="7"/>
        <v>2788749.94</v>
      </c>
      <c r="AL128" s="26">
        <f t="shared" si="8"/>
        <v>748889.04</v>
      </c>
    </row>
    <row r="129" spans="1:38" x14ac:dyDescent="0.2">
      <c r="A129" s="1" t="s">
        <v>501</v>
      </c>
      <c r="B129" s="1" t="s">
        <v>502</v>
      </c>
      <c r="C129" s="66">
        <v>6455</v>
      </c>
      <c r="D129" s="67" t="s">
        <v>1203</v>
      </c>
      <c r="E129" s="254" t="s">
        <v>3286</v>
      </c>
      <c r="F129" s="229">
        <v>950807.18</v>
      </c>
      <c r="G129" s="229">
        <v>0</v>
      </c>
      <c r="H129" s="229">
        <v>34347.660000000003</v>
      </c>
      <c r="I129" s="254">
        <v>151600.95000000001</v>
      </c>
      <c r="J129" s="254">
        <v>78403.77</v>
      </c>
      <c r="Q129" s="254">
        <v>2436322.09</v>
      </c>
      <c r="T129" s="230">
        <v>1748074.13</v>
      </c>
      <c r="U129" s="230">
        <v>284325</v>
      </c>
      <c r="V129" s="230">
        <v>1820.39</v>
      </c>
      <c r="X129" s="230">
        <v>1084792.5</v>
      </c>
      <c r="Y129" s="230">
        <v>11200</v>
      </c>
      <c r="Z129" s="231">
        <v>1847148.5</v>
      </c>
      <c r="AC129" s="231">
        <v>804347.82</v>
      </c>
      <c r="AD129" s="231">
        <v>63456.43</v>
      </c>
      <c r="AG129" s="76">
        <f>SUM(F129:H129)</f>
        <v>985154.84000000008</v>
      </c>
      <c r="AH129" s="31">
        <f>SUM(K129:N129)</f>
        <v>0</v>
      </c>
      <c r="AI129" s="21">
        <f t="shared" si="5"/>
        <v>985154.84000000008</v>
      </c>
      <c r="AJ129" s="15">
        <f t="shared" si="6"/>
        <v>3130212.0199999996</v>
      </c>
      <c r="AK129" s="16">
        <f t="shared" si="7"/>
        <v>2714952.75</v>
      </c>
      <c r="AL129" s="26">
        <f t="shared" si="8"/>
        <v>415259.26999999955</v>
      </c>
    </row>
    <row r="130" spans="1:38" x14ac:dyDescent="0.2">
      <c r="A130" s="1" t="s">
        <v>501</v>
      </c>
      <c r="B130" s="1" t="s">
        <v>502</v>
      </c>
      <c r="C130" s="66">
        <v>1661</v>
      </c>
      <c r="D130" s="67" t="s">
        <v>1204</v>
      </c>
      <c r="E130" s="254" t="s">
        <v>3287</v>
      </c>
      <c r="F130" s="229">
        <v>165955.94</v>
      </c>
      <c r="G130" s="229">
        <v>0</v>
      </c>
      <c r="H130" s="229">
        <v>53433.23</v>
      </c>
      <c r="I130" s="254">
        <v>292786.46999999997</v>
      </c>
      <c r="J130" s="254">
        <v>96808.56</v>
      </c>
      <c r="N130" s="233">
        <v>0</v>
      </c>
      <c r="Q130" s="254">
        <v>1752442.7</v>
      </c>
      <c r="T130" s="230">
        <v>827086.65</v>
      </c>
      <c r="U130" s="230">
        <v>201700</v>
      </c>
      <c r="V130" s="230">
        <v>495.77</v>
      </c>
      <c r="X130" s="230">
        <v>426142.5</v>
      </c>
      <c r="Y130" s="230">
        <v>2800</v>
      </c>
      <c r="Z130" s="231">
        <v>676353.5</v>
      </c>
      <c r="AC130" s="231">
        <v>484307.43</v>
      </c>
      <c r="AD130" s="231">
        <v>122030.6</v>
      </c>
      <c r="AG130" s="76">
        <f>SUM(F130:H130)</f>
        <v>219389.17</v>
      </c>
      <c r="AH130" s="31">
        <f>SUM(K130:N130)</f>
        <v>0</v>
      </c>
      <c r="AI130" s="21">
        <f t="shared" si="5"/>
        <v>219389.17</v>
      </c>
      <c r="AJ130" s="15">
        <f t="shared" si="6"/>
        <v>1458224.92</v>
      </c>
      <c r="AK130" s="16">
        <f t="shared" si="7"/>
        <v>1282691.53</v>
      </c>
      <c r="AL130" s="26">
        <f t="shared" si="8"/>
        <v>175533.3899999999</v>
      </c>
    </row>
    <row r="131" spans="1:38" x14ac:dyDescent="0.2">
      <c r="A131" s="1" t="s">
        <v>501</v>
      </c>
      <c r="B131" s="1" t="s">
        <v>502</v>
      </c>
      <c r="C131" s="66">
        <v>1935</v>
      </c>
      <c r="D131" s="67" t="s">
        <v>1205</v>
      </c>
      <c r="E131" s="254" t="s">
        <v>3288</v>
      </c>
      <c r="F131" s="229">
        <v>299982.69</v>
      </c>
      <c r="G131" s="229">
        <v>0</v>
      </c>
      <c r="H131" s="229">
        <v>29070.17</v>
      </c>
      <c r="I131" s="254">
        <v>305406.87</v>
      </c>
      <c r="J131" s="254">
        <v>67572.88</v>
      </c>
      <c r="Q131" s="254">
        <v>2586652.75</v>
      </c>
      <c r="T131" s="230">
        <v>827544.87</v>
      </c>
      <c r="V131" s="230">
        <v>623.30999999999995</v>
      </c>
      <c r="X131" s="230">
        <v>922720.5</v>
      </c>
      <c r="Y131" s="230">
        <v>2800</v>
      </c>
      <c r="Z131" s="231">
        <v>1118650.5</v>
      </c>
      <c r="AC131" s="231">
        <v>439721.12</v>
      </c>
      <c r="AD131" s="231">
        <v>124337.72</v>
      </c>
      <c r="AG131" s="76">
        <f>SUM(F131:H131)</f>
        <v>329052.86</v>
      </c>
      <c r="AH131" s="31">
        <f>SUM(K131:N131)</f>
        <v>0</v>
      </c>
      <c r="AI131" s="21">
        <f t="shared" si="5"/>
        <v>329052.86</v>
      </c>
      <c r="AJ131" s="15">
        <f t="shared" si="6"/>
        <v>1753688.6800000002</v>
      </c>
      <c r="AK131" s="16">
        <f t="shared" si="7"/>
        <v>1682709.34</v>
      </c>
      <c r="AL131" s="26">
        <f t="shared" si="8"/>
        <v>70979.340000000084</v>
      </c>
    </row>
    <row r="132" spans="1:38" x14ac:dyDescent="0.2">
      <c r="A132" s="1" t="s">
        <v>501</v>
      </c>
      <c r="B132" s="1" t="s">
        <v>502</v>
      </c>
      <c r="C132" s="66">
        <v>4296</v>
      </c>
      <c r="D132" s="67" t="s">
        <v>1206</v>
      </c>
      <c r="E132" s="254" t="s">
        <v>3289</v>
      </c>
      <c r="F132" s="229">
        <v>406297.78</v>
      </c>
      <c r="G132" s="229">
        <v>0</v>
      </c>
      <c r="H132" s="229">
        <v>112944.49</v>
      </c>
      <c r="I132" s="254">
        <v>37478.65</v>
      </c>
      <c r="J132" s="254">
        <v>54569.22</v>
      </c>
      <c r="L132" s="233">
        <v>2600</v>
      </c>
      <c r="Q132" s="254">
        <v>1898238.82</v>
      </c>
      <c r="T132" s="230">
        <v>1288226.82</v>
      </c>
      <c r="U132" s="230">
        <v>74800</v>
      </c>
      <c r="V132" s="230">
        <v>916.26</v>
      </c>
      <c r="X132" s="230">
        <v>1313221.5</v>
      </c>
      <c r="Y132" s="230">
        <v>2800</v>
      </c>
      <c r="Z132" s="231">
        <v>1703911.5</v>
      </c>
      <c r="AC132" s="231">
        <v>549592.05000000005</v>
      </c>
      <c r="AD132" s="231">
        <v>57231.17</v>
      </c>
      <c r="AG132" s="76">
        <f>SUM(F132:H132)</f>
        <v>519242.27</v>
      </c>
      <c r="AH132" s="31">
        <f>SUM(K132:N132)</f>
        <v>2600</v>
      </c>
      <c r="AI132" s="21">
        <f t="shared" si="5"/>
        <v>516642.27</v>
      </c>
      <c r="AJ132" s="15">
        <f t="shared" si="6"/>
        <v>2679964.58</v>
      </c>
      <c r="AK132" s="16">
        <f t="shared" si="7"/>
        <v>2310734.7199999997</v>
      </c>
      <c r="AL132" s="26">
        <f t="shared" si="8"/>
        <v>369229.86000000034</v>
      </c>
    </row>
    <row r="133" spans="1:38" x14ac:dyDescent="0.2">
      <c r="A133" s="1" t="s">
        <v>501</v>
      </c>
      <c r="B133" s="1" t="s">
        <v>502</v>
      </c>
      <c r="C133" s="66">
        <v>4985</v>
      </c>
      <c r="D133" s="67" t="s">
        <v>1207</v>
      </c>
      <c r="E133" s="254" t="s">
        <v>3290</v>
      </c>
      <c r="F133" s="229">
        <v>587208.16</v>
      </c>
      <c r="G133" s="229">
        <v>0</v>
      </c>
      <c r="H133" s="229">
        <v>98067.7</v>
      </c>
      <c r="I133" s="254">
        <v>321119.44</v>
      </c>
      <c r="J133" s="254">
        <v>13018.48</v>
      </c>
      <c r="Q133" s="254">
        <v>2434424.27</v>
      </c>
      <c r="T133" s="230">
        <v>961013.4</v>
      </c>
      <c r="V133" s="230">
        <v>1229.44</v>
      </c>
      <c r="X133" s="230">
        <v>1299028.5</v>
      </c>
      <c r="Z133" s="231">
        <v>1602448.5</v>
      </c>
      <c r="AC133" s="231">
        <v>472451.82</v>
      </c>
      <c r="AD133" s="231">
        <v>110441.56</v>
      </c>
      <c r="AG133" s="76">
        <f>SUM(F133:H133)</f>
        <v>685275.86</v>
      </c>
      <c r="AH133" s="31">
        <f>SUM(K133:N133)</f>
        <v>0</v>
      </c>
      <c r="AI133" s="21">
        <f t="shared" ref="AI133:AI189" si="9">AG133-AH133</f>
        <v>685275.86</v>
      </c>
      <c r="AJ133" s="15">
        <f t="shared" ref="AJ133:AJ189" si="10">SUM(R133:Y133)</f>
        <v>2261271.34</v>
      </c>
      <c r="AK133" s="16">
        <f t="shared" ref="AK133:AK189" si="11">SUM(Z133:AF133)</f>
        <v>2185341.88</v>
      </c>
      <c r="AL133" s="26">
        <f t="shared" ref="AL133:AL189" si="12">AJ133-AK133</f>
        <v>75929.459999999963</v>
      </c>
    </row>
    <row r="134" spans="1:38" x14ac:dyDescent="0.2">
      <c r="A134" s="1" t="s">
        <v>501</v>
      </c>
      <c r="B134" s="1" t="s">
        <v>502</v>
      </c>
      <c r="C134" s="66">
        <v>6488</v>
      </c>
      <c r="D134" s="67" t="s">
        <v>1208</v>
      </c>
      <c r="E134" s="254" t="s">
        <v>3291</v>
      </c>
      <c r="F134" s="229">
        <v>261774.48</v>
      </c>
      <c r="G134" s="229">
        <v>0</v>
      </c>
      <c r="H134" s="229">
        <v>70992.240000000005</v>
      </c>
      <c r="I134" s="254">
        <v>388607.45</v>
      </c>
      <c r="J134" s="254">
        <v>41835.230000000003</v>
      </c>
      <c r="Q134" s="254">
        <v>2150215.54</v>
      </c>
      <c r="T134" s="230">
        <v>1774470.36</v>
      </c>
      <c r="U134" s="230">
        <v>161450</v>
      </c>
      <c r="V134" s="230">
        <v>390.77</v>
      </c>
      <c r="X134" s="230">
        <v>915610.5</v>
      </c>
      <c r="Z134" s="231">
        <v>1713730.5</v>
      </c>
      <c r="AC134" s="231">
        <v>704697.56</v>
      </c>
      <c r="AD134" s="231">
        <v>109082.36</v>
      </c>
      <c r="AG134" s="76">
        <f>SUM(F134:H134)</f>
        <v>332766.72000000003</v>
      </c>
      <c r="AH134" s="31">
        <f>SUM(K134:N134)</f>
        <v>0</v>
      </c>
      <c r="AI134" s="21">
        <f t="shared" si="9"/>
        <v>332766.72000000003</v>
      </c>
      <c r="AJ134" s="15">
        <f t="shared" si="10"/>
        <v>2851921.63</v>
      </c>
      <c r="AK134" s="16">
        <f t="shared" si="11"/>
        <v>2527510.42</v>
      </c>
      <c r="AL134" s="26">
        <f t="shared" si="12"/>
        <v>324411.20999999996</v>
      </c>
    </row>
    <row r="135" spans="1:38" x14ac:dyDescent="0.2">
      <c r="A135" s="1" t="s">
        <v>501</v>
      </c>
      <c r="B135" s="1" t="s">
        <v>502</v>
      </c>
      <c r="C135" s="66">
        <v>789</v>
      </c>
      <c r="D135" s="67" t="s">
        <v>1209</v>
      </c>
      <c r="E135" s="254" t="s">
        <v>3354</v>
      </c>
      <c r="F135" s="229">
        <v>170458.82</v>
      </c>
      <c r="G135" s="229">
        <v>0</v>
      </c>
      <c r="H135" s="229">
        <v>20089.54</v>
      </c>
      <c r="I135" s="254">
        <v>238030.43</v>
      </c>
      <c r="J135" s="254">
        <v>73349.990000000005</v>
      </c>
      <c r="N135" s="233">
        <v>7</v>
      </c>
      <c r="Q135" s="254">
        <v>1699412.19</v>
      </c>
      <c r="T135" s="230">
        <v>604102.99</v>
      </c>
      <c r="V135" s="230">
        <v>404.72</v>
      </c>
      <c r="X135" s="230">
        <v>618502.5</v>
      </c>
      <c r="Y135" s="230">
        <v>2800</v>
      </c>
      <c r="Z135" s="231">
        <v>790862.5</v>
      </c>
      <c r="AC135" s="231">
        <v>262668.3</v>
      </c>
      <c r="AD135" s="231">
        <v>112821.36</v>
      </c>
      <c r="AG135" s="76">
        <f>SUM(F135:H135)</f>
        <v>190548.36000000002</v>
      </c>
      <c r="AH135" s="31">
        <f>SUM(K135:N135)</f>
        <v>7</v>
      </c>
      <c r="AI135" s="21">
        <f t="shared" si="9"/>
        <v>190541.36000000002</v>
      </c>
      <c r="AJ135" s="15">
        <f t="shared" si="10"/>
        <v>1225810.21</v>
      </c>
      <c r="AK135" s="16">
        <f t="shared" si="11"/>
        <v>1166352.1600000001</v>
      </c>
      <c r="AL135" s="26">
        <f t="shared" si="12"/>
        <v>59458.049999999814</v>
      </c>
    </row>
    <row r="136" spans="1:38" x14ac:dyDescent="0.2">
      <c r="A136" s="1" t="s">
        <v>505</v>
      </c>
      <c r="B136" s="1" t="s">
        <v>506</v>
      </c>
      <c r="C136" s="66">
        <v>8307</v>
      </c>
      <c r="D136" s="67" t="s">
        <v>1210</v>
      </c>
      <c r="E136" s="254" t="s">
        <v>3292</v>
      </c>
      <c r="F136" s="229">
        <v>1194810.54</v>
      </c>
      <c r="G136" s="229">
        <v>0</v>
      </c>
      <c r="H136" s="229">
        <v>94334.41</v>
      </c>
      <c r="I136" s="254">
        <v>605924.18999999994</v>
      </c>
      <c r="J136" s="254">
        <v>27171.31</v>
      </c>
      <c r="L136" s="233">
        <v>4500</v>
      </c>
      <c r="N136" s="233">
        <v>15000</v>
      </c>
      <c r="P136" s="254">
        <v>5015.3</v>
      </c>
      <c r="Q136" s="254">
        <v>3628521.74</v>
      </c>
      <c r="T136" s="230">
        <v>3094310.69</v>
      </c>
      <c r="V136" s="230">
        <v>1525.86</v>
      </c>
      <c r="X136" s="230">
        <v>1731249.5</v>
      </c>
      <c r="Y136" s="230">
        <v>40500</v>
      </c>
      <c r="Z136" s="231">
        <v>2864543.5</v>
      </c>
      <c r="AC136" s="231">
        <v>1074537.5</v>
      </c>
      <c r="AD136" s="231">
        <v>153626.88</v>
      </c>
      <c r="AG136" s="76">
        <f>SUM(F136:H136)</f>
        <v>1289144.95</v>
      </c>
      <c r="AH136" s="31">
        <f>SUM(K136:N136)</f>
        <v>19500</v>
      </c>
      <c r="AI136" s="21">
        <f t="shared" si="9"/>
        <v>1269644.95</v>
      </c>
      <c r="AJ136" s="15">
        <f t="shared" si="10"/>
        <v>4867586.05</v>
      </c>
      <c r="AK136" s="16">
        <f t="shared" si="11"/>
        <v>4092707.88</v>
      </c>
      <c r="AL136" s="26">
        <f t="shared" si="12"/>
        <v>774878.16999999993</v>
      </c>
    </row>
    <row r="137" spans="1:38" x14ac:dyDescent="0.2">
      <c r="A137" s="1" t="s">
        <v>505</v>
      </c>
      <c r="B137" s="1" t="s">
        <v>506</v>
      </c>
      <c r="C137" s="66">
        <v>4857</v>
      </c>
      <c r="D137" s="67" t="s">
        <v>1211</v>
      </c>
      <c r="E137" s="254" t="s">
        <v>3293</v>
      </c>
      <c r="F137" s="229">
        <v>414060.91</v>
      </c>
      <c r="G137" s="229">
        <v>0</v>
      </c>
      <c r="H137" s="229">
        <v>152706.48000000001</v>
      </c>
      <c r="I137" s="254">
        <v>1018173.5</v>
      </c>
      <c r="J137" s="254">
        <v>24780.97</v>
      </c>
      <c r="L137" s="233">
        <v>7062.5</v>
      </c>
      <c r="N137" s="233">
        <v>12625</v>
      </c>
      <c r="P137" s="254">
        <v>232.46</v>
      </c>
      <c r="Q137" s="254">
        <v>365872.84</v>
      </c>
      <c r="T137" s="230">
        <v>1543191.56</v>
      </c>
      <c r="V137" s="230">
        <v>629.42999999999995</v>
      </c>
      <c r="X137" s="230">
        <v>1147933.5</v>
      </c>
      <c r="Y137" s="230">
        <v>18000</v>
      </c>
      <c r="Z137" s="231">
        <v>1640747.5</v>
      </c>
      <c r="AC137" s="231">
        <v>974516.05</v>
      </c>
      <c r="AD137" s="231">
        <v>74062.11</v>
      </c>
      <c r="AG137" s="76">
        <f>SUM(F137:H137)</f>
        <v>566767.39</v>
      </c>
      <c r="AH137" s="31">
        <f>SUM(K137:N137)</f>
        <v>19687.5</v>
      </c>
      <c r="AI137" s="21">
        <f t="shared" si="9"/>
        <v>547079.89</v>
      </c>
      <c r="AJ137" s="15">
        <f t="shared" si="10"/>
        <v>2709754.49</v>
      </c>
      <c r="AK137" s="16">
        <f t="shared" si="11"/>
        <v>2689325.6599999997</v>
      </c>
      <c r="AL137" s="26">
        <f t="shared" si="12"/>
        <v>20428.83000000054</v>
      </c>
    </row>
    <row r="138" spans="1:38" x14ac:dyDescent="0.2">
      <c r="A138" s="1" t="s">
        <v>505</v>
      </c>
      <c r="B138" s="1" t="s">
        <v>506</v>
      </c>
      <c r="C138" s="66">
        <v>4343</v>
      </c>
      <c r="D138" s="67" t="s">
        <v>1212</v>
      </c>
      <c r="E138" s="254" t="s">
        <v>3294</v>
      </c>
      <c r="F138" s="229">
        <v>647631.74</v>
      </c>
      <c r="G138" s="229">
        <v>0</v>
      </c>
      <c r="H138" s="229">
        <v>145962.66</v>
      </c>
      <c r="I138" s="254">
        <v>92846.14</v>
      </c>
      <c r="J138" s="254">
        <v>52100.33</v>
      </c>
      <c r="L138" s="233">
        <v>5072.5</v>
      </c>
      <c r="N138" s="233">
        <v>144694</v>
      </c>
      <c r="Q138" s="254">
        <v>2122751.4700000002</v>
      </c>
      <c r="T138" s="230">
        <v>1417197.44</v>
      </c>
      <c r="U138" s="230">
        <v>169210</v>
      </c>
      <c r="V138" s="230">
        <v>1063.8900000000001</v>
      </c>
      <c r="X138" s="230">
        <v>1632014.1</v>
      </c>
      <c r="Y138" s="230">
        <v>22500</v>
      </c>
      <c r="Z138" s="231">
        <v>2021834.1</v>
      </c>
      <c r="AC138" s="231">
        <v>845963.12</v>
      </c>
      <c r="AD138" s="231">
        <v>17736.11</v>
      </c>
      <c r="AG138" s="76">
        <f>SUM(F138:H138)</f>
        <v>793594.4</v>
      </c>
      <c r="AH138" s="31">
        <f>SUM(K138:N138)</f>
        <v>149766.5</v>
      </c>
      <c r="AI138" s="21">
        <f t="shared" si="9"/>
        <v>643827.9</v>
      </c>
      <c r="AJ138" s="15">
        <f t="shared" si="10"/>
        <v>3241985.4299999997</v>
      </c>
      <c r="AK138" s="16">
        <f t="shared" si="11"/>
        <v>2885533.33</v>
      </c>
      <c r="AL138" s="26">
        <f t="shared" si="12"/>
        <v>356452.09999999963</v>
      </c>
    </row>
    <row r="139" spans="1:38" x14ac:dyDescent="0.2">
      <c r="A139" s="1" t="s">
        <v>505</v>
      </c>
      <c r="B139" s="1" t="s">
        <v>506</v>
      </c>
      <c r="C139" s="66">
        <v>4628</v>
      </c>
      <c r="D139" s="67" t="s">
        <v>1213</v>
      </c>
      <c r="E139" s="254" t="s">
        <v>3295</v>
      </c>
      <c r="F139" s="229">
        <v>777733</v>
      </c>
      <c r="G139" s="229">
        <v>0</v>
      </c>
      <c r="H139" s="229">
        <v>153564.16</v>
      </c>
      <c r="I139" s="254">
        <v>1376517.07</v>
      </c>
      <c r="J139" s="254">
        <v>83058.41</v>
      </c>
      <c r="L139" s="233">
        <v>7062.5</v>
      </c>
      <c r="Q139" s="254">
        <v>765116.2</v>
      </c>
      <c r="T139" s="230">
        <v>1759820.96</v>
      </c>
      <c r="U139" s="230">
        <v>65925</v>
      </c>
      <c r="V139" s="230">
        <v>943.2</v>
      </c>
      <c r="X139" s="230">
        <v>1086712.5</v>
      </c>
      <c r="Y139" s="230">
        <v>15000</v>
      </c>
      <c r="Z139" s="231">
        <v>1745071.5</v>
      </c>
      <c r="AC139" s="231">
        <v>666391.93000000005</v>
      </c>
      <c r="AD139" s="231">
        <v>108704.43</v>
      </c>
      <c r="AG139" s="76">
        <f>SUM(F139:H139)</f>
        <v>931297.16</v>
      </c>
      <c r="AH139" s="31">
        <f>SUM(K139:N139)</f>
        <v>7062.5</v>
      </c>
      <c r="AI139" s="21">
        <f t="shared" si="9"/>
        <v>924234.66</v>
      </c>
      <c r="AJ139" s="15">
        <f t="shared" si="10"/>
        <v>2928401.66</v>
      </c>
      <c r="AK139" s="16">
        <f t="shared" si="11"/>
        <v>2520167.8600000003</v>
      </c>
      <c r="AL139" s="26">
        <f t="shared" si="12"/>
        <v>408233.79999999981</v>
      </c>
    </row>
    <row r="140" spans="1:38" x14ac:dyDescent="0.2">
      <c r="A140" s="1" t="s">
        <v>505</v>
      </c>
      <c r="B140" s="1" t="s">
        <v>506</v>
      </c>
      <c r="C140" s="66">
        <v>5183</v>
      </c>
      <c r="D140" s="67" t="s">
        <v>1214</v>
      </c>
      <c r="E140" s="254" t="s">
        <v>3296</v>
      </c>
      <c r="F140" s="229">
        <v>366093.38</v>
      </c>
      <c r="G140" s="229">
        <v>0</v>
      </c>
      <c r="H140" s="229">
        <v>30506.92</v>
      </c>
      <c r="I140" s="254">
        <v>236518.34</v>
      </c>
      <c r="J140" s="254">
        <v>30623.78</v>
      </c>
      <c r="L140" s="233">
        <v>7762.5</v>
      </c>
      <c r="N140" s="233">
        <v>15160</v>
      </c>
      <c r="Q140" s="254">
        <v>3234091.19</v>
      </c>
      <c r="T140" s="230">
        <v>1911028.94</v>
      </c>
      <c r="V140" s="230">
        <v>308.27</v>
      </c>
      <c r="X140" s="230">
        <v>734218.5</v>
      </c>
      <c r="Y140" s="230">
        <v>16500</v>
      </c>
      <c r="Z140" s="231">
        <v>1342739.5</v>
      </c>
      <c r="AC140" s="231">
        <v>1106616.3600000001</v>
      </c>
      <c r="AD140" s="231">
        <v>108560.97</v>
      </c>
      <c r="AG140" s="76">
        <f>SUM(F140:H140)</f>
        <v>396600.3</v>
      </c>
      <c r="AH140" s="31">
        <f>SUM(K140:N140)</f>
        <v>22922.5</v>
      </c>
      <c r="AI140" s="21">
        <f t="shared" si="9"/>
        <v>373677.8</v>
      </c>
      <c r="AJ140" s="15">
        <f t="shared" si="10"/>
        <v>2662055.71</v>
      </c>
      <c r="AK140" s="16">
        <f t="shared" si="11"/>
        <v>2557916.8300000005</v>
      </c>
      <c r="AL140" s="26">
        <f t="shared" si="12"/>
        <v>104138.87999999942</v>
      </c>
    </row>
    <row r="141" spans="1:38" x14ac:dyDescent="0.2">
      <c r="A141" s="1" t="s">
        <v>505</v>
      </c>
      <c r="B141" s="1" t="s">
        <v>506</v>
      </c>
      <c r="C141" s="66">
        <v>3400</v>
      </c>
      <c r="D141" s="67" t="s">
        <v>1215</v>
      </c>
      <c r="E141" s="254" t="s">
        <v>3297</v>
      </c>
      <c r="F141" s="229">
        <v>377640.37</v>
      </c>
      <c r="G141" s="229">
        <v>11000</v>
      </c>
      <c r="H141" s="229">
        <v>89464.45</v>
      </c>
      <c r="I141" s="254">
        <v>514103.84</v>
      </c>
      <c r="J141" s="254">
        <v>99519.15</v>
      </c>
      <c r="L141" s="233">
        <v>7062.5</v>
      </c>
      <c r="N141" s="233">
        <v>0</v>
      </c>
      <c r="Q141" s="254">
        <v>1809525.85</v>
      </c>
      <c r="T141" s="230">
        <v>1576903.36</v>
      </c>
      <c r="V141" s="230">
        <v>431.76</v>
      </c>
      <c r="X141" s="230">
        <v>900622.5</v>
      </c>
      <c r="Y141" s="230">
        <v>9000</v>
      </c>
      <c r="Z141" s="231">
        <v>1468528.5</v>
      </c>
      <c r="AC141" s="231">
        <v>625537.03</v>
      </c>
      <c r="AD141" s="231">
        <v>90742.73</v>
      </c>
      <c r="AG141" s="76">
        <f>SUM(F141:H141)</f>
        <v>478104.82</v>
      </c>
      <c r="AH141" s="31">
        <f>SUM(K141:N141)</f>
        <v>7062.5</v>
      </c>
      <c r="AI141" s="21">
        <f t="shared" si="9"/>
        <v>471042.32</v>
      </c>
      <c r="AJ141" s="15">
        <f t="shared" si="10"/>
        <v>2486957.62</v>
      </c>
      <c r="AK141" s="16">
        <f t="shared" si="11"/>
        <v>2184808.2600000002</v>
      </c>
      <c r="AL141" s="26">
        <f t="shared" si="12"/>
        <v>302149.35999999987</v>
      </c>
    </row>
    <row r="142" spans="1:38" x14ac:dyDescent="0.2">
      <c r="A142" s="1" t="s">
        <v>505</v>
      </c>
      <c r="B142" s="1" t="s">
        <v>506</v>
      </c>
      <c r="C142" s="66">
        <v>7272</v>
      </c>
      <c r="D142" s="67" t="s">
        <v>1216</v>
      </c>
      <c r="E142" s="254" t="s">
        <v>3298</v>
      </c>
      <c r="F142" s="229">
        <v>806224.07</v>
      </c>
      <c r="G142" s="229">
        <v>0</v>
      </c>
      <c r="H142" s="229">
        <v>33208.71</v>
      </c>
      <c r="I142" s="254">
        <v>1055186.43</v>
      </c>
      <c r="J142" s="254">
        <v>164816.42000000001</v>
      </c>
      <c r="L142" s="233">
        <v>6500</v>
      </c>
      <c r="N142" s="233">
        <v>91950</v>
      </c>
      <c r="Q142" s="254">
        <v>1034850.95</v>
      </c>
      <c r="T142" s="230">
        <v>1900952.55</v>
      </c>
      <c r="V142" s="230">
        <v>1057.1300000000001</v>
      </c>
      <c r="X142" s="230">
        <v>945861</v>
      </c>
      <c r="Y142" s="230">
        <v>18000</v>
      </c>
      <c r="Z142" s="231">
        <v>1548061</v>
      </c>
      <c r="AC142" s="231">
        <v>929069.74</v>
      </c>
      <c r="AD142" s="231">
        <v>158298.57</v>
      </c>
      <c r="AG142" s="76">
        <f>SUM(F142:H142)</f>
        <v>839432.77999999991</v>
      </c>
      <c r="AH142" s="31">
        <f>SUM(K142:N142)</f>
        <v>98450</v>
      </c>
      <c r="AI142" s="21">
        <f t="shared" si="9"/>
        <v>740982.77999999991</v>
      </c>
      <c r="AJ142" s="15">
        <f t="shared" si="10"/>
        <v>2865870.6799999997</v>
      </c>
      <c r="AK142" s="16">
        <f t="shared" si="11"/>
        <v>2635429.31</v>
      </c>
      <c r="AL142" s="26">
        <f t="shared" si="12"/>
        <v>230441.36999999965</v>
      </c>
    </row>
    <row r="143" spans="1:38" x14ac:dyDescent="0.2">
      <c r="A143" s="1" t="s">
        <v>505</v>
      </c>
      <c r="B143" s="1" t="s">
        <v>506</v>
      </c>
      <c r="C143" s="66">
        <v>4130</v>
      </c>
      <c r="D143" s="67" t="s">
        <v>1217</v>
      </c>
      <c r="E143" s="254" t="s">
        <v>3299</v>
      </c>
      <c r="F143" s="229">
        <v>435694.96</v>
      </c>
      <c r="G143" s="229">
        <v>0</v>
      </c>
      <c r="H143" s="229">
        <v>66573.66</v>
      </c>
      <c r="I143" s="254">
        <v>152056.59</v>
      </c>
      <c r="J143" s="254">
        <v>102851.49</v>
      </c>
      <c r="L143" s="233">
        <v>6500</v>
      </c>
      <c r="N143" s="233">
        <v>0</v>
      </c>
      <c r="P143" s="254">
        <v>142.75</v>
      </c>
      <c r="Q143" s="254">
        <v>1778360.15</v>
      </c>
      <c r="T143" s="230">
        <v>1823272.3</v>
      </c>
      <c r="V143" s="230">
        <v>3920.54</v>
      </c>
      <c r="X143" s="230">
        <v>914592</v>
      </c>
      <c r="Y143" s="230">
        <v>22500</v>
      </c>
      <c r="Z143" s="231">
        <v>1591660</v>
      </c>
      <c r="AC143" s="231">
        <v>888223.16</v>
      </c>
      <c r="AD143" s="231">
        <v>73385.5</v>
      </c>
      <c r="AG143" s="76">
        <f>SUM(F143:H143)</f>
        <v>502268.62</v>
      </c>
      <c r="AH143" s="31">
        <f>SUM(K143:N143)</f>
        <v>6500</v>
      </c>
      <c r="AI143" s="21">
        <f t="shared" si="9"/>
        <v>495768.62</v>
      </c>
      <c r="AJ143" s="15">
        <f t="shared" si="10"/>
        <v>2764284.84</v>
      </c>
      <c r="AK143" s="16">
        <f t="shared" si="11"/>
        <v>2553268.66</v>
      </c>
      <c r="AL143" s="26">
        <f t="shared" si="12"/>
        <v>211016.1799999997</v>
      </c>
    </row>
    <row r="144" spans="1:38" x14ac:dyDescent="0.2">
      <c r="A144" s="1" t="s">
        <v>505</v>
      </c>
      <c r="B144" s="1" t="s">
        <v>506</v>
      </c>
      <c r="C144" s="66">
        <v>3177</v>
      </c>
      <c r="D144" s="67" t="s">
        <v>1218</v>
      </c>
      <c r="E144" s="254" t="s">
        <v>3300</v>
      </c>
      <c r="F144" s="229">
        <v>351671.73</v>
      </c>
      <c r="G144" s="229">
        <v>0</v>
      </c>
      <c r="H144" s="229">
        <v>47375.38</v>
      </c>
      <c r="I144" s="254">
        <v>312075.73</v>
      </c>
      <c r="J144" s="254">
        <v>23133.18</v>
      </c>
      <c r="L144" s="233">
        <v>1262.5</v>
      </c>
      <c r="N144" s="233">
        <v>137786.9</v>
      </c>
      <c r="P144" s="254">
        <v>-105333.52</v>
      </c>
      <c r="Q144" s="254">
        <v>2463401.71</v>
      </c>
      <c r="T144" s="230">
        <v>1385917.28</v>
      </c>
      <c r="U144" s="230">
        <v>30</v>
      </c>
      <c r="V144" s="230">
        <v>537.58000000000004</v>
      </c>
      <c r="X144" s="230">
        <v>921301.5</v>
      </c>
      <c r="Y144" s="230">
        <v>13500</v>
      </c>
      <c r="Z144" s="231">
        <v>1487597.5</v>
      </c>
      <c r="AC144" s="231">
        <v>1104507.25</v>
      </c>
      <c r="AD144" s="231">
        <v>98822.18</v>
      </c>
      <c r="AG144" s="76">
        <f>SUM(F144:H144)</f>
        <v>399047.11</v>
      </c>
      <c r="AH144" s="31">
        <f>SUM(K144:N144)</f>
        <v>139049.4</v>
      </c>
      <c r="AI144" s="21">
        <f t="shared" si="9"/>
        <v>259997.71</v>
      </c>
      <c r="AJ144" s="15">
        <f t="shared" si="10"/>
        <v>2321286.3600000003</v>
      </c>
      <c r="AK144" s="16">
        <f t="shared" si="11"/>
        <v>2690926.93</v>
      </c>
      <c r="AL144" s="26">
        <f t="shared" si="12"/>
        <v>-369640.56999999983</v>
      </c>
    </row>
    <row r="145" spans="1:38" x14ac:dyDescent="0.2">
      <c r="A145" s="1" t="s">
        <v>505</v>
      </c>
      <c r="B145" s="1" t="s">
        <v>506</v>
      </c>
      <c r="C145" s="66">
        <v>5043</v>
      </c>
      <c r="D145" s="67" t="s">
        <v>1219</v>
      </c>
      <c r="E145" s="254" t="s">
        <v>3301</v>
      </c>
      <c r="F145" s="229">
        <v>673024.61</v>
      </c>
      <c r="G145" s="229">
        <v>0</v>
      </c>
      <c r="H145" s="229">
        <v>160937.38</v>
      </c>
      <c r="I145" s="254">
        <v>45792.71</v>
      </c>
      <c r="J145" s="254">
        <v>72072.37</v>
      </c>
      <c r="L145" s="233">
        <v>6687.5</v>
      </c>
      <c r="N145" s="233">
        <v>15009.74</v>
      </c>
      <c r="Q145" s="254">
        <v>1748544.54</v>
      </c>
      <c r="T145" s="230">
        <v>2470226.5299999998</v>
      </c>
      <c r="V145" s="230">
        <v>486.8</v>
      </c>
      <c r="X145" s="230">
        <v>1371006</v>
      </c>
      <c r="Y145" s="230">
        <v>13500</v>
      </c>
      <c r="Z145" s="231">
        <v>2121586</v>
      </c>
      <c r="AC145" s="231">
        <v>998778.79</v>
      </c>
      <c r="AD145" s="231">
        <v>38814.620000000003</v>
      </c>
      <c r="AG145" s="76">
        <f>SUM(F145:H145)</f>
        <v>833961.99</v>
      </c>
      <c r="AH145" s="31">
        <f>SUM(K145:N145)</f>
        <v>21697.239999999998</v>
      </c>
      <c r="AI145" s="21">
        <f t="shared" si="9"/>
        <v>812264.75</v>
      </c>
      <c r="AJ145" s="15">
        <f t="shared" si="10"/>
        <v>3855219.3299999996</v>
      </c>
      <c r="AK145" s="16">
        <f t="shared" si="11"/>
        <v>3159179.41</v>
      </c>
      <c r="AL145" s="26">
        <f t="shared" si="12"/>
        <v>696039.91999999946</v>
      </c>
    </row>
    <row r="146" spans="1:38" x14ac:dyDescent="0.2">
      <c r="A146" s="1" t="s">
        <v>505</v>
      </c>
      <c r="B146" s="1" t="s">
        <v>506</v>
      </c>
      <c r="C146" s="66">
        <v>4781</v>
      </c>
      <c r="D146" s="67" t="s">
        <v>1220</v>
      </c>
      <c r="E146" s="254" t="s">
        <v>3302</v>
      </c>
      <c r="F146" s="229">
        <v>583073.72</v>
      </c>
      <c r="G146" s="229">
        <v>0</v>
      </c>
      <c r="H146" s="229">
        <v>197760.59</v>
      </c>
      <c r="I146" s="254">
        <v>1226276.0900000001</v>
      </c>
      <c r="J146" s="254">
        <v>106056.33</v>
      </c>
      <c r="L146" s="233">
        <v>6072.5</v>
      </c>
      <c r="N146" s="233">
        <v>0</v>
      </c>
      <c r="P146" s="254">
        <v>4381.12</v>
      </c>
      <c r="Q146" s="254">
        <v>577706.88</v>
      </c>
      <c r="T146" s="230">
        <v>2244040.2999999998</v>
      </c>
      <c r="U146" s="230">
        <v>66500</v>
      </c>
      <c r="V146" s="230">
        <v>857.55</v>
      </c>
      <c r="X146" s="230">
        <v>1445152.5</v>
      </c>
      <c r="Y146" s="230">
        <v>18000</v>
      </c>
      <c r="Z146" s="231">
        <v>2226559.5</v>
      </c>
      <c r="AC146" s="231">
        <v>936096.71</v>
      </c>
      <c r="AD146" s="231">
        <v>115167.69</v>
      </c>
      <c r="AG146" s="76">
        <f>SUM(F146:H146)</f>
        <v>780834.30999999994</v>
      </c>
      <c r="AH146" s="31">
        <f>SUM(K146:N146)</f>
        <v>6072.5</v>
      </c>
      <c r="AI146" s="21">
        <f t="shared" si="9"/>
        <v>774761.80999999994</v>
      </c>
      <c r="AJ146" s="15">
        <f t="shared" si="10"/>
        <v>3774550.3499999996</v>
      </c>
      <c r="AK146" s="16">
        <f t="shared" si="11"/>
        <v>3277823.9</v>
      </c>
      <c r="AL146" s="26">
        <f t="shared" si="12"/>
        <v>496726.44999999972</v>
      </c>
    </row>
    <row r="147" spans="1:38" x14ac:dyDescent="0.2">
      <c r="A147" s="1" t="s">
        <v>505</v>
      </c>
      <c r="B147" s="1" t="s">
        <v>506</v>
      </c>
      <c r="C147" s="66">
        <v>7022</v>
      </c>
      <c r="D147" s="67" t="s">
        <v>1221</v>
      </c>
      <c r="E147" s="254" t="s">
        <v>3303</v>
      </c>
      <c r="F147" s="229">
        <v>746169.48</v>
      </c>
      <c r="G147" s="229">
        <v>14400</v>
      </c>
      <c r="H147" s="229">
        <v>57696.19</v>
      </c>
      <c r="I147" s="254">
        <v>76557.47</v>
      </c>
      <c r="J147" s="254">
        <v>138968.84</v>
      </c>
      <c r="L147" s="233">
        <v>4937.5</v>
      </c>
      <c r="N147" s="233">
        <v>15673.38</v>
      </c>
      <c r="Q147" s="254">
        <v>3628551.99</v>
      </c>
      <c r="T147" s="230">
        <v>2438403.2200000002</v>
      </c>
      <c r="V147" s="230">
        <v>890.77</v>
      </c>
      <c r="X147" s="230">
        <v>1526395.5</v>
      </c>
      <c r="Y147" s="230">
        <v>18000</v>
      </c>
      <c r="Z147" s="231">
        <v>2255989.5</v>
      </c>
      <c r="AC147" s="231">
        <v>1203492.29</v>
      </c>
      <c r="AD147" s="231">
        <v>46408.54</v>
      </c>
      <c r="AF147" s="231">
        <v>2500</v>
      </c>
      <c r="AG147" s="76">
        <f>SUM(F147:H147)</f>
        <v>818265.66999999993</v>
      </c>
      <c r="AH147" s="31">
        <f>SUM(K147:N147)</f>
        <v>20610.879999999997</v>
      </c>
      <c r="AI147" s="21">
        <f t="shared" si="9"/>
        <v>797654.78999999992</v>
      </c>
      <c r="AJ147" s="15">
        <f t="shared" si="10"/>
        <v>3983689.49</v>
      </c>
      <c r="AK147" s="16">
        <f t="shared" si="11"/>
        <v>3508390.33</v>
      </c>
      <c r="AL147" s="26">
        <f t="shared" si="12"/>
        <v>475299.16000000015</v>
      </c>
    </row>
    <row r="148" spans="1:38" x14ac:dyDescent="0.2">
      <c r="A148" s="1" t="s">
        <v>505</v>
      </c>
      <c r="B148" s="1" t="s">
        <v>506</v>
      </c>
      <c r="C148" s="66">
        <v>5099</v>
      </c>
      <c r="D148" s="67" t="s">
        <v>1222</v>
      </c>
      <c r="E148" s="254" t="s">
        <v>3304</v>
      </c>
      <c r="F148" s="229">
        <v>787527</v>
      </c>
      <c r="G148" s="229">
        <v>0</v>
      </c>
      <c r="H148" s="229">
        <v>53884.27</v>
      </c>
      <c r="I148" s="254">
        <v>244588.35</v>
      </c>
      <c r="J148" s="254">
        <v>51416.2</v>
      </c>
      <c r="L148" s="233">
        <v>7762.5</v>
      </c>
      <c r="N148" s="233">
        <v>12500</v>
      </c>
      <c r="P148" s="254">
        <v>3969.66</v>
      </c>
      <c r="Q148" s="254">
        <v>2252597.11</v>
      </c>
      <c r="T148" s="230">
        <v>1681029.15</v>
      </c>
      <c r="V148" s="230">
        <v>1003.88</v>
      </c>
      <c r="X148" s="230">
        <v>1087600.5</v>
      </c>
      <c r="Y148" s="230">
        <v>27000</v>
      </c>
      <c r="Z148" s="231">
        <v>1611724.5</v>
      </c>
      <c r="AC148" s="231">
        <v>712484.77</v>
      </c>
      <c r="AD148" s="231">
        <v>116591.43</v>
      </c>
      <c r="AG148" s="76">
        <f>SUM(F148:H148)</f>
        <v>841411.27</v>
      </c>
      <c r="AH148" s="31">
        <f>SUM(K148:N148)</f>
        <v>20262.5</v>
      </c>
      <c r="AI148" s="21">
        <f t="shared" si="9"/>
        <v>821148.77</v>
      </c>
      <c r="AJ148" s="15">
        <f t="shared" si="10"/>
        <v>2796633.53</v>
      </c>
      <c r="AK148" s="16">
        <f t="shared" si="11"/>
        <v>2440800.7000000002</v>
      </c>
      <c r="AL148" s="26">
        <f t="shared" si="12"/>
        <v>355832.82999999961</v>
      </c>
    </row>
    <row r="149" spans="1:38" x14ac:dyDescent="0.2">
      <c r="A149" s="1" t="s">
        <v>505</v>
      </c>
      <c r="B149" s="1" t="s">
        <v>506</v>
      </c>
      <c r="C149" s="66">
        <v>2341</v>
      </c>
      <c r="D149" s="67" t="s">
        <v>1223</v>
      </c>
      <c r="E149" s="254" t="s">
        <v>3305</v>
      </c>
      <c r="F149" s="229">
        <v>317430.65999999997</v>
      </c>
      <c r="G149" s="229">
        <v>0</v>
      </c>
      <c r="H149" s="229">
        <v>38750.99</v>
      </c>
      <c r="I149" s="254">
        <v>1390315.26</v>
      </c>
      <c r="J149" s="254">
        <v>34072.81</v>
      </c>
      <c r="L149" s="233">
        <v>15962.5</v>
      </c>
      <c r="N149" s="233">
        <v>86.64</v>
      </c>
      <c r="Q149" s="254">
        <v>605433.22</v>
      </c>
      <c r="T149" s="230">
        <v>1114840.03</v>
      </c>
      <c r="V149" s="230">
        <v>377.49</v>
      </c>
      <c r="X149" s="230">
        <v>788035.5</v>
      </c>
      <c r="Y149" s="230">
        <v>4500</v>
      </c>
      <c r="Z149" s="231">
        <v>1133352.5</v>
      </c>
      <c r="AC149" s="231">
        <v>521988.43</v>
      </c>
      <c r="AD149" s="231">
        <v>116721.83</v>
      </c>
      <c r="AG149" s="76">
        <f>SUM(F149:H149)</f>
        <v>356181.64999999997</v>
      </c>
      <c r="AH149" s="31">
        <f>SUM(K149:N149)</f>
        <v>16049.14</v>
      </c>
      <c r="AI149" s="21">
        <f t="shared" si="9"/>
        <v>340132.50999999995</v>
      </c>
      <c r="AJ149" s="15">
        <f t="shared" si="10"/>
        <v>1907753.02</v>
      </c>
      <c r="AK149" s="16">
        <f t="shared" si="11"/>
        <v>1772062.76</v>
      </c>
      <c r="AL149" s="26">
        <f t="shared" si="12"/>
        <v>135690.26</v>
      </c>
    </row>
    <row r="150" spans="1:38" x14ac:dyDescent="0.2">
      <c r="A150" s="1" t="s">
        <v>505</v>
      </c>
      <c r="B150" s="1" t="s">
        <v>506</v>
      </c>
      <c r="C150" s="66">
        <v>1923</v>
      </c>
      <c r="D150" s="67" t="s">
        <v>1224</v>
      </c>
      <c r="E150" s="254" t="s">
        <v>3306</v>
      </c>
      <c r="F150" s="229">
        <v>457168.54</v>
      </c>
      <c r="G150" s="229">
        <v>0</v>
      </c>
      <c r="H150" s="229">
        <v>101699.43</v>
      </c>
      <c r="I150" s="254">
        <v>990082.12</v>
      </c>
      <c r="J150" s="254">
        <v>23799.24</v>
      </c>
      <c r="L150" s="233">
        <v>7062.5</v>
      </c>
      <c r="Q150" s="254">
        <v>698047.3</v>
      </c>
      <c r="T150" s="230">
        <v>1119281.33</v>
      </c>
      <c r="V150" s="230">
        <v>770.13</v>
      </c>
      <c r="X150" s="230">
        <v>1140751.5</v>
      </c>
      <c r="Y150" s="230">
        <v>22500</v>
      </c>
      <c r="Z150" s="231">
        <v>1472446.5</v>
      </c>
      <c r="AC150" s="231">
        <v>512755.81</v>
      </c>
      <c r="AD150" s="231">
        <v>83839.06</v>
      </c>
      <c r="AG150" s="76">
        <f>SUM(F150:H150)</f>
        <v>558867.97</v>
      </c>
      <c r="AH150" s="31">
        <f>SUM(K150:N150)</f>
        <v>7062.5</v>
      </c>
      <c r="AI150" s="21">
        <f t="shared" si="9"/>
        <v>551805.47</v>
      </c>
      <c r="AJ150" s="15">
        <f t="shared" si="10"/>
        <v>2283302.96</v>
      </c>
      <c r="AK150" s="16">
        <f t="shared" si="11"/>
        <v>2069041.37</v>
      </c>
      <c r="AL150" s="26">
        <f t="shared" si="12"/>
        <v>214261.58999999985</v>
      </c>
    </row>
    <row r="151" spans="1:38" x14ac:dyDescent="0.2">
      <c r="A151" s="1" t="s">
        <v>505</v>
      </c>
      <c r="B151" s="1" t="s">
        <v>506</v>
      </c>
      <c r="C151" s="66">
        <v>1617</v>
      </c>
      <c r="D151" s="67" t="s">
        <v>1225</v>
      </c>
      <c r="E151" s="254" t="s">
        <v>3307</v>
      </c>
      <c r="F151" s="229">
        <v>155050.32</v>
      </c>
      <c r="G151" s="229">
        <v>50000</v>
      </c>
      <c r="H151" s="229">
        <v>79523.7</v>
      </c>
      <c r="I151" s="254">
        <v>994484.42</v>
      </c>
      <c r="J151" s="254">
        <v>51492</v>
      </c>
      <c r="L151" s="233">
        <v>7062.5</v>
      </c>
      <c r="N151" s="233">
        <v>632.39</v>
      </c>
      <c r="Q151" s="254">
        <v>399608.02</v>
      </c>
      <c r="T151" s="230">
        <v>1068224.71</v>
      </c>
      <c r="V151" s="230">
        <v>236.66</v>
      </c>
      <c r="X151" s="230">
        <v>422266.35</v>
      </c>
      <c r="Y151" s="230">
        <v>13500</v>
      </c>
      <c r="Z151" s="231">
        <v>744696.35</v>
      </c>
      <c r="AC151" s="231">
        <v>609267.46</v>
      </c>
      <c r="AD151" s="231">
        <v>100892.48</v>
      </c>
      <c r="AG151" s="76">
        <f>SUM(F151:H151)</f>
        <v>284574.02</v>
      </c>
      <c r="AH151" s="31">
        <f>SUM(K151:N151)</f>
        <v>7694.89</v>
      </c>
      <c r="AI151" s="21">
        <f t="shared" si="9"/>
        <v>276879.13</v>
      </c>
      <c r="AJ151" s="15">
        <f t="shared" si="10"/>
        <v>1504227.7199999997</v>
      </c>
      <c r="AK151" s="16">
        <f t="shared" si="11"/>
        <v>1454856.29</v>
      </c>
      <c r="AL151" s="26">
        <f t="shared" si="12"/>
        <v>49371.429999999702</v>
      </c>
    </row>
    <row r="152" spans="1:38" x14ac:dyDescent="0.2">
      <c r="A152" s="1" t="s">
        <v>505</v>
      </c>
      <c r="B152" s="1" t="s">
        <v>506</v>
      </c>
      <c r="C152" s="66">
        <v>1689</v>
      </c>
      <c r="D152" s="67" t="s">
        <v>1226</v>
      </c>
      <c r="E152" s="254" t="s">
        <v>3308</v>
      </c>
      <c r="F152" s="229">
        <v>233770.07</v>
      </c>
      <c r="G152" s="229">
        <v>7200</v>
      </c>
      <c r="H152" s="229">
        <v>87220.87</v>
      </c>
      <c r="I152" s="254">
        <v>21613.8</v>
      </c>
      <c r="J152" s="254">
        <v>118616.26</v>
      </c>
      <c r="L152" s="233">
        <v>7972.5</v>
      </c>
      <c r="N152" s="233">
        <v>15000</v>
      </c>
      <c r="Q152" s="254">
        <v>1677902.08</v>
      </c>
      <c r="T152" s="230">
        <v>1424425.37</v>
      </c>
      <c r="U152" s="230">
        <v>50000</v>
      </c>
      <c r="V152" s="230">
        <v>465.38</v>
      </c>
      <c r="X152" s="230">
        <v>817582.5</v>
      </c>
      <c r="Y152" s="230">
        <v>18000</v>
      </c>
      <c r="Z152" s="231">
        <v>1459165.5</v>
      </c>
      <c r="AC152" s="231">
        <v>614264.57999999996</v>
      </c>
      <c r="AD152" s="231">
        <v>54730.22</v>
      </c>
      <c r="AG152" s="76">
        <f>SUM(F152:H152)</f>
        <v>328190.94</v>
      </c>
      <c r="AH152" s="31">
        <f>SUM(K152:N152)</f>
        <v>22972.5</v>
      </c>
      <c r="AI152" s="21">
        <f t="shared" si="9"/>
        <v>305218.44</v>
      </c>
      <c r="AJ152" s="15">
        <f t="shared" si="10"/>
        <v>2310473.25</v>
      </c>
      <c r="AK152" s="16">
        <f t="shared" si="11"/>
        <v>2128160.3000000003</v>
      </c>
      <c r="AL152" s="26">
        <f t="shared" si="12"/>
        <v>182312.94999999972</v>
      </c>
    </row>
    <row r="153" spans="1:38" x14ac:dyDescent="0.2">
      <c r="A153" s="1" t="s">
        <v>505</v>
      </c>
      <c r="B153" s="1" t="s">
        <v>506</v>
      </c>
      <c r="C153" s="66">
        <v>4089</v>
      </c>
      <c r="D153" s="67" t="s">
        <v>1227</v>
      </c>
      <c r="E153" s="254" t="s">
        <v>3309</v>
      </c>
      <c r="F153" s="229">
        <v>187883.47</v>
      </c>
      <c r="G153" s="229">
        <v>57000</v>
      </c>
      <c r="H153" s="229">
        <v>136524.65</v>
      </c>
      <c r="I153" s="254">
        <v>654806.72</v>
      </c>
      <c r="J153" s="254">
        <v>96846.97</v>
      </c>
      <c r="L153" s="233">
        <v>5700</v>
      </c>
      <c r="N153" s="233">
        <v>81121.19</v>
      </c>
      <c r="Q153" s="254">
        <v>511906.95</v>
      </c>
      <c r="T153" s="230">
        <v>1830555.76</v>
      </c>
      <c r="U153" s="230">
        <v>33678.81</v>
      </c>
      <c r="V153" s="230">
        <v>271.11</v>
      </c>
      <c r="X153" s="230">
        <v>1710170</v>
      </c>
      <c r="Y153" s="230">
        <v>40500</v>
      </c>
      <c r="Z153" s="231">
        <v>2372981</v>
      </c>
      <c r="AC153" s="231">
        <v>904193.86</v>
      </c>
      <c r="AD153" s="231">
        <v>90328.320000000007</v>
      </c>
      <c r="AG153" s="76">
        <f>SUM(F153:H153)</f>
        <v>381408.12</v>
      </c>
      <c r="AH153" s="31">
        <f>SUM(K153:N153)</f>
        <v>86821.19</v>
      </c>
      <c r="AI153" s="21">
        <f t="shared" si="9"/>
        <v>294586.93</v>
      </c>
      <c r="AJ153" s="15">
        <f t="shared" si="10"/>
        <v>3615175.68</v>
      </c>
      <c r="AK153" s="16">
        <f t="shared" si="11"/>
        <v>3367503.1799999997</v>
      </c>
      <c r="AL153" s="26">
        <f t="shared" si="12"/>
        <v>247672.50000000047</v>
      </c>
    </row>
    <row r="154" spans="1:38" x14ac:dyDescent="0.2">
      <c r="A154" s="1" t="s">
        <v>505</v>
      </c>
      <c r="B154" s="1" t="s">
        <v>506</v>
      </c>
      <c r="C154" s="66">
        <v>5940</v>
      </c>
      <c r="D154" s="67" t="s">
        <v>1228</v>
      </c>
      <c r="E154" s="254" t="s">
        <v>3310</v>
      </c>
      <c r="F154" s="229">
        <v>1017281.59</v>
      </c>
      <c r="G154" s="229">
        <v>0</v>
      </c>
      <c r="H154" s="229">
        <v>107492.08</v>
      </c>
      <c r="I154" s="254">
        <v>540923.48</v>
      </c>
      <c r="J154" s="254">
        <v>98822.58</v>
      </c>
      <c r="L154" s="233">
        <v>20162.5</v>
      </c>
      <c r="N154" s="233">
        <v>15385.34</v>
      </c>
      <c r="Q154" s="254">
        <v>3252587.34</v>
      </c>
      <c r="T154" s="230">
        <v>1880006.54</v>
      </c>
      <c r="V154" s="230">
        <v>1065.07</v>
      </c>
      <c r="X154" s="230">
        <v>1533399</v>
      </c>
      <c r="Y154" s="230">
        <v>36000</v>
      </c>
      <c r="Z154" s="231">
        <v>2043387</v>
      </c>
      <c r="AC154" s="231">
        <v>878850.33</v>
      </c>
      <c r="AD154" s="231">
        <v>162047.5</v>
      </c>
      <c r="AG154" s="76">
        <f>SUM(F154:H154)</f>
        <v>1124773.67</v>
      </c>
      <c r="AH154" s="31">
        <f>SUM(K154:N154)</f>
        <v>35547.839999999997</v>
      </c>
      <c r="AI154" s="21">
        <f t="shared" si="9"/>
        <v>1089225.8299999998</v>
      </c>
      <c r="AJ154" s="15">
        <f t="shared" si="10"/>
        <v>3450470.6100000003</v>
      </c>
      <c r="AK154" s="16">
        <f t="shared" si="11"/>
        <v>3084284.83</v>
      </c>
      <c r="AL154" s="26">
        <f t="shared" si="12"/>
        <v>366185.78000000026</v>
      </c>
    </row>
    <row r="155" spans="1:38" x14ac:dyDescent="0.2">
      <c r="A155" s="1" t="s">
        <v>505</v>
      </c>
      <c r="B155" s="1" t="s">
        <v>506</v>
      </c>
      <c r="C155" s="66">
        <v>3290</v>
      </c>
      <c r="D155" s="67" t="s">
        <v>1229</v>
      </c>
      <c r="E155" s="254" t="s">
        <v>3355</v>
      </c>
      <c r="F155" s="229">
        <v>586568.31000000006</v>
      </c>
      <c r="G155" s="229">
        <v>0</v>
      </c>
      <c r="H155" s="229">
        <v>94550.37</v>
      </c>
      <c r="I155" s="254">
        <v>1416482.04</v>
      </c>
      <c r="J155" s="254">
        <v>70862.899999999994</v>
      </c>
      <c r="L155" s="233">
        <v>6200</v>
      </c>
      <c r="N155" s="233">
        <v>20269.36</v>
      </c>
      <c r="Q155" s="254">
        <v>2705484.32</v>
      </c>
      <c r="T155" s="230">
        <v>1428189.02</v>
      </c>
      <c r="U155" s="230">
        <v>226763</v>
      </c>
      <c r="X155" s="230">
        <v>860397</v>
      </c>
      <c r="Y155" s="230">
        <v>13500</v>
      </c>
      <c r="Z155" s="231">
        <v>1435250</v>
      </c>
      <c r="AC155" s="231">
        <v>816259.64</v>
      </c>
      <c r="AD155" s="231">
        <v>91716.37</v>
      </c>
      <c r="AG155" s="76">
        <f>SUM(F155:H155)</f>
        <v>681118.68</v>
      </c>
      <c r="AH155" s="31">
        <f>SUM(K155:N155)</f>
        <v>26469.360000000001</v>
      </c>
      <c r="AI155" s="21">
        <f t="shared" si="9"/>
        <v>654649.32000000007</v>
      </c>
      <c r="AJ155" s="15">
        <f t="shared" si="10"/>
        <v>2528849.02</v>
      </c>
      <c r="AK155" s="16">
        <f t="shared" si="11"/>
        <v>2343226.0100000002</v>
      </c>
      <c r="AL155" s="26">
        <f t="shared" si="12"/>
        <v>185623.00999999978</v>
      </c>
    </row>
    <row r="156" spans="1:38" x14ac:dyDescent="0.2">
      <c r="A156" s="1" t="s">
        <v>509</v>
      </c>
      <c r="B156" s="1" t="s">
        <v>510</v>
      </c>
      <c r="C156" s="66">
        <v>3875</v>
      </c>
      <c r="D156" s="67" t="s">
        <v>1230</v>
      </c>
      <c r="E156" s="254" t="s">
        <v>3311</v>
      </c>
      <c r="F156" s="229">
        <v>460135.03</v>
      </c>
      <c r="G156" s="229">
        <v>0</v>
      </c>
      <c r="H156" s="229">
        <v>81804.740000000005</v>
      </c>
      <c r="I156" s="254">
        <v>530711.51</v>
      </c>
      <c r="J156" s="254">
        <v>466133.9</v>
      </c>
      <c r="L156" s="233">
        <v>17482.5</v>
      </c>
      <c r="Q156" s="254">
        <v>1733406.94</v>
      </c>
      <c r="T156" s="230">
        <v>1817318.99</v>
      </c>
      <c r="U156" s="230">
        <v>99060</v>
      </c>
      <c r="V156" s="230">
        <v>423.44</v>
      </c>
      <c r="X156" s="230">
        <v>1663040</v>
      </c>
      <c r="Y156" s="230">
        <v>13000</v>
      </c>
      <c r="Z156" s="231">
        <v>2549402</v>
      </c>
      <c r="AC156" s="231">
        <v>589782.76</v>
      </c>
      <c r="AD156" s="231">
        <v>230634.67</v>
      </c>
      <c r="AG156" s="76">
        <f>SUM(F156:H156)</f>
        <v>541939.77</v>
      </c>
      <c r="AH156" s="31">
        <f>SUM(K156:N156)</f>
        <v>17482.5</v>
      </c>
      <c r="AI156" s="21">
        <f t="shared" si="9"/>
        <v>524457.27</v>
      </c>
      <c r="AJ156" s="15">
        <f t="shared" si="10"/>
        <v>3592842.4299999997</v>
      </c>
      <c r="AK156" s="16">
        <f t="shared" si="11"/>
        <v>3369819.4299999997</v>
      </c>
      <c r="AL156" s="26">
        <f t="shared" si="12"/>
        <v>223023</v>
      </c>
    </row>
    <row r="157" spans="1:38" x14ac:dyDescent="0.2">
      <c r="A157" s="1" t="s">
        <v>509</v>
      </c>
      <c r="B157" s="1" t="s">
        <v>510</v>
      </c>
      <c r="C157" s="66">
        <v>4209</v>
      </c>
      <c r="D157" s="67" t="s">
        <v>1231</v>
      </c>
      <c r="E157" s="254" t="s">
        <v>3312</v>
      </c>
      <c r="F157" s="229">
        <v>494863.59</v>
      </c>
      <c r="G157" s="229">
        <v>0</v>
      </c>
      <c r="H157" s="229">
        <v>32887.980000000003</v>
      </c>
      <c r="I157" s="254">
        <v>229435.03</v>
      </c>
      <c r="J157" s="254">
        <v>61614.5</v>
      </c>
      <c r="L157" s="233">
        <v>16162.5</v>
      </c>
      <c r="N157" s="233">
        <v>401.87</v>
      </c>
      <c r="P157" s="254">
        <v>-0.99</v>
      </c>
      <c r="Q157" s="254">
        <v>1890457.72</v>
      </c>
      <c r="T157" s="230">
        <v>1547817.71</v>
      </c>
      <c r="U157" s="230">
        <v>99510</v>
      </c>
      <c r="V157" s="230">
        <v>455.78</v>
      </c>
      <c r="X157" s="230">
        <v>543890</v>
      </c>
      <c r="Y157" s="230">
        <v>13500</v>
      </c>
      <c r="Z157" s="231">
        <v>1294726</v>
      </c>
      <c r="AC157" s="231">
        <v>411130.4</v>
      </c>
      <c r="AD157" s="231">
        <v>94244.94</v>
      </c>
      <c r="AF157" s="231">
        <v>32980</v>
      </c>
      <c r="AG157" s="76">
        <f>SUM(F157:H157)</f>
        <v>527751.57000000007</v>
      </c>
      <c r="AH157" s="31">
        <f>SUM(K157:N157)</f>
        <v>16564.37</v>
      </c>
      <c r="AI157" s="21">
        <f t="shared" si="9"/>
        <v>511187.20000000007</v>
      </c>
      <c r="AJ157" s="15">
        <f t="shared" si="10"/>
        <v>2205173.4900000002</v>
      </c>
      <c r="AK157" s="16">
        <f t="shared" si="11"/>
        <v>1833081.3399999999</v>
      </c>
      <c r="AL157" s="26">
        <f t="shared" si="12"/>
        <v>372092.15000000037</v>
      </c>
    </row>
    <row r="158" spans="1:38" x14ac:dyDescent="0.2">
      <c r="A158" s="1" t="s">
        <v>509</v>
      </c>
      <c r="B158" s="1" t="s">
        <v>510</v>
      </c>
      <c r="C158" s="66">
        <v>5209</v>
      </c>
      <c r="D158" s="67" t="s">
        <v>1232</v>
      </c>
      <c r="E158" s="254" t="s">
        <v>3313</v>
      </c>
      <c r="F158" s="229">
        <v>810534.32</v>
      </c>
      <c r="G158" s="229">
        <v>0</v>
      </c>
      <c r="H158" s="229">
        <v>82057.19</v>
      </c>
      <c r="I158" s="254">
        <v>2230351.12</v>
      </c>
      <c r="J158" s="254">
        <v>232086.04</v>
      </c>
      <c r="L158" s="233">
        <v>20782.5</v>
      </c>
      <c r="N158" s="233">
        <v>540.07000000000005</v>
      </c>
      <c r="P158" s="254">
        <v>-76.06</v>
      </c>
      <c r="Q158" s="254">
        <v>715300.29</v>
      </c>
      <c r="T158" s="230">
        <v>2055219.87</v>
      </c>
      <c r="U158" s="230">
        <v>470850</v>
      </c>
      <c r="V158" s="230">
        <v>1145.6199999999999</v>
      </c>
      <c r="X158" s="230">
        <v>1183380</v>
      </c>
      <c r="Y158" s="230">
        <v>25500</v>
      </c>
      <c r="Z158" s="231">
        <v>2111707</v>
      </c>
      <c r="AC158" s="231">
        <v>989065.68</v>
      </c>
      <c r="AD158" s="231">
        <v>196655.31</v>
      </c>
      <c r="AG158" s="76">
        <f>SUM(F158:H158)</f>
        <v>892591.51</v>
      </c>
      <c r="AH158" s="31">
        <f>SUM(K158:N158)</f>
        <v>21322.57</v>
      </c>
      <c r="AI158" s="21">
        <f t="shared" si="9"/>
        <v>871268.94000000006</v>
      </c>
      <c r="AJ158" s="15">
        <f t="shared" si="10"/>
        <v>3736095.49</v>
      </c>
      <c r="AK158" s="16">
        <f t="shared" si="11"/>
        <v>3297427.99</v>
      </c>
      <c r="AL158" s="26">
        <f t="shared" si="12"/>
        <v>438667.5</v>
      </c>
    </row>
    <row r="159" spans="1:38" x14ac:dyDescent="0.2">
      <c r="A159" s="1" t="s">
        <v>509</v>
      </c>
      <c r="B159" s="1" t="s">
        <v>510</v>
      </c>
      <c r="C159" s="66">
        <v>5460</v>
      </c>
      <c r="D159" s="67" t="s">
        <v>1233</v>
      </c>
      <c r="E159" s="254" t="s">
        <v>3314</v>
      </c>
      <c r="F159" s="229">
        <v>861803.81</v>
      </c>
      <c r="G159" s="229">
        <v>0</v>
      </c>
      <c r="H159" s="229">
        <v>98013.119999999995</v>
      </c>
      <c r="I159" s="254">
        <v>283122.89</v>
      </c>
      <c r="J159" s="254">
        <v>182941.52</v>
      </c>
      <c r="L159" s="233">
        <v>15037.5</v>
      </c>
      <c r="N159" s="233">
        <v>570</v>
      </c>
      <c r="P159" s="254">
        <v>2.5</v>
      </c>
      <c r="Q159" s="254">
        <v>1595931.52</v>
      </c>
      <c r="T159" s="230">
        <v>1874851.11</v>
      </c>
      <c r="U159" s="230">
        <v>373250</v>
      </c>
      <c r="V159" s="230">
        <v>891.65</v>
      </c>
      <c r="X159" s="230">
        <v>614160</v>
      </c>
      <c r="Z159" s="231">
        <v>1491682</v>
      </c>
      <c r="AC159" s="231">
        <v>607629.41</v>
      </c>
      <c r="AD159" s="231">
        <v>100039.79</v>
      </c>
      <c r="AF159" s="231">
        <v>53940</v>
      </c>
      <c r="AG159" s="76">
        <f>SUM(F159:H159)</f>
        <v>959816.93</v>
      </c>
      <c r="AH159" s="31">
        <f>SUM(K159:N159)</f>
        <v>15607.5</v>
      </c>
      <c r="AI159" s="21">
        <f t="shared" si="9"/>
        <v>944209.43</v>
      </c>
      <c r="AJ159" s="15">
        <f t="shared" si="10"/>
        <v>2863152.7600000002</v>
      </c>
      <c r="AK159" s="16">
        <f t="shared" si="11"/>
        <v>2253291.2000000002</v>
      </c>
      <c r="AL159" s="26">
        <f t="shared" si="12"/>
        <v>609861.56000000006</v>
      </c>
    </row>
    <row r="160" spans="1:38" x14ac:dyDescent="0.2">
      <c r="A160" s="1" t="s">
        <v>513</v>
      </c>
      <c r="B160" s="1" t="s">
        <v>514</v>
      </c>
      <c r="C160" s="66">
        <v>2090</v>
      </c>
      <c r="D160" s="67" t="s">
        <v>1234</v>
      </c>
      <c r="E160" s="254" t="s">
        <v>3315</v>
      </c>
      <c r="F160" s="229">
        <v>533582.93000000005</v>
      </c>
      <c r="G160" s="229">
        <v>0</v>
      </c>
      <c r="H160" s="229">
        <v>46702.57</v>
      </c>
      <c r="I160" s="254">
        <v>297094.01</v>
      </c>
      <c r="J160" s="254">
        <v>113231.9</v>
      </c>
      <c r="K160" s="233">
        <v>3500</v>
      </c>
      <c r="L160" s="233">
        <v>52951.5</v>
      </c>
      <c r="Q160" s="254">
        <v>2218013.29</v>
      </c>
      <c r="T160" s="230">
        <v>1008036.38</v>
      </c>
      <c r="U160" s="230">
        <v>30000</v>
      </c>
      <c r="V160" s="230">
        <v>172.43</v>
      </c>
      <c r="X160" s="230">
        <v>1160705.7</v>
      </c>
      <c r="Z160" s="231">
        <v>1591625.7</v>
      </c>
      <c r="AC160" s="231">
        <v>270050.64</v>
      </c>
      <c r="AD160" s="231">
        <v>70576.3</v>
      </c>
      <c r="AG160" s="76">
        <f>SUM(F160:H160)</f>
        <v>580285.5</v>
      </c>
      <c r="AH160" s="31">
        <f>SUM(K160:N160)</f>
        <v>56451.5</v>
      </c>
      <c r="AI160" s="21">
        <f t="shared" si="9"/>
        <v>523834</v>
      </c>
      <c r="AJ160" s="15">
        <f t="shared" si="10"/>
        <v>2198914.5099999998</v>
      </c>
      <c r="AK160" s="16">
        <f t="shared" si="11"/>
        <v>1932252.64</v>
      </c>
      <c r="AL160" s="26">
        <f t="shared" si="12"/>
        <v>266661.86999999988</v>
      </c>
    </row>
    <row r="161" spans="1:38" x14ac:dyDescent="0.2">
      <c r="A161" s="1" t="s">
        <v>513</v>
      </c>
      <c r="B161" s="1" t="s">
        <v>514</v>
      </c>
      <c r="C161" s="66">
        <v>3852</v>
      </c>
      <c r="D161" s="67" t="s">
        <v>1235</v>
      </c>
      <c r="E161" s="254" t="s">
        <v>3316</v>
      </c>
      <c r="F161" s="229">
        <v>414057.61</v>
      </c>
      <c r="G161" s="229">
        <v>0</v>
      </c>
      <c r="H161" s="229">
        <v>28834.06</v>
      </c>
      <c r="I161" s="254">
        <v>123645.36</v>
      </c>
      <c r="J161" s="254">
        <v>649736.55000000005</v>
      </c>
      <c r="N161" s="233">
        <v>876.88</v>
      </c>
      <c r="Q161" s="254">
        <v>1904185.77</v>
      </c>
      <c r="T161" s="230">
        <v>1309778.83</v>
      </c>
      <c r="U161" s="230">
        <v>46870</v>
      </c>
      <c r="V161" s="230">
        <v>457.93</v>
      </c>
      <c r="X161" s="230">
        <v>1996008</v>
      </c>
      <c r="Z161" s="231">
        <v>2726686.77</v>
      </c>
      <c r="AC161" s="231">
        <v>325583.03000000003</v>
      </c>
      <c r="AD161" s="231">
        <v>175343.43</v>
      </c>
      <c r="AG161" s="76">
        <f>SUM(F161:H161)</f>
        <v>442891.67</v>
      </c>
      <c r="AH161" s="31">
        <f>SUM(K161:N161)</f>
        <v>876.88</v>
      </c>
      <c r="AI161" s="21">
        <f t="shared" si="9"/>
        <v>442014.79</v>
      </c>
      <c r="AJ161" s="15">
        <f t="shared" si="10"/>
        <v>3353114.76</v>
      </c>
      <c r="AK161" s="16">
        <f t="shared" si="11"/>
        <v>3227613.23</v>
      </c>
      <c r="AL161" s="26">
        <f t="shared" si="12"/>
        <v>125501.5299999998</v>
      </c>
    </row>
    <row r="162" spans="1:38" x14ac:dyDescent="0.2">
      <c r="A162" s="1" t="s">
        <v>513</v>
      </c>
      <c r="B162" s="1" t="s">
        <v>514</v>
      </c>
      <c r="C162" s="66">
        <v>4000</v>
      </c>
      <c r="D162" s="67" t="s">
        <v>1236</v>
      </c>
      <c r="E162" s="254" t="s">
        <v>3317</v>
      </c>
      <c r="F162" s="229">
        <v>476957.56</v>
      </c>
      <c r="G162" s="229">
        <v>0</v>
      </c>
      <c r="H162" s="229">
        <v>25900.93</v>
      </c>
      <c r="I162" s="254">
        <v>385908.5</v>
      </c>
      <c r="J162" s="254">
        <v>678192.41</v>
      </c>
      <c r="N162" s="233">
        <v>574.41999999999996</v>
      </c>
      <c r="Q162" s="254">
        <v>2050038.21</v>
      </c>
      <c r="T162" s="230">
        <v>1413555.08</v>
      </c>
      <c r="U162" s="230">
        <v>96325</v>
      </c>
      <c r="V162" s="230">
        <v>325.02</v>
      </c>
      <c r="X162" s="230">
        <v>1021505.38</v>
      </c>
      <c r="Y162" s="230">
        <v>2810.38</v>
      </c>
      <c r="Z162" s="231">
        <v>1721751.38</v>
      </c>
      <c r="AC162" s="231">
        <v>369636.79</v>
      </c>
      <c r="AD162" s="231">
        <v>173669.73</v>
      </c>
      <c r="AF162" s="231">
        <v>0.38</v>
      </c>
      <c r="AG162" s="76">
        <f>SUM(F162:H162)</f>
        <v>502858.49</v>
      </c>
      <c r="AH162" s="31">
        <f>SUM(K162:N162)</f>
        <v>574.41999999999996</v>
      </c>
      <c r="AI162" s="21">
        <f t="shared" si="9"/>
        <v>502284.07</v>
      </c>
      <c r="AJ162" s="15">
        <f t="shared" si="10"/>
        <v>2534520.86</v>
      </c>
      <c r="AK162" s="16">
        <f t="shared" si="11"/>
        <v>2265058.2799999998</v>
      </c>
      <c r="AL162" s="26">
        <f t="shared" si="12"/>
        <v>269462.58000000007</v>
      </c>
    </row>
    <row r="163" spans="1:38" x14ac:dyDescent="0.2">
      <c r="A163" s="1" t="s">
        <v>513</v>
      </c>
      <c r="B163" s="1" t="s">
        <v>514</v>
      </c>
      <c r="C163" s="66">
        <v>5502</v>
      </c>
      <c r="D163" s="67" t="s">
        <v>1237</v>
      </c>
      <c r="E163" s="254" t="s">
        <v>3318</v>
      </c>
      <c r="F163" s="229">
        <v>959062.72</v>
      </c>
      <c r="G163" s="229">
        <v>0</v>
      </c>
      <c r="H163" s="229">
        <v>90198.76</v>
      </c>
      <c r="I163" s="254">
        <v>1882270.16</v>
      </c>
      <c r="J163" s="254">
        <v>179405.05</v>
      </c>
      <c r="N163" s="233">
        <v>0</v>
      </c>
      <c r="P163" s="254">
        <v>-54447.14</v>
      </c>
      <c r="Q163" s="254">
        <v>345682.71</v>
      </c>
      <c r="T163" s="230">
        <v>1993646.24</v>
      </c>
      <c r="U163" s="230">
        <v>228400</v>
      </c>
      <c r="V163" s="230">
        <v>1471.51</v>
      </c>
      <c r="X163" s="230">
        <v>1566782</v>
      </c>
      <c r="Z163" s="231">
        <v>2532712</v>
      </c>
      <c r="AC163" s="231">
        <v>364181.13</v>
      </c>
      <c r="AD163" s="231">
        <v>295783.92</v>
      </c>
      <c r="AG163" s="76">
        <f>SUM(F163:H163)</f>
        <v>1049261.48</v>
      </c>
      <c r="AH163" s="31">
        <f>SUM(K163:N163)</f>
        <v>0</v>
      </c>
      <c r="AI163" s="21">
        <f t="shared" si="9"/>
        <v>1049261.48</v>
      </c>
      <c r="AJ163" s="15">
        <f t="shared" si="10"/>
        <v>3790299.75</v>
      </c>
      <c r="AK163" s="16">
        <f t="shared" si="11"/>
        <v>3192677.05</v>
      </c>
      <c r="AL163" s="26">
        <f t="shared" si="12"/>
        <v>597622.70000000019</v>
      </c>
    </row>
    <row r="164" spans="1:38" x14ac:dyDescent="0.2">
      <c r="A164" s="1" t="s">
        <v>517</v>
      </c>
      <c r="B164" s="1" t="s">
        <v>518</v>
      </c>
      <c r="C164" s="66">
        <v>2505</v>
      </c>
      <c r="D164" s="67" t="s">
        <v>1238</v>
      </c>
      <c r="E164" s="254" t="s">
        <v>3319</v>
      </c>
      <c r="F164" s="229">
        <v>1172526.99</v>
      </c>
      <c r="G164" s="229">
        <v>0</v>
      </c>
      <c r="H164" s="229">
        <v>62142.55</v>
      </c>
      <c r="I164" s="254">
        <v>880602</v>
      </c>
      <c r="J164" s="254">
        <v>172209.13</v>
      </c>
      <c r="K164" s="233">
        <v>3500</v>
      </c>
      <c r="L164" s="233">
        <v>14377.5</v>
      </c>
      <c r="N164" s="233">
        <v>28.04</v>
      </c>
      <c r="P164" s="254">
        <v>139669.06</v>
      </c>
      <c r="Q164" s="254">
        <v>633085.80000000005</v>
      </c>
      <c r="T164" s="230">
        <v>1073462.08</v>
      </c>
      <c r="U164" s="230">
        <v>213200</v>
      </c>
      <c r="V164" s="230">
        <v>2149</v>
      </c>
      <c r="X164" s="230">
        <v>848130</v>
      </c>
      <c r="Y164" s="230">
        <v>13500</v>
      </c>
      <c r="Z164" s="231">
        <v>1219099</v>
      </c>
      <c r="AC164" s="231">
        <v>554015.57999999996</v>
      </c>
      <c r="AD164" s="231">
        <v>121747.05</v>
      </c>
      <c r="AG164" s="76">
        <f>SUM(F164:H164)</f>
        <v>1234669.54</v>
      </c>
      <c r="AH164" s="31">
        <f>SUM(K164:N164)</f>
        <v>17905.54</v>
      </c>
      <c r="AI164" s="21">
        <f t="shared" si="9"/>
        <v>1216764</v>
      </c>
      <c r="AJ164" s="15">
        <f t="shared" si="10"/>
        <v>2150441.08</v>
      </c>
      <c r="AK164" s="16">
        <f t="shared" si="11"/>
        <v>1894861.6300000001</v>
      </c>
      <c r="AL164" s="26">
        <f t="shared" si="12"/>
        <v>255579.44999999995</v>
      </c>
    </row>
    <row r="165" spans="1:38" x14ac:dyDescent="0.2">
      <c r="A165" s="1" t="s">
        <v>517</v>
      </c>
      <c r="B165" s="1" t="s">
        <v>518</v>
      </c>
      <c r="C165" s="66">
        <v>3733</v>
      </c>
      <c r="D165" s="67" t="s">
        <v>1239</v>
      </c>
      <c r="E165" s="254" t="s">
        <v>3320</v>
      </c>
      <c r="F165" s="229">
        <v>1279037.24</v>
      </c>
      <c r="G165" s="229">
        <v>0</v>
      </c>
      <c r="H165" s="229">
        <v>48087.57</v>
      </c>
      <c r="I165" s="254">
        <v>92460.1</v>
      </c>
      <c r="J165" s="254">
        <v>214539.67</v>
      </c>
      <c r="L165" s="233">
        <v>24815</v>
      </c>
      <c r="N165" s="233">
        <v>27.01</v>
      </c>
      <c r="P165" s="254">
        <v>185836.08</v>
      </c>
      <c r="Q165" s="254">
        <v>1315994.6399999999</v>
      </c>
      <c r="T165" s="230">
        <v>1274942.33</v>
      </c>
      <c r="U165" s="230">
        <v>34077</v>
      </c>
      <c r="V165" s="230">
        <v>2234.4299999999998</v>
      </c>
      <c r="X165" s="230">
        <v>1096750</v>
      </c>
      <c r="Y165" s="230">
        <v>30750</v>
      </c>
      <c r="Z165" s="231">
        <v>1570370</v>
      </c>
      <c r="AC165" s="231">
        <v>459611.99</v>
      </c>
      <c r="AD165" s="231">
        <v>43080.800000000003</v>
      </c>
      <c r="AG165" s="76">
        <f>SUM(F165:H165)</f>
        <v>1327124.81</v>
      </c>
      <c r="AH165" s="31">
        <f>SUM(K165:N165)</f>
        <v>24842.01</v>
      </c>
      <c r="AI165" s="21">
        <f t="shared" si="9"/>
        <v>1302282.8</v>
      </c>
      <c r="AJ165" s="15">
        <f t="shared" si="10"/>
        <v>2438753.7599999998</v>
      </c>
      <c r="AK165" s="16">
        <f t="shared" si="11"/>
        <v>2073062.79</v>
      </c>
      <c r="AL165" s="26">
        <f t="shared" si="12"/>
        <v>365690.96999999974</v>
      </c>
    </row>
    <row r="166" spans="1:38" x14ac:dyDescent="0.2">
      <c r="A166" s="1" t="s">
        <v>517</v>
      </c>
      <c r="B166" s="1" t="s">
        <v>518</v>
      </c>
      <c r="C166" s="66">
        <v>5221</v>
      </c>
      <c r="D166" s="67" t="s">
        <v>1240</v>
      </c>
      <c r="E166" s="254" t="s">
        <v>3321</v>
      </c>
      <c r="F166" s="229">
        <v>762504.95</v>
      </c>
      <c r="G166" s="229">
        <v>0</v>
      </c>
      <c r="H166" s="229">
        <v>46221.38</v>
      </c>
      <c r="I166" s="254">
        <v>122402.88</v>
      </c>
      <c r="J166" s="254">
        <v>556365.82999999996</v>
      </c>
      <c r="N166" s="233">
        <v>39.799999999999997</v>
      </c>
      <c r="P166" s="254">
        <v>209163.98</v>
      </c>
      <c r="Q166" s="254">
        <v>1954472.19</v>
      </c>
      <c r="T166" s="230">
        <v>1398770.22</v>
      </c>
      <c r="U166" s="230">
        <v>195000</v>
      </c>
      <c r="V166" s="230">
        <v>1413.26</v>
      </c>
      <c r="X166" s="230">
        <v>1279450</v>
      </c>
      <c r="Y166" s="230">
        <v>17400</v>
      </c>
      <c r="Z166" s="231">
        <v>1825230</v>
      </c>
      <c r="AC166" s="231">
        <v>554378.09</v>
      </c>
      <c r="AD166" s="231">
        <v>146983.23000000001</v>
      </c>
      <c r="AG166" s="76">
        <f>SUM(F166:H166)</f>
        <v>808726.33</v>
      </c>
      <c r="AH166" s="31">
        <f>SUM(K166:N166)</f>
        <v>39.799999999999997</v>
      </c>
      <c r="AI166" s="21">
        <f t="shared" si="9"/>
        <v>808686.52999999991</v>
      </c>
      <c r="AJ166" s="15">
        <f t="shared" si="10"/>
        <v>2892033.48</v>
      </c>
      <c r="AK166" s="16">
        <f t="shared" si="11"/>
        <v>2526591.3199999998</v>
      </c>
      <c r="AL166" s="26">
        <f t="shared" si="12"/>
        <v>365442.16000000015</v>
      </c>
    </row>
    <row r="167" spans="1:38" x14ac:dyDescent="0.2">
      <c r="A167" s="1" t="s">
        <v>517</v>
      </c>
      <c r="B167" s="1" t="s">
        <v>518</v>
      </c>
      <c r="C167" s="66">
        <v>2747</v>
      </c>
      <c r="D167" s="67" t="s">
        <v>1241</v>
      </c>
      <c r="E167" s="254" t="s">
        <v>3322</v>
      </c>
      <c r="F167" s="229">
        <v>924106.47</v>
      </c>
      <c r="G167" s="229">
        <v>0</v>
      </c>
      <c r="H167" s="229">
        <v>38799.21</v>
      </c>
      <c r="I167" s="254">
        <v>489384.03</v>
      </c>
      <c r="J167" s="254">
        <v>66117.850000000006</v>
      </c>
      <c r="K167" s="233">
        <v>9265</v>
      </c>
      <c r="L167" s="233">
        <v>19462.5</v>
      </c>
      <c r="N167" s="233">
        <v>125.45</v>
      </c>
      <c r="P167" s="254">
        <v>128918.68</v>
      </c>
      <c r="Q167" s="254">
        <v>1659140.58</v>
      </c>
      <c r="T167" s="230">
        <v>1166262.7</v>
      </c>
      <c r="U167" s="230">
        <v>247000</v>
      </c>
      <c r="V167" s="230">
        <v>1475.62</v>
      </c>
      <c r="X167" s="230">
        <v>1501830</v>
      </c>
      <c r="Y167" s="230">
        <v>32500</v>
      </c>
      <c r="Z167" s="231">
        <v>1830070</v>
      </c>
      <c r="AC167" s="231">
        <v>701279.3</v>
      </c>
      <c r="AD167" s="231">
        <v>104447.43</v>
      </c>
      <c r="AG167" s="76">
        <f>SUM(F167:H167)</f>
        <v>962905.67999999993</v>
      </c>
      <c r="AH167" s="31">
        <f>SUM(K167:N167)</f>
        <v>28852.95</v>
      </c>
      <c r="AI167" s="21">
        <f t="shared" si="9"/>
        <v>934052.73</v>
      </c>
      <c r="AJ167" s="15">
        <f t="shared" si="10"/>
        <v>2949068.3200000003</v>
      </c>
      <c r="AK167" s="16">
        <f t="shared" si="11"/>
        <v>2635796.73</v>
      </c>
      <c r="AL167" s="26">
        <f t="shared" si="12"/>
        <v>313271.59000000032</v>
      </c>
    </row>
    <row r="168" spans="1:38" x14ac:dyDescent="0.2">
      <c r="A168" s="1" t="s">
        <v>517</v>
      </c>
      <c r="B168" s="1" t="s">
        <v>518</v>
      </c>
      <c r="C168" s="66">
        <v>3860</v>
      </c>
      <c r="D168" s="67" t="s">
        <v>1242</v>
      </c>
      <c r="E168" s="254" t="s">
        <v>3323</v>
      </c>
      <c r="F168" s="229">
        <v>713001.69</v>
      </c>
      <c r="G168" s="229">
        <v>0</v>
      </c>
      <c r="H168" s="229">
        <v>44217.04</v>
      </c>
      <c r="I168" s="254">
        <v>425723.39</v>
      </c>
      <c r="J168" s="254">
        <v>106328.78</v>
      </c>
      <c r="K168" s="233">
        <v>5000</v>
      </c>
      <c r="L168" s="233">
        <v>39004.129999999997</v>
      </c>
      <c r="N168" s="233">
        <v>46.73</v>
      </c>
      <c r="P168" s="254">
        <v>186095.32</v>
      </c>
      <c r="Q168" s="254">
        <v>3430123.36</v>
      </c>
      <c r="T168" s="230">
        <v>1380843.51</v>
      </c>
      <c r="U168" s="230">
        <v>267000</v>
      </c>
      <c r="X168" s="230">
        <v>2128750</v>
      </c>
      <c r="Y168" s="230">
        <v>29850</v>
      </c>
      <c r="Z168" s="231">
        <v>2684125</v>
      </c>
      <c r="AC168" s="231">
        <v>899063.26</v>
      </c>
      <c r="AD168" s="231">
        <v>165979.35</v>
      </c>
      <c r="AG168" s="76">
        <f>SUM(F168:H168)</f>
        <v>757218.73</v>
      </c>
      <c r="AH168" s="31">
        <f>SUM(K168:N168)</f>
        <v>44050.86</v>
      </c>
      <c r="AI168" s="21">
        <f t="shared" si="9"/>
        <v>713167.87</v>
      </c>
      <c r="AJ168" s="15">
        <f t="shared" si="10"/>
        <v>3806443.51</v>
      </c>
      <c r="AK168" s="16">
        <f t="shared" si="11"/>
        <v>3749167.61</v>
      </c>
      <c r="AL168" s="26">
        <f t="shared" si="12"/>
        <v>57275.899999999907</v>
      </c>
    </row>
    <row r="169" spans="1:38" x14ac:dyDescent="0.2">
      <c r="A169" s="1" t="s">
        <v>521</v>
      </c>
      <c r="B169" s="1" t="s">
        <v>522</v>
      </c>
      <c r="C169" s="66">
        <v>992</v>
      </c>
      <c r="D169" s="67" t="s">
        <v>1243</v>
      </c>
      <c r="E169" s="254" t="s">
        <v>3324</v>
      </c>
      <c r="F169" s="229">
        <v>624853.66</v>
      </c>
      <c r="G169" s="229">
        <v>0</v>
      </c>
      <c r="H169" s="229">
        <v>71315.64</v>
      </c>
      <c r="I169" s="254">
        <v>3735478.23</v>
      </c>
      <c r="J169" s="254">
        <v>112070.37</v>
      </c>
      <c r="N169" s="233">
        <v>1056.92</v>
      </c>
      <c r="P169" s="254">
        <v>20.37</v>
      </c>
      <c r="Q169" s="254">
        <v>2074034.47</v>
      </c>
      <c r="T169" s="230">
        <v>1247546.72</v>
      </c>
      <c r="U169" s="230">
        <v>51100</v>
      </c>
      <c r="V169" s="230">
        <v>888.24</v>
      </c>
      <c r="X169" s="230">
        <v>678530</v>
      </c>
      <c r="Z169" s="231">
        <v>1327298</v>
      </c>
      <c r="AC169" s="231">
        <v>486939.27</v>
      </c>
      <c r="AD169" s="231">
        <v>8199.4500000000007</v>
      </c>
      <c r="AG169" s="76">
        <f>SUM(F169:H169)</f>
        <v>696169.3</v>
      </c>
      <c r="AH169" s="31">
        <f>SUM(K169:N169)</f>
        <v>1056.92</v>
      </c>
      <c r="AI169" s="21">
        <f t="shared" si="9"/>
        <v>695112.38</v>
      </c>
      <c r="AJ169" s="15">
        <f t="shared" si="10"/>
        <v>1978064.96</v>
      </c>
      <c r="AK169" s="16">
        <f t="shared" si="11"/>
        <v>1822436.72</v>
      </c>
      <c r="AL169" s="26">
        <f t="shared" si="12"/>
        <v>155628.24</v>
      </c>
    </row>
    <row r="170" spans="1:38" x14ac:dyDescent="0.2">
      <c r="A170" s="1" t="s">
        <v>521</v>
      </c>
      <c r="B170" s="1" t="s">
        <v>522</v>
      </c>
      <c r="C170" s="66">
        <v>5690</v>
      </c>
      <c r="D170" s="67" t="s">
        <v>1244</v>
      </c>
      <c r="E170" s="254" t="s">
        <v>3325</v>
      </c>
      <c r="F170" s="229">
        <v>986668.94</v>
      </c>
      <c r="G170" s="229">
        <v>0</v>
      </c>
      <c r="H170" s="229">
        <v>87986.35</v>
      </c>
      <c r="I170" s="254">
        <v>192428.1</v>
      </c>
      <c r="J170" s="254">
        <v>679589.83</v>
      </c>
      <c r="N170" s="233">
        <v>140265.95000000001</v>
      </c>
      <c r="P170" s="254">
        <v>7.23</v>
      </c>
      <c r="Q170" s="254">
        <v>2188176.4900000002</v>
      </c>
      <c r="T170" s="230">
        <v>2400347.61</v>
      </c>
      <c r="U170" s="230">
        <v>206800</v>
      </c>
      <c r="V170" s="230">
        <v>1051.31</v>
      </c>
      <c r="X170" s="230">
        <v>1122361</v>
      </c>
      <c r="Z170" s="231">
        <v>1937887.99</v>
      </c>
      <c r="AC170" s="231">
        <v>752405.76</v>
      </c>
      <c r="AD170" s="231">
        <v>96899.02</v>
      </c>
      <c r="AG170" s="76">
        <f>SUM(F170:H170)</f>
        <v>1074655.29</v>
      </c>
      <c r="AH170" s="31">
        <f>SUM(K170:N170)</f>
        <v>140265.95000000001</v>
      </c>
      <c r="AI170" s="21">
        <f t="shared" si="9"/>
        <v>934389.34000000008</v>
      </c>
      <c r="AJ170" s="15">
        <f t="shared" si="10"/>
        <v>3730559.92</v>
      </c>
      <c r="AK170" s="16">
        <f t="shared" si="11"/>
        <v>2787192.77</v>
      </c>
      <c r="AL170" s="26">
        <f t="shared" si="12"/>
        <v>943367.14999999991</v>
      </c>
    </row>
    <row r="171" spans="1:38" x14ac:dyDescent="0.2">
      <c r="A171" s="1" t="s">
        <v>521</v>
      </c>
      <c r="B171" s="1" t="s">
        <v>522</v>
      </c>
      <c r="C171" s="66">
        <v>3265</v>
      </c>
      <c r="D171" s="67" t="s">
        <v>1245</v>
      </c>
      <c r="E171" s="254" t="s">
        <v>3326</v>
      </c>
      <c r="F171" s="229">
        <v>663358.22</v>
      </c>
      <c r="G171" s="229">
        <v>0</v>
      </c>
      <c r="H171" s="229">
        <v>112899.74</v>
      </c>
      <c r="I171" s="254">
        <v>445968.95</v>
      </c>
      <c r="J171" s="254">
        <v>650027.31999999995</v>
      </c>
      <c r="N171" s="233">
        <v>18</v>
      </c>
      <c r="P171" s="254">
        <v>-24563.3</v>
      </c>
      <c r="Q171" s="254">
        <v>1890317.34</v>
      </c>
      <c r="T171" s="230">
        <v>1265264.3500000001</v>
      </c>
      <c r="U171" s="230">
        <v>138000</v>
      </c>
      <c r="V171" s="230">
        <v>1864.85</v>
      </c>
      <c r="X171" s="230">
        <v>1036540</v>
      </c>
      <c r="Z171" s="231">
        <v>1541627</v>
      </c>
      <c r="AC171" s="231">
        <v>640644.36</v>
      </c>
      <c r="AD171" s="231">
        <v>80390.31</v>
      </c>
      <c r="AG171" s="76">
        <f>SUM(F171:H171)</f>
        <v>776257.96</v>
      </c>
      <c r="AH171" s="31">
        <f>SUM(K171:N171)</f>
        <v>18</v>
      </c>
      <c r="AI171" s="21">
        <f t="shared" si="9"/>
        <v>776239.96</v>
      </c>
      <c r="AJ171" s="15">
        <f t="shared" si="10"/>
        <v>2441669.2000000002</v>
      </c>
      <c r="AK171" s="16">
        <f t="shared" si="11"/>
        <v>2262661.67</v>
      </c>
      <c r="AL171" s="26">
        <f t="shared" si="12"/>
        <v>179007.53000000026</v>
      </c>
    </row>
    <row r="172" spans="1:38" x14ac:dyDescent="0.2">
      <c r="A172" s="1" t="s">
        <v>521</v>
      </c>
      <c r="B172" s="1" t="s">
        <v>522</v>
      </c>
      <c r="C172" s="66">
        <v>5131</v>
      </c>
      <c r="D172" s="67" t="s">
        <v>1246</v>
      </c>
      <c r="E172" s="254" t="s">
        <v>3327</v>
      </c>
      <c r="F172" s="229">
        <v>900437.03</v>
      </c>
      <c r="G172" s="229">
        <v>0</v>
      </c>
      <c r="H172" s="229">
        <v>53491.32</v>
      </c>
      <c r="I172" s="254">
        <v>280113.95</v>
      </c>
      <c r="J172" s="254">
        <v>158715.94</v>
      </c>
      <c r="N172" s="233">
        <v>184130.8</v>
      </c>
      <c r="P172" s="254">
        <v>0</v>
      </c>
      <c r="Q172" s="254">
        <v>2400624.13</v>
      </c>
      <c r="T172" s="230">
        <v>1297384.18</v>
      </c>
      <c r="U172" s="230">
        <v>222890</v>
      </c>
      <c r="V172" s="230">
        <v>993.41</v>
      </c>
      <c r="X172" s="230">
        <v>1641150</v>
      </c>
      <c r="Z172" s="231">
        <v>2172385.75</v>
      </c>
      <c r="AA172" s="231">
        <v>7500</v>
      </c>
      <c r="AC172" s="231">
        <v>638619.69999999995</v>
      </c>
      <c r="AD172" s="231">
        <v>147065.67000000001</v>
      </c>
      <c r="AG172" s="76">
        <f>SUM(F172:H172)</f>
        <v>953928.35</v>
      </c>
      <c r="AH172" s="31">
        <f>SUM(K172:N172)</f>
        <v>184130.8</v>
      </c>
      <c r="AI172" s="21">
        <f t="shared" si="9"/>
        <v>769797.55</v>
      </c>
      <c r="AJ172" s="15">
        <f t="shared" si="10"/>
        <v>3162417.59</v>
      </c>
      <c r="AK172" s="16">
        <f t="shared" si="11"/>
        <v>2965571.12</v>
      </c>
      <c r="AL172" s="26">
        <f t="shared" si="12"/>
        <v>196846.46999999974</v>
      </c>
    </row>
    <row r="173" spans="1:38" x14ac:dyDescent="0.2">
      <c r="A173" s="1" t="s">
        <v>521</v>
      </c>
      <c r="B173" s="1" t="s">
        <v>522</v>
      </c>
      <c r="C173" s="66">
        <v>3470</v>
      </c>
      <c r="D173" s="67" t="s">
        <v>1247</v>
      </c>
      <c r="E173" s="254" t="s">
        <v>3328</v>
      </c>
      <c r="F173" s="229">
        <v>1130314.51</v>
      </c>
      <c r="G173" s="229">
        <v>0</v>
      </c>
      <c r="H173" s="229">
        <v>63634.66</v>
      </c>
      <c r="I173" s="254">
        <v>654406</v>
      </c>
      <c r="J173" s="254">
        <v>476722.52</v>
      </c>
      <c r="N173" s="233">
        <v>787.41</v>
      </c>
      <c r="P173" s="254">
        <v>-7.79</v>
      </c>
      <c r="Q173" s="254">
        <v>1658240.02</v>
      </c>
      <c r="T173" s="230">
        <v>1919506.84</v>
      </c>
      <c r="U173" s="230">
        <v>130800</v>
      </c>
      <c r="V173" s="230">
        <v>1671.94</v>
      </c>
      <c r="X173" s="230">
        <v>987330</v>
      </c>
      <c r="Z173" s="231">
        <v>1891648</v>
      </c>
      <c r="AC173" s="231">
        <v>841474.54</v>
      </c>
      <c r="AD173" s="231">
        <v>127690.11</v>
      </c>
      <c r="AG173" s="76">
        <f>SUM(F173:H173)</f>
        <v>1193949.17</v>
      </c>
      <c r="AH173" s="31">
        <f>SUM(K173:N173)</f>
        <v>787.41</v>
      </c>
      <c r="AI173" s="21">
        <f t="shared" si="9"/>
        <v>1193161.76</v>
      </c>
      <c r="AJ173" s="15">
        <f t="shared" si="10"/>
        <v>3039308.7800000003</v>
      </c>
      <c r="AK173" s="16">
        <f t="shared" si="11"/>
        <v>2860812.65</v>
      </c>
      <c r="AL173" s="26">
        <f t="shared" si="12"/>
        <v>178496.13000000035</v>
      </c>
    </row>
    <row r="174" spans="1:38" x14ac:dyDescent="0.2">
      <c r="A174" s="1" t="s">
        <v>521</v>
      </c>
      <c r="B174" s="1" t="s">
        <v>522</v>
      </c>
      <c r="C174" s="66">
        <v>6314</v>
      </c>
      <c r="D174" s="67" t="s">
        <v>1248</v>
      </c>
      <c r="E174" s="254" t="s">
        <v>3329</v>
      </c>
      <c r="F174" s="229">
        <v>643323.61</v>
      </c>
      <c r="G174" s="229">
        <v>0</v>
      </c>
      <c r="H174" s="229">
        <v>101922.27</v>
      </c>
      <c r="I174" s="254">
        <v>336680.33</v>
      </c>
      <c r="J174" s="254">
        <v>98953.58</v>
      </c>
      <c r="N174" s="233">
        <v>7</v>
      </c>
      <c r="P174" s="254">
        <v>-3400</v>
      </c>
      <c r="Q174" s="254">
        <v>2400624.13</v>
      </c>
      <c r="T174" s="230">
        <v>1964753.58</v>
      </c>
      <c r="U174" s="230">
        <v>44300</v>
      </c>
      <c r="V174" s="230">
        <v>693.93</v>
      </c>
      <c r="X174" s="230">
        <v>969720</v>
      </c>
      <c r="Z174" s="231">
        <v>1918595.92</v>
      </c>
      <c r="AC174" s="231">
        <v>838957.26</v>
      </c>
      <c r="AD174" s="231">
        <v>82727.009999999995</v>
      </c>
      <c r="AG174" s="76">
        <f>SUM(F174:H174)</f>
        <v>745245.88</v>
      </c>
      <c r="AH174" s="31">
        <f>SUM(K174:N174)</f>
        <v>7</v>
      </c>
      <c r="AI174" s="21">
        <f t="shared" si="9"/>
        <v>745238.88</v>
      </c>
      <c r="AJ174" s="15">
        <f t="shared" si="10"/>
        <v>2979467.51</v>
      </c>
      <c r="AK174" s="16">
        <f t="shared" si="11"/>
        <v>2840280.1899999995</v>
      </c>
      <c r="AL174" s="26">
        <f t="shared" si="12"/>
        <v>139187.3200000003</v>
      </c>
    </row>
    <row r="175" spans="1:38" x14ac:dyDescent="0.2">
      <c r="A175" s="1" t="s">
        <v>525</v>
      </c>
      <c r="B175" s="1" t="s">
        <v>526</v>
      </c>
      <c r="C175" s="66">
        <v>4818</v>
      </c>
      <c r="D175" s="67" t="s">
        <v>1249</v>
      </c>
      <c r="E175" s="254" t="s">
        <v>3330</v>
      </c>
      <c r="F175" s="229">
        <v>716944.95</v>
      </c>
      <c r="G175" s="229">
        <v>0</v>
      </c>
      <c r="H175" s="229">
        <v>21517.39</v>
      </c>
      <c r="I175" s="254">
        <v>127687.87</v>
      </c>
      <c r="J175" s="254">
        <v>75661.34</v>
      </c>
      <c r="N175" s="233">
        <v>65.42</v>
      </c>
      <c r="Q175" s="254">
        <v>1908740.29</v>
      </c>
      <c r="T175" s="230">
        <v>1447486.83</v>
      </c>
      <c r="U175" s="230">
        <v>193000</v>
      </c>
      <c r="V175" s="230">
        <v>1573.1</v>
      </c>
      <c r="X175" s="230">
        <v>1304030</v>
      </c>
      <c r="Z175" s="231">
        <v>1969580</v>
      </c>
      <c r="AC175" s="231">
        <v>649664.67000000004</v>
      </c>
      <c r="AD175" s="231">
        <v>65968.34</v>
      </c>
      <c r="AG175" s="76">
        <f>SUM(F175:H175)</f>
        <v>738462.34</v>
      </c>
      <c r="AH175" s="31">
        <f>SUM(K175:N175)</f>
        <v>65.42</v>
      </c>
      <c r="AI175" s="21">
        <f t="shared" si="9"/>
        <v>738396.91999999993</v>
      </c>
      <c r="AJ175" s="15">
        <f t="shared" si="10"/>
        <v>2946089.93</v>
      </c>
      <c r="AK175" s="16">
        <f t="shared" si="11"/>
        <v>2685213.01</v>
      </c>
      <c r="AL175" s="26">
        <f t="shared" si="12"/>
        <v>260876.92000000039</v>
      </c>
    </row>
    <row r="176" spans="1:38" x14ac:dyDescent="0.2">
      <c r="A176" s="1" t="s">
        <v>525</v>
      </c>
      <c r="B176" s="1" t="s">
        <v>526</v>
      </c>
      <c r="C176" s="66">
        <v>3493</v>
      </c>
      <c r="D176" s="67" t="s">
        <v>1250</v>
      </c>
      <c r="E176" s="254" t="s">
        <v>3331</v>
      </c>
      <c r="F176" s="229">
        <v>464422.74</v>
      </c>
      <c r="G176" s="229">
        <v>0</v>
      </c>
      <c r="H176" s="229">
        <v>32103.15</v>
      </c>
      <c r="I176" s="254">
        <v>434356.73</v>
      </c>
      <c r="J176" s="254">
        <v>183424.08</v>
      </c>
      <c r="N176" s="233">
        <v>46.83</v>
      </c>
      <c r="Q176" s="254">
        <v>2036218.61</v>
      </c>
      <c r="T176" s="230">
        <v>1435796.7</v>
      </c>
      <c r="U176" s="230">
        <v>100000</v>
      </c>
      <c r="V176" s="230">
        <v>1347.47</v>
      </c>
      <c r="X176" s="230">
        <v>1217850</v>
      </c>
      <c r="Z176" s="231">
        <v>2106050</v>
      </c>
      <c r="AC176" s="231">
        <v>589664.18000000005</v>
      </c>
      <c r="AD176" s="231">
        <v>163287.65</v>
      </c>
      <c r="AG176" s="76">
        <f>SUM(F176:H176)</f>
        <v>496525.89</v>
      </c>
      <c r="AH176" s="31">
        <f>SUM(K176:N176)</f>
        <v>46.83</v>
      </c>
      <c r="AI176" s="21">
        <f t="shared" si="9"/>
        <v>496479.06</v>
      </c>
      <c r="AJ176" s="15">
        <f t="shared" si="10"/>
        <v>2754994.17</v>
      </c>
      <c r="AK176" s="16">
        <f t="shared" si="11"/>
        <v>2859001.83</v>
      </c>
      <c r="AL176" s="26">
        <f t="shared" si="12"/>
        <v>-104007.66000000015</v>
      </c>
    </row>
    <row r="177" spans="1:38" x14ac:dyDescent="0.2">
      <c r="A177" s="1" t="s">
        <v>525</v>
      </c>
      <c r="B177" s="1" t="s">
        <v>526</v>
      </c>
      <c r="C177" s="66">
        <v>2171</v>
      </c>
      <c r="D177" s="67" t="s">
        <v>1251</v>
      </c>
      <c r="E177" s="254" t="s">
        <v>3332</v>
      </c>
      <c r="F177" s="229">
        <v>557358.82999999996</v>
      </c>
      <c r="G177" s="229">
        <v>0</v>
      </c>
      <c r="H177" s="229">
        <v>32993</v>
      </c>
      <c r="I177" s="254">
        <v>31525.119999999999</v>
      </c>
      <c r="J177" s="254">
        <v>141955.25</v>
      </c>
      <c r="N177" s="233">
        <v>1908.38</v>
      </c>
      <c r="Q177" s="254">
        <v>2581996.2400000002</v>
      </c>
      <c r="T177" s="230">
        <v>905211.26</v>
      </c>
      <c r="U177" s="230">
        <v>85135</v>
      </c>
      <c r="V177" s="230">
        <v>1129.03</v>
      </c>
      <c r="X177" s="230">
        <v>752230</v>
      </c>
      <c r="Z177" s="231">
        <v>1188100</v>
      </c>
      <c r="AC177" s="231">
        <v>355457.05</v>
      </c>
      <c r="AD177" s="231">
        <v>160794.26</v>
      </c>
      <c r="AG177" s="76">
        <f>SUM(F177:H177)</f>
        <v>590351.82999999996</v>
      </c>
      <c r="AH177" s="31">
        <f>SUM(K177:N177)</f>
        <v>1908.38</v>
      </c>
      <c r="AI177" s="21">
        <f t="shared" si="9"/>
        <v>588443.44999999995</v>
      </c>
      <c r="AJ177" s="15">
        <f t="shared" si="10"/>
        <v>1743705.29</v>
      </c>
      <c r="AK177" s="16">
        <f t="shared" si="11"/>
        <v>1704351.31</v>
      </c>
      <c r="AL177" s="26">
        <f t="shared" si="12"/>
        <v>39353.979999999981</v>
      </c>
    </row>
    <row r="178" spans="1:38" x14ac:dyDescent="0.2">
      <c r="A178" s="1" t="s">
        <v>525</v>
      </c>
      <c r="B178" s="1" t="s">
        <v>526</v>
      </c>
      <c r="C178" s="66">
        <v>4974</v>
      </c>
      <c r="D178" s="67" t="s">
        <v>1252</v>
      </c>
      <c r="E178" s="254" t="s">
        <v>3333</v>
      </c>
      <c r="F178" s="229">
        <v>756044.87</v>
      </c>
      <c r="G178" s="229">
        <v>0</v>
      </c>
      <c r="H178" s="229">
        <v>17747.59</v>
      </c>
      <c r="I178" s="254">
        <v>160752.35999999999</v>
      </c>
      <c r="J178" s="254">
        <v>188188.97</v>
      </c>
      <c r="N178" s="233">
        <v>241.96</v>
      </c>
      <c r="Q178" s="254">
        <v>1442473.15</v>
      </c>
      <c r="T178" s="230">
        <v>1264073.8700000001</v>
      </c>
      <c r="U178" s="230">
        <v>378539</v>
      </c>
      <c r="V178" s="230">
        <v>921.23</v>
      </c>
      <c r="X178" s="230">
        <v>1018060</v>
      </c>
      <c r="Y178" s="230">
        <v>5608</v>
      </c>
      <c r="Z178" s="231">
        <v>1439980</v>
      </c>
      <c r="AC178" s="231">
        <v>504332.14</v>
      </c>
      <c r="AD178" s="231">
        <v>144655.24</v>
      </c>
      <c r="AG178" s="76">
        <f>SUM(F178:H178)</f>
        <v>773792.46</v>
      </c>
      <c r="AH178" s="31">
        <f>SUM(K178:N178)</f>
        <v>241.96</v>
      </c>
      <c r="AI178" s="21">
        <f t="shared" si="9"/>
        <v>773550.5</v>
      </c>
      <c r="AJ178" s="15">
        <f t="shared" si="10"/>
        <v>2667202.1</v>
      </c>
      <c r="AK178" s="16">
        <f t="shared" si="11"/>
        <v>2088967.3800000001</v>
      </c>
      <c r="AL178" s="26">
        <f t="shared" si="12"/>
        <v>578234.72</v>
      </c>
    </row>
    <row r="179" spans="1:38" x14ac:dyDescent="0.2">
      <c r="A179" s="1" t="s">
        <v>525</v>
      </c>
      <c r="B179" s="1" t="s">
        <v>526</v>
      </c>
      <c r="C179" s="66">
        <v>2190</v>
      </c>
      <c r="D179" s="67" t="s">
        <v>1253</v>
      </c>
      <c r="E179" s="254" t="s">
        <v>3334</v>
      </c>
      <c r="F179" s="229">
        <v>656541.57999999996</v>
      </c>
      <c r="G179" s="229">
        <v>0</v>
      </c>
      <c r="H179" s="229">
        <v>13376.87</v>
      </c>
      <c r="I179" s="254">
        <v>222056.69</v>
      </c>
      <c r="J179" s="254">
        <v>145354.82</v>
      </c>
      <c r="N179" s="233">
        <v>0</v>
      </c>
      <c r="Q179" s="254">
        <v>1708773.29</v>
      </c>
      <c r="T179" s="230">
        <v>803241.14</v>
      </c>
      <c r="U179" s="230">
        <v>113000</v>
      </c>
      <c r="V179" s="230">
        <v>1430.31</v>
      </c>
      <c r="X179" s="230">
        <v>874510</v>
      </c>
      <c r="Z179" s="231">
        <v>1203100</v>
      </c>
      <c r="AC179" s="231">
        <v>417964.43</v>
      </c>
      <c r="AD179" s="231">
        <v>124258.38</v>
      </c>
      <c r="AG179" s="76">
        <f>SUM(F179:H179)</f>
        <v>669918.44999999995</v>
      </c>
      <c r="AH179" s="31">
        <f>SUM(K179:N179)</f>
        <v>0</v>
      </c>
      <c r="AI179" s="21">
        <f t="shared" si="9"/>
        <v>669918.44999999995</v>
      </c>
      <c r="AJ179" s="15">
        <f t="shared" si="10"/>
        <v>1792181.4500000002</v>
      </c>
      <c r="AK179" s="16">
        <f t="shared" si="11"/>
        <v>1745322.81</v>
      </c>
      <c r="AL179" s="26">
        <f t="shared" si="12"/>
        <v>46858.64000000013</v>
      </c>
    </row>
    <row r="180" spans="1:38" x14ac:dyDescent="0.2">
      <c r="A180" s="1" t="s">
        <v>525</v>
      </c>
      <c r="B180" s="1" t="s">
        <v>526</v>
      </c>
      <c r="C180" s="66">
        <v>3183</v>
      </c>
      <c r="D180" s="67" t="s">
        <v>1254</v>
      </c>
      <c r="E180" s="254" t="s">
        <v>3335</v>
      </c>
      <c r="F180" s="229">
        <v>458546.72</v>
      </c>
      <c r="G180" s="229">
        <v>0</v>
      </c>
      <c r="H180" s="229">
        <v>12831.57</v>
      </c>
      <c r="I180" s="254">
        <v>24685.26</v>
      </c>
      <c r="J180" s="254">
        <v>47138.720000000001</v>
      </c>
      <c r="N180" s="233">
        <v>171.73</v>
      </c>
      <c r="P180" s="254">
        <v>-4</v>
      </c>
      <c r="Q180" s="254">
        <v>1572242.02</v>
      </c>
      <c r="T180" s="230">
        <v>944581.81</v>
      </c>
      <c r="U180" s="230">
        <v>236413</v>
      </c>
      <c r="V180" s="230">
        <v>2015.24</v>
      </c>
      <c r="X180" s="230">
        <v>889680</v>
      </c>
      <c r="Z180" s="231">
        <v>1357580</v>
      </c>
      <c r="AC180" s="231">
        <v>506467.82</v>
      </c>
      <c r="AD180" s="231">
        <v>45096.800000000003</v>
      </c>
      <c r="AG180" s="76">
        <f>SUM(F180:H180)</f>
        <v>471378.29</v>
      </c>
      <c r="AH180" s="31">
        <f>SUM(K180:N180)</f>
        <v>171.73</v>
      </c>
      <c r="AI180" s="21">
        <f t="shared" si="9"/>
        <v>471206.56</v>
      </c>
      <c r="AJ180" s="15">
        <f t="shared" si="10"/>
        <v>2072690.05</v>
      </c>
      <c r="AK180" s="16">
        <f t="shared" si="11"/>
        <v>1909144.62</v>
      </c>
      <c r="AL180" s="26">
        <f t="shared" si="12"/>
        <v>163545.42999999993</v>
      </c>
    </row>
    <row r="181" spans="1:38" x14ac:dyDescent="0.2">
      <c r="A181" s="1" t="s">
        <v>525</v>
      </c>
      <c r="B181" s="1" t="s">
        <v>526</v>
      </c>
      <c r="C181" s="66">
        <v>3642</v>
      </c>
      <c r="D181" s="67" t="s">
        <v>1255</v>
      </c>
      <c r="E181" s="254" t="s">
        <v>3336</v>
      </c>
      <c r="F181" s="229">
        <v>354607.21</v>
      </c>
      <c r="G181" s="229">
        <v>0</v>
      </c>
      <c r="H181" s="229">
        <v>17371.169999999998</v>
      </c>
      <c r="I181" s="254">
        <v>91088.45</v>
      </c>
      <c r="J181" s="254">
        <v>110906.65</v>
      </c>
      <c r="N181" s="233">
        <v>566.74</v>
      </c>
      <c r="Q181" s="254">
        <v>1286359.3700000001</v>
      </c>
      <c r="T181" s="230">
        <v>1343633.26</v>
      </c>
      <c r="U181" s="230">
        <v>122555</v>
      </c>
      <c r="V181" s="230">
        <v>1171.01</v>
      </c>
      <c r="X181" s="230">
        <v>964089</v>
      </c>
      <c r="Z181" s="231">
        <v>1517939</v>
      </c>
      <c r="AC181" s="231">
        <v>635536.43000000005</v>
      </c>
      <c r="AD181" s="231">
        <v>61603.74</v>
      </c>
      <c r="AG181" s="76">
        <f>SUM(F181:H181)</f>
        <v>371978.38</v>
      </c>
      <c r="AH181" s="31">
        <f>SUM(K181:N181)</f>
        <v>566.74</v>
      </c>
      <c r="AI181" s="21">
        <f t="shared" si="9"/>
        <v>371411.64</v>
      </c>
      <c r="AJ181" s="15">
        <f t="shared" si="10"/>
        <v>2431448.27</v>
      </c>
      <c r="AK181" s="16">
        <f t="shared" si="11"/>
        <v>2215079.1700000004</v>
      </c>
      <c r="AL181" s="26">
        <f t="shared" si="12"/>
        <v>216369.09999999963</v>
      </c>
    </row>
    <row r="182" spans="1:38" x14ac:dyDescent="0.2">
      <c r="A182" s="1" t="s">
        <v>529</v>
      </c>
      <c r="B182" s="1" t="s">
        <v>531</v>
      </c>
      <c r="C182" s="66">
        <v>3093</v>
      </c>
      <c r="D182" s="67" t="s">
        <v>1256</v>
      </c>
      <c r="E182" s="254" t="s">
        <v>3337</v>
      </c>
      <c r="F182" s="229">
        <v>508530.81</v>
      </c>
      <c r="G182" s="229">
        <v>21454.880000000001</v>
      </c>
      <c r="H182" s="229">
        <v>40713.65</v>
      </c>
      <c r="I182" s="254">
        <v>235645.61</v>
      </c>
      <c r="J182" s="254">
        <v>105998.91</v>
      </c>
      <c r="K182" s="233">
        <v>68429.47</v>
      </c>
      <c r="L182" s="233">
        <v>5047.32</v>
      </c>
      <c r="M182" s="233">
        <v>1107</v>
      </c>
      <c r="Q182" s="254">
        <v>1621669.25</v>
      </c>
      <c r="T182" s="230">
        <v>769638.29</v>
      </c>
      <c r="V182" s="230">
        <v>1057.18</v>
      </c>
      <c r="X182" s="230">
        <v>387090</v>
      </c>
      <c r="Y182" s="230">
        <v>150840.79999999999</v>
      </c>
      <c r="Z182" s="231">
        <v>918678.5</v>
      </c>
      <c r="AC182" s="231">
        <v>252178.87</v>
      </c>
      <c r="AD182" s="231">
        <v>53383.360000000001</v>
      </c>
      <c r="AG182" s="76">
        <f>SUM(F182:H182)</f>
        <v>570699.34</v>
      </c>
      <c r="AH182" s="31">
        <f>SUM(K182:N182)</f>
        <v>74583.790000000008</v>
      </c>
      <c r="AI182" s="21">
        <f t="shared" si="9"/>
        <v>496115.54999999993</v>
      </c>
      <c r="AJ182" s="15">
        <f t="shared" si="10"/>
        <v>1308626.2700000003</v>
      </c>
      <c r="AK182" s="16">
        <f t="shared" si="11"/>
        <v>1224240.7300000002</v>
      </c>
      <c r="AL182" s="26">
        <f t="shared" si="12"/>
        <v>84385.540000000037</v>
      </c>
    </row>
    <row r="183" spans="1:38" x14ac:dyDescent="0.2">
      <c r="A183" s="1" t="s">
        <v>529</v>
      </c>
      <c r="B183" s="1" t="s">
        <v>531</v>
      </c>
      <c r="C183" s="66">
        <v>2775</v>
      </c>
      <c r="D183" s="67" t="s">
        <v>1257</v>
      </c>
      <c r="E183" s="254" t="s">
        <v>3338</v>
      </c>
      <c r="F183" s="229">
        <v>149785.29</v>
      </c>
      <c r="G183" s="229">
        <v>14200</v>
      </c>
      <c r="H183" s="229">
        <v>48217.91</v>
      </c>
      <c r="I183" s="254">
        <v>293697.06</v>
      </c>
      <c r="J183" s="254">
        <v>878173.59</v>
      </c>
      <c r="K183" s="233">
        <v>32685</v>
      </c>
      <c r="Q183" s="254">
        <v>2143817.25</v>
      </c>
      <c r="T183" s="230">
        <v>1515528.04</v>
      </c>
      <c r="V183" s="230">
        <v>386.7</v>
      </c>
      <c r="X183" s="230">
        <v>1138450</v>
      </c>
      <c r="Y183" s="230">
        <v>166752.07999999999</v>
      </c>
      <c r="Z183" s="231">
        <v>1529759</v>
      </c>
      <c r="AC183" s="231">
        <v>516075.54</v>
      </c>
      <c r="AD183" s="231">
        <v>109318.62</v>
      </c>
      <c r="AG183" s="76">
        <f>SUM(F183:H183)</f>
        <v>212203.2</v>
      </c>
      <c r="AH183" s="31">
        <f>SUM(K183:N183)</f>
        <v>32685</v>
      </c>
      <c r="AI183" s="21">
        <f t="shared" si="9"/>
        <v>179518.2</v>
      </c>
      <c r="AJ183" s="15">
        <f t="shared" si="10"/>
        <v>2821116.8200000003</v>
      </c>
      <c r="AK183" s="16">
        <f t="shared" si="11"/>
        <v>2155153.16</v>
      </c>
      <c r="AL183" s="26">
        <f t="shared" si="12"/>
        <v>665963.66000000015</v>
      </c>
    </row>
    <row r="184" spans="1:38" x14ac:dyDescent="0.2">
      <c r="A184" s="1" t="s">
        <v>529</v>
      </c>
      <c r="B184" s="1" t="s">
        <v>531</v>
      </c>
      <c r="C184" s="66">
        <v>2224</v>
      </c>
      <c r="D184" s="67" t="s">
        <v>1258</v>
      </c>
      <c r="E184" s="254" t="s">
        <v>3339</v>
      </c>
      <c r="F184" s="229">
        <v>428371.82</v>
      </c>
      <c r="G184" s="229">
        <v>11098</v>
      </c>
      <c r="H184" s="229">
        <v>24806.5</v>
      </c>
      <c r="I184" s="254">
        <v>2258528.12</v>
      </c>
      <c r="J184" s="254">
        <v>216715.21</v>
      </c>
      <c r="K184" s="233">
        <v>0</v>
      </c>
      <c r="P184" s="254">
        <v>-3424.99</v>
      </c>
      <c r="Q184" s="254">
        <v>309335.96999999997</v>
      </c>
      <c r="T184" s="230">
        <v>605476.30000000005</v>
      </c>
      <c r="V184" s="230">
        <v>995.59</v>
      </c>
      <c r="X184" s="230">
        <v>861660</v>
      </c>
      <c r="Y184" s="230">
        <v>101424.56</v>
      </c>
      <c r="Z184" s="231">
        <v>1185262</v>
      </c>
      <c r="AC184" s="231">
        <v>300136.84999999998</v>
      </c>
      <c r="AD184" s="231">
        <v>133409.64000000001</v>
      </c>
      <c r="AG184" s="76">
        <f>SUM(F184:H184)</f>
        <v>464276.32</v>
      </c>
      <c r="AH184" s="31">
        <f>SUM(K184:N184)</f>
        <v>0</v>
      </c>
      <c r="AI184" s="21">
        <f t="shared" si="9"/>
        <v>464276.32</v>
      </c>
      <c r="AJ184" s="15">
        <f t="shared" si="10"/>
        <v>1569556.4500000002</v>
      </c>
      <c r="AK184" s="16">
        <f t="shared" si="11"/>
        <v>1618808.4900000002</v>
      </c>
      <c r="AL184" s="26">
        <f t="shared" si="12"/>
        <v>-49252.040000000037</v>
      </c>
    </row>
    <row r="185" spans="1:38" x14ac:dyDescent="0.2">
      <c r="A185" s="1" t="s">
        <v>529</v>
      </c>
      <c r="B185" s="1" t="s">
        <v>531</v>
      </c>
      <c r="C185" s="66">
        <v>2037</v>
      </c>
      <c r="D185" s="67" t="s">
        <v>1259</v>
      </c>
      <c r="E185" s="254" t="s">
        <v>3340</v>
      </c>
      <c r="F185" s="229">
        <v>163604.85</v>
      </c>
      <c r="G185" s="229">
        <v>40985.85</v>
      </c>
      <c r="H185" s="229">
        <v>29924.7</v>
      </c>
      <c r="I185" s="254">
        <v>94424.88</v>
      </c>
      <c r="J185" s="254">
        <v>67493.14</v>
      </c>
      <c r="K185" s="233">
        <v>12300</v>
      </c>
      <c r="L185" s="233">
        <v>71737</v>
      </c>
      <c r="N185" s="233">
        <v>290</v>
      </c>
      <c r="Q185" s="254">
        <v>1558084.6</v>
      </c>
      <c r="T185" s="230">
        <v>690682.15</v>
      </c>
      <c r="V185" s="230">
        <v>376.07</v>
      </c>
      <c r="X185" s="230">
        <v>699600</v>
      </c>
      <c r="Y185" s="230">
        <v>69306.38</v>
      </c>
      <c r="Z185" s="231">
        <v>1093370</v>
      </c>
      <c r="AC185" s="231">
        <v>327532.75</v>
      </c>
      <c r="AD185" s="231">
        <v>37109.81</v>
      </c>
      <c r="AG185" s="76">
        <f>SUM(F185:H185)</f>
        <v>234515.40000000002</v>
      </c>
      <c r="AH185" s="31">
        <f>SUM(K185:N185)</f>
        <v>84327</v>
      </c>
      <c r="AI185" s="21">
        <f t="shared" si="9"/>
        <v>150188.40000000002</v>
      </c>
      <c r="AJ185" s="15">
        <f t="shared" si="10"/>
        <v>1459964.6</v>
      </c>
      <c r="AK185" s="16">
        <f t="shared" si="11"/>
        <v>1458012.56</v>
      </c>
      <c r="AL185" s="26">
        <f t="shared" si="12"/>
        <v>1952.0400000000373</v>
      </c>
    </row>
    <row r="186" spans="1:38" x14ac:dyDescent="0.2">
      <c r="A186" s="1" t="s">
        <v>529</v>
      </c>
      <c r="B186" s="1" t="s">
        <v>531</v>
      </c>
      <c r="C186" s="66">
        <v>3571</v>
      </c>
      <c r="D186" s="67" t="s">
        <v>1260</v>
      </c>
      <c r="E186" s="254" t="s">
        <v>3341</v>
      </c>
      <c r="F186" s="229">
        <v>336031.07</v>
      </c>
      <c r="G186" s="229">
        <v>8434.15</v>
      </c>
      <c r="H186" s="229">
        <v>25911.75</v>
      </c>
      <c r="I186" s="254">
        <v>377914.26</v>
      </c>
      <c r="J186" s="254">
        <v>168361.39</v>
      </c>
      <c r="K186" s="233">
        <v>0</v>
      </c>
      <c r="N186" s="233">
        <v>918</v>
      </c>
      <c r="P186" s="254">
        <v>-5507.15</v>
      </c>
      <c r="Q186" s="254">
        <v>1939631.19</v>
      </c>
      <c r="T186" s="230">
        <v>1199584.44</v>
      </c>
      <c r="V186" s="230">
        <v>780.27</v>
      </c>
      <c r="X186" s="230">
        <v>878030</v>
      </c>
      <c r="Y186" s="230">
        <v>250961.58</v>
      </c>
      <c r="Z186" s="231">
        <v>1585668</v>
      </c>
      <c r="AC186" s="231">
        <v>623498.99</v>
      </c>
      <c r="AD186" s="231">
        <v>92592.06</v>
      </c>
      <c r="AG186" s="76">
        <f>SUM(F186:H186)</f>
        <v>370376.97000000003</v>
      </c>
      <c r="AH186" s="31">
        <f>SUM(K186:N186)</f>
        <v>918</v>
      </c>
      <c r="AI186" s="21">
        <f t="shared" si="9"/>
        <v>369458.97000000003</v>
      </c>
      <c r="AJ186" s="15">
        <f t="shared" si="10"/>
        <v>2329356.29</v>
      </c>
      <c r="AK186" s="16">
        <f t="shared" si="11"/>
        <v>2301759.0500000003</v>
      </c>
      <c r="AL186" s="26">
        <f t="shared" si="12"/>
        <v>27597.239999999758</v>
      </c>
    </row>
    <row r="187" spans="1:38" x14ac:dyDescent="0.2">
      <c r="A187" s="1" t="s">
        <v>529</v>
      </c>
      <c r="B187" s="1" t="s">
        <v>531</v>
      </c>
      <c r="C187" s="66">
        <v>6793</v>
      </c>
      <c r="D187" s="67" t="s">
        <v>1261</v>
      </c>
      <c r="E187" s="254" t="s">
        <v>3342</v>
      </c>
      <c r="F187" s="229">
        <v>736237.74</v>
      </c>
      <c r="G187" s="229">
        <v>76575.05</v>
      </c>
      <c r="H187" s="229">
        <v>61411.07</v>
      </c>
      <c r="I187" s="254">
        <v>115629.48</v>
      </c>
      <c r="J187" s="254">
        <v>80653.09</v>
      </c>
      <c r="K187" s="233">
        <v>18250</v>
      </c>
      <c r="L187" s="233">
        <v>0</v>
      </c>
      <c r="P187" s="254">
        <v>-10487.98</v>
      </c>
      <c r="Q187" s="254">
        <v>2258666.42</v>
      </c>
      <c r="T187" s="230">
        <v>1378985.87</v>
      </c>
      <c r="U187" s="230">
        <v>166560</v>
      </c>
      <c r="V187" s="230">
        <v>1341.91</v>
      </c>
      <c r="X187" s="230">
        <v>3085920</v>
      </c>
      <c r="Y187" s="230">
        <v>298851.51</v>
      </c>
      <c r="Z187" s="231">
        <v>3786327</v>
      </c>
      <c r="AC187" s="231">
        <v>929905.2</v>
      </c>
      <c r="AD187" s="231">
        <v>73334.789999999994</v>
      </c>
      <c r="AG187" s="76">
        <f>SUM(F187:H187)</f>
        <v>874223.86</v>
      </c>
      <c r="AH187" s="31">
        <f>SUM(K187:N187)</f>
        <v>18250</v>
      </c>
      <c r="AI187" s="21">
        <f t="shared" si="9"/>
        <v>855973.86</v>
      </c>
      <c r="AJ187" s="15">
        <f t="shared" si="10"/>
        <v>4931659.29</v>
      </c>
      <c r="AK187" s="16">
        <f t="shared" si="11"/>
        <v>4789566.99</v>
      </c>
      <c r="AL187" s="26">
        <f t="shared" si="12"/>
        <v>142092.29999999981</v>
      </c>
    </row>
    <row r="188" spans="1:38" x14ac:dyDescent="0.2">
      <c r="A188" s="1" t="s">
        <v>529</v>
      </c>
      <c r="B188" s="1" t="s">
        <v>531</v>
      </c>
      <c r="C188" s="66">
        <v>1011</v>
      </c>
      <c r="D188" s="67" t="s">
        <v>1262</v>
      </c>
      <c r="E188" s="254" t="s">
        <v>3343</v>
      </c>
      <c r="F188" s="229">
        <v>209206.6</v>
      </c>
      <c r="G188" s="229">
        <v>46368.46</v>
      </c>
      <c r="H188" s="229">
        <v>60679.03</v>
      </c>
      <c r="I188" s="254">
        <v>-49685.16</v>
      </c>
      <c r="J188" s="254">
        <v>567023.42000000004</v>
      </c>
      <c r="K188" s="233">
        <v>20622</v>
      </c>
      <c r="L188" s="233">
        <v>17312.5</v>
      </c>
      <c r="Q188" s="254">
        <v>3335566.08</v>
      </c>
      <c r="T188" s="230">
        <v>523762.95</v>
      </c>
      <c r="U188" s="230">
        <v>43600</v>
      </c>
      <c r="V188" s="230">
        <v>319.82</v>
      </c>
      <c r="X188" s="230">
        <v>608130</v>
      </c>
      <c r="Y188" s="230">
        <v>52360.76</v>
      </c>
      <c r="Z188" s="231">
        <v>800132</v>
      </c>
      <c r="AC188" s="231">
        <v>280037.96999999997</v>
      </c>
      <c r="AD188" s="231">
        <v>132668.42000000001</v>
      </c>
      <c r="AG188" s="76">
        <f>SUM(F188:H188)</f>
        <v>316254.08999999997</v>
      </c>
      <c r="AH188" s="31">
        <f>SUM(K188:N188)</f>
        <v>37934.5</v>
      </c>
      <c r="AI188" s="21">
        <f t="shared" si="9"/>
        <v>278319.58999999997</v>
      </c>
      <c r="AJ188" s="15">
        <f t="shared" si="10"/>
        <v>1228173.53</v>
      </c>
      <c r="AK188" s="16">
        <f t="shared" si="11"/>
        <v>1212838.3899999999</v>
      </c>
      <c r="AL188" s="26">
        <f t="shared" si="12"/>
        <v>15335.14000000013</v>
      </c>
    </row>
    <row r="189" spans="1:38" x14ac:dyDescent="0.2">
      <c r="A189" s="1" t="s">
        <v>529</v>
      </c>
      <c r="B189" s="1" t="s">
        <v>531</v>
      </c>
      <c r="C189" s="66">
        <v>3164</v>
      </c>
      <c r="D189" s="67" t="s">
        <v>1263</v>
      </c>
      <c r="E189" s="254" t="s">
        <v>3344</v>
      </c>
      <c r="F189" s="229">
        <v>558440.31000000006</v>
      </c>
      <c r="G189" s="229">
        <v>0</v>
      </c>
      <c r="H189" s="229">
        <v>13444.76</v>
      </c>
      <c r="I189" s="254">
        <v>203900.46</v>
      </c>
      <c r="J189" s="254">
        <v>36637.279999999999</v>
      </c>
      <c r="K189" s="233">
        <v>19770.77</v>
      </c>
      <c r="L189" s="233">
        <v>62846.99</v>
      </c>
      <c r="P189" s="254">
        <v>31518</v>
      </c>
      <c r="Q189" s="254">
        <v>1980732.96</v>
      </c>
      <c r="T189" s="230">
        <v>1150728.26</v>
      </c>
      <c r="U189" s="230">
        <v>32650</v>
      </c>
      <c r="V189" s="230">
        <v>1056.6400000000001</v>
      </c>
      <c r="X189" s="230">
        <v>716720</v>
      </c>
      <c r="Y189" s="230">
        <v>231481.46</v>
      </c>
      <c r="Z189" s="231">
        <v>1439940</v>
      </c>
      <c r="AC189" s="231">
        <v>489997.83</v>
      </c>
      <c r="AD189" s="231">
        <v>117763.04</v>
      </c>
      <c r="AG189" s="76">
        <f>SUM(F189:H189)</f>
        <v>571885.07000000007</v>
      </c>
      <c r="AH189" s="31">
        <f>SUM(K189:N189)</f>
        <v>82617.759999999995</v>
      </c>
      <c r="AI189" s="21">
        <f t="shared" si="9"/>
        <v>489267.31000000006</v>
      </c>
      <c r="AJ189" s="15">
        <f t="shared" si="10"/>
        <v>2132636.36</v>
      </c>
      <c r="AK189" s="16">
        <f t="shared" si="11"/>
        <v>2047700.87</v>
      </c>
      <c r="AL189" s="26">
        <f t="shared" si="12"/>
        <v>84935.489999999758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4"/>
  <sheetViews>
    <sheetView topLeftCell="AA1" zoomScale="60" zoomScaleNormal="60" workbookViewId="0">
      <selection activeCell="AE1" sqref="A1:AE1048576"/>
    </sheetView>
  </sheetViews>
  <sheetFormatPr defaultColWidth="33.125" defaultRowHeight="14.25" x14ac:dyDescent="0.2"/>
  <cols>
    <col min="1" max="1" width="33.125" style="251"/>
    <col min="2" max="4" width="33.125" style="89"/>
    <col min="5" max="8" width="33.125" style="251"/>
    <col min="9" max="12" width="33.125" style="245"/>
    <col min="13" max="16" width="33.125" style="251"/>
    <col min="17" max="23" width="33.125" style="73"/>
    <col min="24" max="31" width="33.125" style="90"/>
    <col min="32" max="16384" width="33.125" style="251"/>
  </cols>
  <sheetData>
    <row r="1" spans="1:32" x14ac:dyDescent="0.2">
      <c r="A1" s="250" t="s">
        <v>2456</v>
      </c>
      <c r="B1" s="244" t="s">
        <v>2457</v>
      </c>
      <c r="C1" s="244" t="s">
        <v>2458</v>
      </c>
      <c r="D1" s="244" t="s">
        <v>2459</v>
      </c>
      <c r="E1" s="250" t="s">
        <v>2460</v>
      </c>
      <c r="F1" s="250" t="s">
        <v>2461</v>
      </c>
      <c r="G1" s="250" t="s">
        <v>2462</v>
      </c>
      <c r="H1" s="250" t="s">
        <v>2597</v>
      </c>
      <c r="I1" s="245" t="s">
        <v>2463</v>
      </c>
      <c r="J1" s="245" t="s">
        <v>2464</v>
      </c>
      <c r="K1" s="245" t="s">
        <v>2465</v>
      </c>
      <c r="L1" s="245" t="s">
        <v>2466</v>
      </c>
      <c r="M1" s="250" t="s">
        <v>2467</v>
      </c>
      <c r="N1" s="250" t="s">
        <v>2468</v>
      </c>
      <c r="O1" s="250" t="s">
        <v>2469</v>
      </c>
      <c r="P1" s="250" t="s">
        <v>2470</v>
      </c>
      <c r="Q1" s="40" t="s">
        <v>2934</v>
      </c>
      <c r="R1" s="40" t="s">
        <v>3169</v>
      </c>
      <c r="S1" s="40" t="s">
        <v>2471</v>
      </c>
      <c r="T1" s="40" t="s">
        <v>2472</v>
      </c>
      <c r="U1" s="40" t="s">
        <v>2473</v>
      </c>
      <c r="V1" s="40" t="s">
        <v>2474</v>
      </c>
      <c r="W1" s="40" t="s">
        <v>2475</v>
      </c>
      <c r="X1" s="246" t="s">
        <v>2476</v>
      </c>
      <c r="Y1" s="246" t="s">
        <v>2477</v>
      </c>
      <c r="Z1" s="246" t="s">
        <v>2478</v>
      </c>
      <c r="AA1" s="246" t="s">
        <v>2479</v>
      </c>
      <c r="AB1" s="246" t="s">
        <v>2480</v>
      </c>
      <c r="AC1" s="246" t="s">
        <v>3171</v>
      </c>
      <c r="AD1" s="246" t="s">
        <v>2600</v>
      </c>
      <c r="AE1" s="246" t="s">
        <v>2481</v>
      </c>
      <c r="AF1" s="250"/>
    </row>
    <row r="2" spans="1:32" x14ac:dyDescent="0.2">
      <c r="A2" s="250" t="s">
        <v>2482</v>
      </c>
      <c r="B2" s="244" t="s">
        <v>2483</v>
      </c>
      <c r="C2" s="244" t="s">
        <v>2484</v>
      </c>
      <c r="D2" s="244" t="s">
        <v>2485</v>
      </c>
      <c r="E2" s="250" t="s">
        <v>2486</v>
      </c>
      <c r="F2" s="250" t="s">
        <v>2487</v>
      </c>
      <c r="G2" s="250" t="s">
        <v>2488</v>
      </c>
      <c r="H2" s="250" t="s">
        <v>2603</v>
      </c>
      <c r="I2" s="245" t="s">
        <v>2489</v>
      </c>
      <c r="J2" s="245" t="s">
        <v>2490</v>
      </c>
      <c r="K2" s="245" t="s">
        <v>2491</v>
      </c>
      <c r="L2" s="245" t="s">
        <v>2492</v>
      </c>
      <c r="M2" s="250" t="s">
        <v>2493</v>
      </c>
      <c r="N2" s="250" t="s">
        <v>2494</v>
      </c>
      <c r="O2" s="250" t="s">
        <v>2495</v>
      </c>
      <c r="P2" s="250" t="s">
        <v>2496</v>
      </c>
      <c r="Q2" s="40" t="s">
        <v>2935</v>
      </c>
      <c r="R2" s="40" t="s">
        <v>3170</v>
      </c>
      <c r="S2" s="40" t="s">
        <v>2497</v>
      </c>
      <c r="T2" s="40" t="s">
        <v>2498</v>
      </c>
      <c r="U2" s="40" t="s">
        <v>2499</v>
      </c>
      <c r="V2" s="40" t="s">
        <v>2500</v>
      </c>
      <c r="W2" s="40" t="s">
        <v>2501</v>
      </c>
      <c r="X2" s="246" t="s">
        <v>2502</v>
      </c>
      <c r="Y2" s="246" t="s">
        <v>2503</v>
      </c>
      <c r="Z2" s="246" t="s">
        <v>2504</v>
      </c>
      <c r="AA2" s="246" t="s">
        <v>2505</v>
      </c>
      <c r="AB2" s="246" t="s">
        <v>2506</v>
      </c>
      <c r="AC2" s="246" t="s">
        <v>3172</v>
      </c>
      <c r="AD2" s="246" t="s">
        <v>2606</v>
      </c>
      <c r="AE2" s="246" t="s">
        <v>2507</v>
      </c>
      <c r="AF2" s="250"/>
    </row>
    <row r="3" spans="1:32" x14ac:dyDescent="0.2">
      <c r="A3" s="250" t="s">
        <v>2508</v>
      </c>
      <c r="B3" s="244">
        <v>63007161.590000004</v>
      </c>
      <c r="C3" s="244">
        <v>799792.5</v>
      </c>
      <c r="D3" s="244">
        <v>16987716.039999999</v>
      </c>
      <c r="E3" s="250">
        <v>107733409.90000001</v>
      </c>
      <c r="F3" s="250">
        <v>35670941.079999998</v>
      </c>
      <c r="G3" s="250">
        <v>1135.57</v>
      </c>
      <c r="H3" s="250">
        <v>208900</v>
      </c>
      <c r="I3" s="245">
        <v>612800</v>
      </c>
      <c r="J3" s="245">
        <v>3216192.08</v>
      </c>
      <c r="K3" s="245">
        <v>3959534.79</v>
      </c>
      <c r="L3" s="245">
        <v>1088850.1599999999</v>
      </c>
      <c r="M3" s="250">
        <v>1141436</v>
      </c>
      <c r="N3" s="250">
        <v>-2904863.25</v>
      </c>
      <c r="O3" s="250">
        <v>-8634771.3499999996</v>
      </c>
      <c r="P3" s="250">
        <v>280655676.07999998</v>
      </c>
      <c r="Q3" s="40">
        <v>4646.6499999999996</v>
      </c>
      <c r="R3" s="40">
        <v>27510</v>
      </c>
      <c r="S3" s="40">
        <v>105835107.28</v>
      </c>
      <c r="T3" s="40">
        <v>8880604.9600000009</v>
      </c>
      <c r="U3" s="40">
        <v>101936.67</v>
      </c>
      <c r="V3" s="40">
        <v>130040801.56</v>
      </c>
      <c r="W3" s="40">
        <v>17910929.75</v>
      </c>
      <c r="X3" s="246">
        <v>162133050.65000001</v>
      </c>
      <c r="Y3" s="246">
        <v>77746</v>
      </c>
      <c r="Z3" s="246">
        <v>299612</v>
      </c>
      <c r="AA3" s="246">
        <v>62087553.219999999</v>
      </c>
      <c r="AB3" s="246">
        <v>21693139.23</v>
      </c>
      <c r="AC3" s="246">
        <v>30000</v>
      </c>
      <c r="AD3" s="246">
        <v>423.45</v>
      </c>
      <c r="AE3" s="246">
        <v>192330.32</v>
      </c>
      <c r="AF3" s="250"/>
    </row>
    <row r="4" spans="1:32" x14ac:dyDescent="0.2">
      <c r="A4" s="250" t="s">
        <v>3018</v>
      </c>
      <c r="B4" s="244">
        <v>433543.67</v>
      </c>
      <c r="C4" s="244">
        <v>29512.95</v>
      </c>
      <c r="D4" s="244">
        <v>117052.64</v>
      </c>
      <c r="E4" s="250">
        <v>133182.72</v>
      </c>
      <c r="F4" s="250">
        <v>77281.86</v>
      </c>
      <c r="G4" s="250"/>
      <c r="H4" s="250"/>
      <c r="J4" s="245">
        <v>9811</v>
      </c>
      <c r="L4" s="245">
        <v>32.71</v>
      </c>
      <c r="M4" s="250">
        <v>20500</v>
      </c>
      <c r="N4" s="250"/>
      <c r="O4" s="250"/>
      <c r="P4" s="250">
        <v>2193223.69</v>
      </c>
      <c r="Q4" s="40"/>
      <c r="R4" s="40"/>
      <c r="S4" s="40">
        <v>787437.43</v>
      </c>
      <c r="T4" s="40"/>
      <c r="U4" s="40">
        <v>426.98</v>
      </c>
      <c r="V4" s="40">
        <v>1024110</v>
      </c>
      <c r="W4" s="40"/>
      <c r="X4" s="246">
        <v>1120049</v>
      </c>
      <c r="Y4" s="246"/>
      <c r="Z4" s="246"/>
      <c r="AA4" s="246">
        <v>445289.6</v>
      </c>
      <c r="AB4" s="246">
        <v>421244.1</v>
      </c>
      <c r="AC4" s="246"/>
      <c r="AD4" s="246"/>
      <c r="AE4" s="246"/>
      <c r="AF4" s="250"/>
    </row>
    <row r="5" spans="1:32" x14ac:dyDescent="0.2">
      <c r="A5" s="250" t="s">
        <v>3019</v>
      </c>
      <c r="B5" s="244">
        <v>601483.78</v>
      </c>
      <c r="C5" s="244">
        <v>0</v>
      </c>
      <c r="D5" s="244">
        <v>183096.65</v>
      </c>
      <c r="E5" s="250">
        <v>876919.88</v>
      </c>
      <c r="F5" s="250">
        <v>546456.16</v>
      </c>
      <c r="G5" s="250"/>
      <c r="H5" s="250"/>
      <c r="J5" s="245">
        <v>8243</v>
      </c>
      <c r="M5" s="250">
        <v>54000</v>
      </c>
      <c r="N5" s="250"/>
      <c r="O5" s="250"/>
      <c r="P5" s="250">
        <v>1265427.9099999999</v>
      </c>
      <c r="Q5" s="40"/>
      <c r="R5" s="40"/>
      <c r="S5" s="40">
        <v>1106136.06</v>
      </c>
      <c r="T5" s="40"/>
      <c r="U5" s="40">
        <v>1057.98</v>
      </c>
      <c r="V5" s="40">
        <v>1289950</v>
      </c>
      <c r="W5" s="40"/>
      <c r="X5" s="246">
        <v>1541158</v>
      </c>
      <c r="Y5" s="246"/>
      <c r="Z5" s="246"/>
      <c r="AA5" s="246">
        <v>477503.9</v>
      </c>
      <c r="AB5" s="246">
        <v>5014.9799999999996</v>
      </c>
      <c r="AC5" s="246"/>
      <c r="AD5" s="246"/>
      <c r="AE5" s="246">
        <v>480</v>
      </c>
      <c r="AF5" s="250"/>
    </row>
    <row r="6" spans="1:32" x14ac:dyDescent="0.2">
      <c r="A6" s="250" t="s">
        <v>3020</v>
      </c>
      <c r="B6" s="244">
        <v>280083.76</v>
      </c>
      <c r="C6" s="244">
        <v>0</v>
      </c>
      <c r="D6" s="244">
        <v>142034.19</v>
      </c>
      <c r="E6" s="250">
        <v>1020944.15</v>
      </c>
      <c r="F6" s="250">
        <v>816909.87</v>
      </c>
      <c r="G6" s="250"/>
      <c r="H6" s="250"/>
      <c r="I6" s="245">
        <v>2000</v>
      </c>
      <c r="J6" s="245">
        <v>13180</v>
      </c>
      <c r="L6" s="245">
        <v>445.91</v>
      </c>
      <c r="M6" s="250">
        <v>36000</v>
      </c>
      <c r="N6" s="250"/>
      <c r="O6" s="250">
        <v>629200</v>
      </c>
      <c r="P6" s="250">
        <v>3482828.65</v>
      </c>
      <c r="Q6" s="40"/>
      <c r="R6" s="40"/>
      <c r="S6" s="40">
        <v>672488.31</v>
      </c>
      <c r="T6" s="40"/>
      <c r="U6" s="40">
        <v>707.5</v>
      </c>
      <c r="V6" s="40">
        <v>1222520</v>
      </c>
      <c r="W6" s="40">
        <v>174785</v>
      </c>
      <c r="X6" s="246">
        <v>1443633</v>
      </c>
      <c r="Y6" s="246"/>
      <c r="Z6" s="246"/>
      <c r="AA6" s="246">
        <v>490451.69</v>
      </c>
      <c r="AB6" s="246">
        <v>159470.31</v>
      </c>
      <c r="AC6" s="246"/>
      <c r="AD6" s="246"/>
      <c r="AE6" s="246"/>
      <c r="AF6" s="250"/>
    </row>
    <row r="7" spans="1:32" x14ac:dyDescent="0.2">
      <c r="A7" s="250" t="s">
        <v>3021</v>
      </c>
      <c r="B7" s="244">
        <v>400764.94</v>
      </c>
      <c r="C7" s="244">
        <v>0</v>
      </c>
      <c r="D7" s="244">
        <v>191440.98</v>
      </c>
      <c r="E7" s="250">
        <v>480201.86</v>
      </c>
      <c r="F7" s="250">
        <v>356897.21</v>
      </c>
      <c r="G7" s="250"/>
      <c r="H7" s="250"/>
      <c r="J7" s="245">
        <v>163116.63</v>
      </c>
      <c r="M7" s="250">
        <v>133000</v>
      </c>
      <c r="N7" s="250"/>
      <c r="O7" s="250"/>
      <c r="P7" s="250">
        <v>3940312</v>
      </c>
      <c r="Q7" s="40"/>
      <c r="R7" s="40"/>
      <c r="S7" s="40">
        <v>1075147.83</v>
      </c>
      <c r="T7" s="40"/>
      <c r="U7" s="40">
        <v>330.08</v>
      </c>
      <c r="V7" s="40">
        <v>775410</v>
      </c>
      <c r="W7" s="40"/>
      <c r="X7" s="246">
        <v>1004870</v>
      </c>
      <c r="Y7" s="246"/>
      <c r="Z7" s="246"/>
      <c r="AA7" s="246">
        <v>487258.05</v>
      </c>
      <c r="AB7" s="246">
        <v>262470.26</v>
      </c>
      <c r="AC7" s="246"/>
      <c r="AD7" s="246"/>
      <c r="AE7" s="246"/>
      <c r="AF7" s="250"/>
    </row>
    <row r="8" spans="1:32" x14ac:dyDescent="0.2">
      <c r="A8" s="250" t="s">
        <v>3022</v>
      </c>
      <c r="B8" s="244">
        <v>467175.35</v>
      </c>
      <c r="C8" s="244">
        <v>0</v>
      </c>
      <c r="D8" s="244">
        <v>78417.89</v>
      </c>
      <c r="E8" s="250">
        <v>331441.86</v>
      </c>
      <c r="F8" s="250">
        <v>265980.82</v>
      </c>
      <c r="G8" s="250"/>
      <c r="H8" s="250">
        <v>194900</v>
      </c>
      <c r="J8" s="245">
        <v>26790</v>
      </c>
      <c r="M8" s="250"/>
      <c r="N8" s="250"/>
      <c r="O8" s="250">
        <v>1368.52</v>
      </c>
      <c r="P8" s="250">
        <v>2735240.51</v>
      </c>
      <c r="Q8" s="40"/>
      <c r="R8" s="40"/>
      <c r="S8" s="40">
        <v>539175.48</v>
      </c>
      <c r="T8" s="40"/>
      <c r="U8" s="40">
        <v>1037.29</v>
      </c>
      <c r="V8" s="40">
        <v>996080</v>
      </c>
      <c r="W8" s="40"/>
      <c r="X8" s="246">
        <v>1086441</v>
      </c>
      <c r="Y8" s="246"/>
      <c r="Z8" s="246"/>
      <c r="AA8" s="246">
        <v>397509.61</v>
      </c>
      <c r="AB8" s="246">
        <v>89398.98</v>
      </c>
      <c r="AC8" s="246"/>
      <c r="AD8" s="246"/>
      <c r="AE8" s="246"/>
      <c r="AF8" s="250"/>
    </row>
    <row r="9" spans="1:32" x14ac:dyDescent="0.2">
      <c r="A9" s="250" t="s">
        <v>3023</v>
      </c>
      <c r="B9" s="244">
        <v>292815.40999999997</v>
      </c>
      <c r="C9" s="244">
        <v>0</v>
      </c>
      <c r="D9" s="244">
        <v>95991.78</v>
      </c>
      <c r="E9" s="250">
        <v>757010.11</v>
      </c>
      <c r="F9" s="250">
        <v>1163691.28</v>
      </c>
      <c r="G9" s="250"/>
      <c r="H9" s="250"/>
      <c r="J9" s="245">
        <v>31119</v>
      </c>
      <c r="L9" s="245">
        <v>1408.22</v>
      </c>
      <c r="M9" s="250">
        <v>175000</v>
      </c>
      <c r="N9" s="250"/>
      <c r="O9" s="250">
        <v>180423.8</v>
      </c>
      <c r="P9" s="250">
        <v>2266802.89</v>
      </c>
      <c r="Q9" s="40"/>
      <c r="R9" s="40"/>
      <c r="S9" s="40">
        <v>619758.06999999995</v>
      </c>
      <c r="T9" s="40"/>
      <c r="U9" s="40">
        <v>211.94</v>
      </c>
      <c r="V9" s="40">
        <v>721660</v>
      </c>
      <c r="W9" s="40"/>
      <c r="X9" s="246">
        <v>807502.8</v>
      </c>
      <c r="Y9" s="246"/>
      <c r="Z9" s="246"/>
      <c r="AA9" s="246">
        <v>474725.48</v>
      </c>
      <c r="AB9" s="246">
        <v>3691.66</v>
      </c>
      <c r="AC9" s="246"/>
      <c r="AD9" s="246"/>
      <c r="AE9" s="246"/>
      <c r="AF9" s="250"/>
    </row>
    <row r="10" spans="1:32" x14ac:dyDescent="0.2">
      <c r="A10" s="250" t="s">
        <v>3024</v>
      </c>
      <c r="B10" s="244">
        <v>261823.57</v>
      </c>
      <c r="C10" s="244">
        <v>0</v>
      </c>
      <c r="D10" s="244">
        <v>348016.64000000001</v>
      </c>
      <c r="E10" s="250">
        <v>925482.75</v>
      </c>
      <c r="F10" s="250">
        <v>663511.03</v>
      </c>
      <c r="G10" s="250"/>
      <c r="H10" s="250"/>
      <c r="J10" s="245">
        <v>24493</v>
      </c>
      <c r="L10" s="245">
        <v>1417.56</v>
      </c>
      <c r="M10" s="250">
        <v>0</v>
      </c>
      <c r="N10" s="250"/>
      <c r="O10" s="250"/>
      <c r="P10" s="250">
        <v>2678016.84</v>
      </c>
      <c r="Q10" s="40"/>
      <c r="R10" s="40"/>
      <c r="S10" s="40">
        <v>1048397.7</v>
      </c>
      <c r="T10" s="40">
        <v>260</v>
      </c>
      <c r="U10" s="40">
        <v>471</v>
      </c>
      <c r="V10" s="40">
        <v>681600</v>
      </c>
      <c r="W10" s="40"/>
      <c r="X10" s="246">
        <v>778202</v>
      </c>
      <c r="Y10" s="246"/>
      <c r="Z10" s="246"/>
      <c r="AA10" s="246">
        <v>822006.45</v>
      </c>
      <c r="AB10" s="246">
        <v>191033.12</v>
      </c>
      <c r="AC10" s="246"/>
      <c r="AD10" s="246"/>
      <c r="AE10" s="246"/>
      <c r="AF10" s="250"/>
    </row>
    <row r="11" spans="1:32" x14ac:dyDescent="0.2">
      <c r="A11" s="250" t="s">
        <v>3025</v>
      </c>
      <c r="B11" s="244">
        <v>373013.28</v>
      </c>
      <c r="C11" s="244">
        <v>47286.32</v>
      </c>
      <c r="D11" s="244">
        <v>161464.99</v>
      </c>
      <c r="E11" s="250">
        <v>1928486.99</v>
      </c>
      <c r="F11" s="250">
        <v>191747.45</v>
      </c>
      <c r="G11" s="250"/>
      <c r="H11" s="250"/>
      <c r="J11" s="245">
        <v>40220</v>
      </c>
      <c r="L11" s="245">
        <v>27362.68</v>
      </c>
      <c r="M11" s="250">
        <v>62850</v>
      </c>
      <c r="N11" s="250"/>
      <c r="O11" s="250"/>
      <c r="P11" s="250">
        <v>585220.22</v>
      </c>
      <c r="Q11" s="40"/>
      <c r="R11" s="40"/>
      <c r="S11" s="40">
        <v>1132235.74</v>
      </c>
      <c r="T11" s="40"/>
      <c r="U11" s="40">
        <v>562.78</v>
      </c>
      <c r="V11" s="40">
        <v>667560</v>
      </c>
      <c r="W11" s="40"/>
      <c r="X11" s="246">
        <v>946200</v>
      </c>
      <c r="Y11" s="246"/>
      <c r="Z11" s="246"/>
      <c r="AA11" s="246">
        <v>409572.06</v>
      </c>
      <c r="AB11" s="246">
        <v>399036.26</v>
      </c>
      <c r="AC11" s="246"/>
      <c r="AD11" s="246"/>
      <c r="AE11" s="246"/>
      <c r="AF11" s="250"/>
    </row>
    <row r="12" spans="1:32" x14ac:dyDescent="0.2">
      <c r="A12" s="250" t="s">
        <v>3026</v>
      </c>
      <c r="B12" s="244">
        <v>581759.55000000005</v>
      </c>
      <c r="C12" s="244">
        <v>0</v>
      </c>
      <c r="D12" s="244">
        <v>274883.59000000003</v>
      </c>
      <c r="E12" s="250">
        <v>457706.14</v>
      </c>
      <c r="F12" s="250">
        <v>907001.16</v>
      </c>
      <c r="G12" s="250"/>
      <c r="H12" s="250"/>
      <c r="I12" s="245">
        <v>0</v>
      </c>
      <c r="J12" s="245">
        <v>56540</v>
      </c>
      <c r="M12" s="250">
        <v>55000</v>
      </c>
      <c r="N12" s="250"/>
      <c r="O12" s="250"/>
      <c r="P12" s="250">
        <v>1804328.64</v>
      </c>
      <c r="Q12" s="40"/>
      <c r="R12" s="40"/>
      <c r="S12" s="40">
        <v>552831.68999999994</v>
      </c>
      <c r="T12" s="40"/>
      <c r="U12" s="40">
        <v>809.99</v>
      </c>
      <c r="V12" s="40">
        <v>1118580</v>
      </c>
      <c r="W12" s="40"/>
      <c r="X12" s="246">
        <v>1196580</v>
      </c>
      <c r="Y12" s="246"/>
      <c r="Z12" s="246"/>
      <c r="AA12" s="246">
        <v>338520.59</v>
      </c>
      <c r="AB12" s="246">
        <v>206635.88</v>
      </c>
      <c r="AC12" s="246"/>
      <c r="AD12" s="246"/>
      <c r="AE12" s="246">
        <v>370</v>
      </c>
      <c r="AF12" s="250"/>
    </row>
    <row r="13" spans="1:32" x14ac:dyDescent="0.2">
      <c r="A13" s="250" t="s">
        <v>3027</v>
      </c>
      <c r="B13" s="244">
        <v>365306.42</v>
      </c>
      <c r="C13" s="244">
        <v>12974.59</v>
      </c>
      <c r="D13" s="244">
        <v>105947.15</v>
      </c>
      <c r="E13" s="250">
        <v>189513.97</v>
      </c>
      <c r="F13" s="250">
        <v>372840.99</v>
      </c>
      <c r="G13" s="250"/>
      <c r="H13" s="250"/>
      <c r="J13" s="245">
        <v>16347</v>
      </c>
      <c r="L13" s="245">
        <v>813.08</v>
      </c>
      <c r="M13" s="250">
        <v>35000</v>
      </c>
      <c r="N13" s="250"/>
      <c r="O13" s="250"/>
      <c r="P13" s="250">
        <v>667029.63</v>
      </c>
      <c r="Q13" s="40"/>
      <c r="R13" s="40"/>
      <c r="S13" s="40">
        <v>1053429.1100000001</v>
      </c>
      <c r="T13" s="40">
        <v>99900</v>
      </c>
      <c r="U13" s="40">
        <v>431.58</v>
      </c>
      <c r="V13" s="40">
        <v>929220</v>
      </c>
      <c r="W13" s="40"/>
      <c r="X13" s="246">
        <v>1004179</v>
      </c>
      <c r="Y13" s="246"/>
      <c r="Z13" s="246"/>
      <c r="AA13" s="246">
        <v>674167.49</v>
      </c>
      <c r="AB13" s="246">
        <v>59417.1</v>
      </c>
      <c r="AC13" s="246"/>
      <c r="AD13" s="246"/>
      <c r="AE13" s="246"/>
      <c r="AF13" s="250"/>
    </row>
    <row r="14" spans="1:32" x14ac:dyDescent="0.2">
      <c r="A14" s="250" t="s">
        <v>3028</v>
      </c>
      <c r="B14" s="244">
        <v>159142.26</v>
      </c>
      <c r="C14" s="244">
        <v>20000</v>
      </c>
      <c r="D14" s="244">
        <v>208579.55</v>
      </c>
      <c r="E14" s="250">
        <v>-893.6</v>
      </c>
      <c r="F14" s="250">
        <v>288718.45</v>
      </c>
      <c r="G14" s="250"/>
      <c r="H14" s="250"/>
      <c r="J14" s="245">
        <v>6450</v>
      </c>
      <c r="M14" s="250">
        <v>15000</v>
      </c>
      <c r="N14" s="250"/>
      <c r="O14" s="250"/>
      <c r="P14" s="250">
        <v>818351.54</v>
      </c>
      <c r="Q14" s="40"/>
      <c r="R14" s="40"/>
      <c r="S14" s="40">
        <v>822533.64</v>
      </c>
      <c r="T14" s="40"/>
      <c r="U14" s="40">
        <v>278.95</v>
      </c>
      <c r="V14" s="40">
        <v>531270</v>
      </c>
      <c r="W14" s="40"/>
      <c r="X14" s="246">
        <v>785393</v>
      </c>
      <c r="Y14" s="246"/>
      <c r="Z14" s="246"/>
      <c r="AA14" s="246">
        <v>537058.12</v>
      </c>
      <c r="AB14" s="246">
        <v>55474.65</v>
      </c>
      <c r="AC14" s="246"/>
      <c r="AD14" s="246"/>
      <c r="AE14" s="246"/>
      <c r="AF14" s="250"/>
    </row>
    <row r="15" spans="1:32" x14ac:dyDescent="0.2">
      <c r="A15" s="250" t="s">
        <v>3029</v>
      </c>
      <c r="B15" s="244">
        <v>389116.05</v>
      </c>
      <c r="C15" s="244">
        <v>0</v>
      </c>
      <c r="D15" s="244">
        <v>95222.62</v>
      </c>
      <c r="E15" s="250">
        <v>553184.18000000005</v>
      </c>
      <c r="F15" s="250">
        <v>-269891.37</v>
      </c>
      <c r="G15" s="250"/>
      <c r="H15" s="250"/>
      <c r="J15" s="245">
        <v>23300</v>
      </c>
      <c r="K15" s="245">
        <v>113850</v>
      </c>
      <c r="L15" s="245">
        <v>170.99</v>
      </c>
      <c r="M15" s="250"/>
      <c r="N15" s="250"/>
      <c r="O15" s="250"/>
      <c r="P15" s="250">
        <v>3873985.05</v>
      </c>
      <c r="Q15" s="40"/>
      <c r="R15" s="40"/>
      <c r="S15" s="40">
        <v>539700.47</v>
      </c>
      <c r="T15" s="40"/>
      <c r="U15" s="40">
        <v>256.74</v>
      </c>
      <c r="V15" s="40">
        <v>1246080</v>
      </c>
      <c r="W15" s="40"/>
      <c r="X15" s="246">
        <v>1307080</v>
      </c>
      <c r="Y15" s="246"/>
      <c r="Z15" s="246"/>
      <c r="AA15" s="246">
        <v>337525.98</v>
      </c>
      <c r="AB15" s="246">
        <v>1990852.24</v>
      </c>
      <c r="AC15" s="246"/>
      <c r="AD15" s="246"/>
      <c r="AE15" s="246"/>
      <c r="AF15" s="250"/>
    </row>
    <row r="16" spans="1:32" x14ac:dyDescent="0.2">
      <c r="A16" s="250" t="s">
        <v>3030</v>
      </c>
      <c r="B16" s="244">
        <v>329883.38</v>
      </c>
      <c r="C16" s="244">
        <v>0</v>
      </c>
      <c r="D16" s="244">
        <v>127834.28</v>
      </c>
      <c r="E16" s="250">
        <v>1509848.5</v>
      </c>
      <c r="F16" s="250">
        <v>140568.49</v>
      </c>
      <c r="G16" s="250"/>
      <c r="H16" s="250"/>
      <c r="J16" s="245">
        <v>93354</v>
      </c>
      <c r="M16" s="250">
        <v>85000</v>
      </c>
      <c r="N16" s="250"/>
      <c r="O16" s="250"/>
      <c r="P16" s="250">
        <v>2037072.22</v>
      </c>
      <c r="Q16" s="40"/>
      <c r="R16" s="40"/>
      <c r="S16" s="40">
        <v>871737.54</v>
      </c>
      <c r="T16" s="40"/>
      <c r="U16" s="40">
        <v>144.34</v>
      </c>
      <c r="V16" s="40">
        <v>677310</v>
      </c>
      <c r="W16" s="40">
        <v>60000</v>
      </c>
      <c r="X16" s="246">
        <v>962043.4</v>
      </c>
      <c r="Y16" s="246"/>
      <c r="Z16" s="246"/>
      <c r="AA16" s="246">
        <v>471222.26</v>
      </c>
      <c r="AB16" s="246">
        <v>104166.44</v>
      </c>
      <c r="AC16" s="246"/>
      <c r="AD16" s="246"/>
      <c r="AE16" s="246">
        <v>60000</v>
      </c>
      <c r="AF16" s="250"/>
    </row>
    <row r="17" spans="1:32" x14ac:dyDescent="0.2">
      <c r="A17" s="250" t="s">
        <v>3031</v>
      </c>
      <c r="B17" s="244">
        <v>370391.5</v>
      </c>
      <c r="C17" s="244">
        <v>0</v>
      </c>
      <c r="D17" s="244">
        <v>45692.27</v>
      </c>
      <c r="E17" s="250">
        <v>194222.92</v>
      </c>
      <c r="F17" s="250">
        <v>459453.11</v>
      </c>
      <c r="G17" s="250"/>
      <c r="H17" s="250"/>
      <c r="I17" s="245">
        <v>20000</v>
      </c>
      <c r="J17" s="245">
        <v>76587</v>
      </c>
      <c r="L17" s="245">
        <v>0</v>
      </c>
      <c r="M17" s="250">
        <v>0</v>
      </c>
      <c r="N17" s="250"/>
      <c r="O17" s="250"/>
      <c r="P17" s="250">
        <v>2706524.69</v>
      </c>
      <c r="Q17" s="40"/>
      <c r="R17" s="40"/>
      <c r="S17" s="40">
        <v>569339.11</v>
      </c>
      <c r="T17" s="40"/>
      <c r="U17" s="40">
        <v>483.33</v>
      </c>
      <c r="V17" s="40">
        <v>799550</v>
      </c>
      <c r="W17" s="40"/>
      <c r="X17" s="246">
        <v>912831</v>
      </c>
      <c r="Y17" s="246"/>
      <c r="Z17" s="246"/>
      <c r="AA17" s="246">
        <v>362600.15</v>
      </c>
      <c r="AB17" s="246">
        <v>170956.21</v>
      </c>
      <c r="AC17" s="246"/>
      <c r="AD17" s="246"/>
      <c r="AE17" s="246"/>
      <c r="AF17" s="250"/>
    </row>
    <row r="18" spans="1:32" x14ac:dyDescent="0.2">
      <c r="A18" s="250" t="s">
        <v>3032</v>
      </c>
      <c r="B18" s="244">
        <v>346149.69</v>
      </c>
      <c r="C18" s="244">
        <v>44600</v>
      </c>
      <c r="D18" s="244">
        <v>245402.8</v>
      </c>
      <c r="E18" s="250">
        <v>2040394.41</v>
      </c>
      <c r="F18" s="250">
        <v>195679.38</v>
      </c>
      <c r="G18" s="250"/>
      <c r="H18" s="250"/>
      <c r="J18" s="245">
        <v>58600</v>
      </c>
      <c r="L18" s="245">
        <v>32.71</v>
      </c>
      <c r="M18" s="250">
        <v>65000</v>
      </c>
      <c r="N18" s="250"/>
      <c r="O18" s="250"/>
      <c r="P18" s="250">
        <v>865508.28</v>
      </c>
      <c r="Q18" s="40"/>
      <c r="R18" s="40"/>
      <c r="S18" s="40">
        <v>887733.35</v>
      </c>
      <c r="T18" s="40"/>
      <c r="U18" s="40">
        <v>346.71</v>
      </c>
      <c r="V18" s="40">
        <v>162120</v>
      </c>
      <c r="W18" s="40">
        <v>3094900</v>
      </c>
      <c r="X18" s="246">
        <v>270818</v>
      </c>
      <c r="Y18" s="246"/>
      <c r="Z18" s="246"/>
      <c r="AA18" s="246">
        <v>457325.08</v>
      </c>
      <c r="AB18" s="246">
        <v>1221231</v>
      </c>
      <c r="AC18" s="246"/>
      <c r="AD18" s="246"/>
      <c r="AE18" s="246"/>
      <c r="AF18" s="250"/>
    </row>
    <row r="19" spans="1:32" x14ac:dyDescent="0.2">
      <c r="A19" s="250" t="s">
        <v>3033</v>
      </c>
      <c r="B19" s="244">
        <v>364801.3</v>
      </c>
      <c r="C19" s="244">
        <v>0</v>
      </c>
      <c r="D19" s="244">
        <v>98889.67</v>
      </c>
      <c r="E19" s="250">
        <v>42385.63</v>
      </c>
      <c r="F19" s="250">
        <v>162795.82999999999</v>
      </c>
      <c r="G19" s="250"/>
      <c r="H19" s="250"/>
      <c r="J19" s="245">
        <v>39400</v>
      </c>
      <c r="M19" s="250">
        <v>90000</v>
      </c>
      <c r="N19" s="250"/>
      <c r="O19" s="250"/>
      <c r="P19" s="250">
        <v>2831701.19</v>
      </c>
      <c r="Q19" s="40"/>
      <c r="R19" s="40"/>
      <c r="S19" s="40">
        <v>778973.26</v>
      </c>
      <c r="T19" s="40"/>
      <c r="U19" s="40">
        <v>304.70999999999998</v>
      </c>
      <c r="V19" s="40">
        <v>840510</v>
      </c>
      <c r="W19" s="40">
        <v>565.32000000000005</v>
      </c>
      <c r="X19" s="246">
        <v>1094360.5</v>
      </c>
      <c r="Y19" s="246"/>
      <c r="Z19" s="246"/>
      <c r="AA19" s="246">
        <v>330725.01</v>
      </c>
      <c r="AB19" s="246">
        <v>23752.18</v>
      </c>
      <c r="AC19" s="246"/>
      <c r="AD19" s="246"/>
      <c r="AE19" s="246"/>
      <c r="AF19" s="250"/>
    </row>
    <row r="20" spans="1:32" x14ac:dyDescent="0.2">
      <c r="A20" s="250" t="s">
        <v>3034</v>
      </c>
      <c r="B20" s="244">
        <v>789252.46</v>
      </c>
      <c r="C20" s="244">
        <v>0</v>
      </c>
      <c r="D20" s="244">
        <v>211685.54</v>
      </c>
      <c r="E20" s="250">
        <v>2552372.7400000002</v>
      </c>
      <c r="F20" s="250">
        <v>449311.79</v>
      </c>
      <c r="G20" s="250"/>
      <c r="H20" s="250"/>
      <c r="J20" s="245">
        <v>32770</v>
      </c>
      <c r="M20" s="250">
        <v>90000</v>
      </c>
      <c r="N20" s="250"/>
      <c r="O20" s="250"/>
      <c r="P20" s="250">
        <v>5546813.3099999996</v>
      </c>
      <c r="Q20" s="40"/>
      <c r="R20" s="40"/>
      <c r="S20" s="40">
        <v>671051.06999999995</v>
      </c>
      <c r="T20" s="40">
        <v>1000</v>
      </c>
      <c r="U20" s="40">
        <v>3008.61</v>
      </c>
      <c r="V20" s="40">
        <v>991160</v>
      </c>
      <c r="W20" s="40">
        <v>315</v>
      </c>
      <c r="X20" s="246">
        <v>1117594.7</v>
      </c>
      <c r="Y20" s="246"/>
      <c r="Z20" s="246"/>
      <c r="AA20" s="246">
        <v>361589.83</v>
      </c>
      <c r="AB20" s="246">
        <v>49202.97</v>
      </c>
      <c r="AC20" s="246"/>
      <c r="AD20" s="246"/>
      <c r="AE20" s="246"/>
      <c r="AF20" s="250"/>
    </row>
    <row r="21" spans="1:32" x14ac:dyDescent="0.2">
      <c r="A21" s="250" t="s">
        <v>3035</v>
      </c>
      <c r="B21" s="244">
        <v>795356.46</v>
      </c>
      <c r="C21" s="244">
        <v>0</v>
      </c>
      <c r="D21" s="244">
        <v>74691.289999999994</v>
      </c>
      <c r="E21" s="250">
        <v>2474483.9500000002</v>
      </c>
      <c r="F21" s="250">
        <v>1385840.12</v>
      </c>
      <c r="G21" s="250"/>
      <c r="H21" s="250"/>
      <c r="J21" s="245">
        <v>27533</v>
      </c>
      <c r="L21" s="245">
        <v>817.76</v>
      </c>
      <c r="M21" s="250">
        <v>99000</v>
      </c>
      <c r="N21" s="250"/>
      <c r="O21" s="250"/>
      <c r="P21" s="250">
        <v>1606327.04</v>
      </c>
      <c r="Q21" s="40"/>
      <c r="R21" s="40"/>
      <c r="S21" s="40">
        <v>1702615.9</v>
      </c>
      <c r="T21" s="40">
        <v>78000</v>
      </c>
      <c r="U21" s="40">
        <v>610.30999999999995</v>
      </c>
      <c r="V21" s="40">
        <v>1262800</v>
      </c>
      <c r="W21" s="40"/>
      <c r="X21" s="246">
        <v>1748411</v>
      </c>
      <c r="Y21" s="246">
        <v>16400</v>
      </c>
      <c r="Z21" s="246"/>
      <c r="AA21" s="246">
        <v>505994.44</v>
      </c>
      <c r="AB21" s="246">
        <v>115160.12</v>
      </c>
      <c r="AC21" s="246"/>
      <c r="AD21" s="246"/>
      <c r="AE21" s="246"/>
      <c r="AF21" s="250"/>
    </row>
    <row r="22" spans="1:32" x14ac:dyDescent="0.2">
      <c r="A22" s="250" t="s">
        <v>3036</v>
      </c>
      <c r="B22" s="244">
        <v>946444.46</v>
      </c>
      <c r="C22" s="244">
        <v>0</v>
      </c>
      <c r="D22" s="244">
        <v>140840.31</v>
      </c>
      <c r="E22" s="250">
        <v>1825540.17</v>
      </c>
      <c r="F22" s="250">
        <v>511256.17</v>
      </c>
      <c r="G22" s="250"/>
      <c r="H22" s="250"/>
      <c r="J22" s="245">
        <v>43229</v>
      </c>
      <c r="L22" s="245">
        <v>47978.37</v>
      </c>
      <c r="M22" s="250">
        <v>33000</v>
      </c>
      <c r="N22" s="250"/>
      <c r="O22" s="250"/>
      <c r="P22" s="250">
        <v>1373222.93</v>
      </c>
      <c r="Q22" s="40"/>
      <c r="R22" s="40"/>
      <c r="S22" s="40">
        <v>892528.02</v>
      </c>
      <c r="T22" s="40">
        <v>23775.71</v>
      </c>
      <c r="U22" s="40">
        <v>1012.74</v>
      </c>
      <c r="V22" s="40">
        <v>1167580</v>
      </c>
      <c r="W22" s="40"/>
      <c r="X22" s="246">
        <v>1283079</v>
      </c>
      <c r="Y22" s="246"/>
      <c r="Z22" s="246"/>
      <c r="AA22" s="246">
        <v>308632.90000000002</v>
      </c>
      <c r="AB22" s="246">
        <v>146541</v>
      </c>
      <c r="AC22" s="246"/>
      <c r="AD22" s="246"/>
      <c r="AE22" s="246"/>
      <c r="AF22" s="250"/>
    </row>
    <row r="23" spans="1:32" x14ac:dyDescent="0.2">
      <c r="A23" s="250" t="s">
        <v>3037</v>
      </c>
      <c r="B23" s="244">
        <v>518356.88</v>
      </c>
      <c r="C23" s="244">
        <v>22541.040000000001</v>
      </c>
      <c r="D23" s="244">
        <v>108779.76</v>
      </c>
      <c r="E23" s="250">
        <v>1948206.07</v>
      </c>
      <c r="F23" s="250">
        <v>336727.45</v>
      </c>
      <c r="G23" s="250"/>
      <c r="H23" s="250"/>
      <c r="J23" s="245">
        <v>18830</v>
      </c>
      <c r="L23" s="245">
        <v>1247.6600000000001</v>
      </c>
      <c r="M23" s="250"/>
      <c r="N23" s="250"/>
      <c r="O23" s="250"/>
      <c r="P23" s="250">
        <v>466379.49</v>
      </c>
      <c r="Q23" s="40"/>
      <c r="R23" s="40"/>
      <c r="S23" s="40">
        <v>935019.83</v>
      </c>
      <c r="T23" s="40">
        <v>117900</v>
      </c>
      <c r="U23" s="40">
        <v>929.22</v>
      </c>
      <c r="V23" s="40">
        <v>631470</v>
      </c>
      <c r="W23" s="40"/>
      <c r="X23" s="246">
        <v>838105</v>
      </c>
      <c r="Y23" s="246"/>
      <c r="Z23" s="246"/>
      <c r="AA23" s="246">
        <v>461117.96</v>
      </c>
      <c r="AB23" s="246">
        <v>701426.87</v>
      </c>
      <c r="AC23" s="246"/>
      <c r="AD23" s="246"/>
      <c r="AE23" s="246"/>
      <c r="AF23" s="250"/>
    </row>
    <row r="24" spans="1:32" x14ac:dyDescent="0.2">
      <c r="A24" s="250" t="s">
        <v>3038</v>
      </c>
      <c r="B24" s="244">
        <v>228129.51</v>
      </c>
      <c r="C24" s="244">
        <v>3206</v>
      </c>
      <c r="D24" s="244">
        <v>139110.54999999999</v>
      </c>
      <c r="E24" s="250">
        <v>219149.94</v>
      </c>
      <c r="F24" s="250">
        <v>360385.38</v>
      </c>
      <c r="G24" s="250"/>
      <c r="H24" s="250"/>
      <c r="I24" s="245">
        <v>50000</v>
      </c>
      <c r="J24" s="245">
        <v>19822</v>
      </c>
      <c r="L24" s="245">
        <v>1400</v>
      </c>
      <c r="M24" s="250">
        <v>83500</v>
      </c>
      <c r="N24" s="250"/>
      <c r="O24" s="250"/>
      <c r="P24" s="250">
        <v>1804328.64</v>
      </c>
      <c r="Q24" s="40"/>
      <c r="R24" s="40"/>
      <c r="S24" s="40">
        <v>758449.65</v>
      </c>
      <c r="T24" s="40"/>
      <c r="U24" s="40">
        <v>155.13</v>
      </c>
      <c r="V24" s="40">
        <v>759012</v>
      </c>
      <c r="W24" s="40"/>
      <c r="X24" s="246">
        <v>846484</v>
      </c>
      <c r="Y24" s="246"/>
      <c r="Z24" s="246"/>
      <c r="AA24" s="246">
        <v>469737.48</v>
      </c>
      <c r="AB24" s="246">
        <v>235138.2</v>
      </c>
      <c r="AC24" s="246"/>
      <c r="AD24" s="246"/>
      <c r="AE24" s="246"/>
      <c r="AF24" s="250"/>
    </row>
    <row r="25" spans="1:32" x14ac:dyDescent="0.2">
      <c r="A25" s="250" t="s">
        <v>3039</v>
      </c>
      <c r="B25" s="244">
        <v>301288.11</v>
      </c>
      <c r="C25" s="244">
        <v>0</v>
      </c>
      <c r="D25" s="244">
        <v>386860.52</v>
      </c>
      <c r="E25" s="250">
        <v>437653.98</v>
      </c>
      <c r="F25" s="250">
        <v>89441.98</v>
      </c>
      <c r="G25" s="250"/>
      <c r="H25" s="250"/>
      <c r="J25" s="245">
        <v>57432</v>
      </c>
      <c r="L25" s="245">
        <v>0</v>
      </c>
      <c r="M25" s="250"/>
      <c r="N25" s="250"/>
      <c r="O25" s="250"/>
      <c r="P25" s="250">
        <v>1601555.91</v>
      </c>
      <c r="Q25" s="40"/>
      <c r="R25" s="40"/>
      <c r="S25" s="40">
        <v>1133076.02</v>
      </c>
      <c r="T25" s="40"/>
      <c r="U25" s="40">
        <v>636.94000000000005</v>
      </c>
      <c r="V25" s="40">
        <v>670080</v>
      </c>
      <c r="W25" s="40"/>
      <c r="X25" s="246">
        <v>1096284.81</v>
      </c>
      <c r="Y25" s="246"/>
      <c r="Z25" s="246"/>
      <c r="AA25" s="246">
        <v>817753.2</v>
      </c>
      <c r="AB25" s="246">
        <v>23856</v>
      </c>
      <c r="AC25" s="246"/>
      <c r="AD25" s="246"/>
      <c r="AE25" s="246"/>
      <c r="AF25" s="250"/>
    </row>
    <row r="26" spans="1:32" x14ac:dyDescent="0.2">
      <c r="A26" s="250" t="s">
        <v>3040</v>
      </c>
      <c r="B26" s="244">
        <v>414711.42</v>
      </c>
      <c r="C26" s="244">
        <v>0</v>
      </c>
      <c r="D26" s="244">
        <v>123003.85</v>
      </c>
      <c r="E26" s="250">
        <v>88376.82</v>
      </c>
      <c r="F26" s="250">
        <v>213458.34</v>
      </c>
      <c r="G26" s="250"/>
      <c r="H26" s="250"/>
      <c r="J26" s="245">
        <v>27195</v>
      </c>
      <c r="L26" s="245">
        <v>699.71</v>
      </c>
      <c r="M26" s="250"/>
      <c r="N26" s="250"/>
      <c r="O26" s="250"/>
      <c r="P26" s="250">
        <v>1188537.31</v>
      </c>
      <c r="Q26" s="40"/>
      <c r="R26" s="40"/>
      <c r="S26" s="40">
        <v>714499.34</v>
      </c>
      <c r="T26" s="40"/>
      <c r="U26" s="40">
        <v>455.88</v>
      </c>
      <c r="V26" s="40">
        <v>1111530</v>
      </c>
      <c r="W26" s="40"/>
      <c r="X26" s="246">
        <v>1206193</v>
      </c>
      <c r="Y26" s="246"/>
      <c r="Z26" s="246"/>
      <c r="AA26" s="246">
        <v>650959.46</v>
      </c>
      <c r="AB26" s="246">
        <v>60783.45</v>
      </c>
      <c r="AC26" s="246"/>
      <c r="AD26" s="246"/>
      <c r="AE26" s="246"/>
      <c r="AF26" s="250"/>
    </row>
    <row r="27" spans="1:32" x14ac:dyDescent="0.2">
      <c r="A27" s="250" t="s">
        <v>3160</v>
      </c>
      <c r="B27" s="244">
        <v>199071.8</v>
      </c>
      <c r="C27" s="244">
        <v>0</v>
      </c>
      <c r="D27" s="244">
        <v>145546.96</v>
      </c>
      <c r="E27" s="250">
        <v>687731.56</v>
      </c>
      <c r="F27" s="250">
        <v>342568.66</v>
      </c>
      <c r="G27" s="250"/>
      <c r="H27" s="250"/>
      <c r="J27" s="245">
        <v>16280</v>
      </c>
      <c r="L27" s="245">
        <v>415605.68</v>
      </c>
      <c r="M27" s="250"/>
      <c r="N27" s="250"/>
      <c r="O27" s="250"/>
      <c r="P27" s="250">
        <v>3378480.39</v>
      </c>
      <c r="Q27" s="40"/>
      <c r="R27" s="40"/>
      <c r="S27" s="40">
        <v>858711.08</v>
      </c>
      <c r="T27" s="40"/>
      <c r="U27" s="40">
        <v>334.34</v>
      </c>
      <c r="V27" s="40">
        <v>537600</v>
      </c>
      <c r="W27" s="40"/>
      <c r="X27" s="246">
        <v>822298.5</v>
      </c>
      <c r="Y27" s="246"/>
      <c r="Z27" s="246"/>
      <c r="AA27" s="246">
        <v>470564.77</v>
      </c>
      <c r="AB27" s="246">
        <v>50</v>
      </c>
      <c r="AC27" s="246"/>
      <c r="AD27" s="246"/>
      <c r="AE27" s="246"/>
      <c r="AF27" s="250"/>
    </row>
    <row r="28" spans="1:32" x14ac:dyDescent="0.2">
      <c r="A28" s="250" t="s">
        <v>3165</v>
      </c>
      <c r="B28" s="244">
        <v>476469.63</v>
      </c>
      <c r="C28" s="244">
        <v>0</v>
      </c>
      <c r="D28" s="244">
        <v>153693.4</v>
      </c>
      <c r="E28" s="250">
        <v>3511166.88</v>
      </c>
      <c r="F28" s="250">
        <v>267083.44</v>
      </c>
      <c r="G28" s="250"/>
      <c r="H28" s="250"/>
      <c r="J28" s="245">
        <v>42704</v>
      </c>
      <c r="K28" s="245">
        <v>124000</v>
      </c>
      <c r="M28" s="250"/>
      <c r="N28" s="250"/>
      <c r="O28" s="250">
        <v>25000</v>
      </c>
      <c r="P28" s="250">
        <v>4652638.84</v>
      </c>
      <c r="Q28" s="40"/>
      <c r="R28" s="40"/>
      <c r="S28" s="40">
        <v>534346.6</v>
      </c>
      <c r="T28" s="40"/>
      <c r="U28" s="40">
        <v>484.44</v>
      </c>
      <c r="V28" s="40">
        <v>524500</v>
      </c>
      <c r="W28" s="40"/>
      <c r="X28" s="246">
        <v>629679</v>
      </c>
      <c r="Y28" s="246"/>
      <c r="Z28" s="246"/>
      <c r="AA28" s="246">
        <v>282988.06</v>
      </c>
      <c r="AB28" s="246">
        <v>11128.79</v>
      </c>
      <c r="AC28" s="246"/>
      <c r="AD28" s="246"/>
      <c r="AE28" s="246"/>
      <c r="AF28" s="250"/>
    </row>
    <row r="29" spans="1:32" x14ac:dyDescent="0.2">
      <c r="A29" s="250" t="s">
        <v>3041</v>
      </c>
      <c r="B29" s="244">
        <v>299522.24</v>
      </c>
      <c r="C29" s="244">
        <v>0</v>
      </c>
      <c r="D29" s="244">
        <v>16538.38</v>
      </c>
      <c r="E29" s="250">
        <v>2236985.06</v>
      </c>
      <c r="F29" s="250">
        <v>316251.94</v>
      </c>
      <c r="G29" s="250"/>
      <c r="H29" s="250"/>
      <c r="M29" s="250"/>
      <c r="N29" s="250"/>
      <c r="O29" s="250">
        <v>-1234725.33</v>
      </c>
      <c r="P29" s="250">
        <v>3908830.71</v>
      </c>
      <c r="Q29" s="40"/>
      <c r="R29" s="40"/>
      <c r="S29" s="40">
        <v>307485.23</v>
      </c>
      <c r="T29" s="40">
        <v>255330.19</v>
      </c>
      <c r="U29" s="40">
        <v>369.72</v>
      </c>
      <c r="V29" s="40">
        <v>1123020</v>
      </c>
      <c r="W29" s="40">
        <v>752402</v>
      </c>
      <c r="X29" s="246">
        <v>1583730</v>
      </c>
      <c r="Y29" s="246"/>
      <c r="Z29" s="246"/>
      <c r="AA29" s="246">
        <v>472028.47</v>
      </c>
      <c r="AB29" s="246">
        <v>168350.43</v>
      </c>
      <c r="AC29" s="246"/>
      <c r="AD29" s="246"/>
      <c r="AE29" s="246">
        <v>1231</v>
      </c>
      <c r="AF29" s="250"/>
    </row>
    <row r="30" spans="1:32" x14ac:dyDescent="0.2">
      <c r="A30" s="250" t="s">
        <v>3042</v>
      </c>
      <c r="B30" s="244">
        <v>205455.73</v>
      </c>
      <c r="C30" s="244">
        <v>0</v>
      </c>
      <c r="D30" s="244">
        <v>201160.78</v>
      </c>
      <c r="E30" s="250">
        <v>902592</v>
      </c>
      <c r="F30" s="250">
        <v>362293</v>
      </c>
      <c r="G30" s="250"/>
      <c r="H30" s="250"/>
      <c r="L30" s="245">
        <v>298.45999999999998</v>
      </c>
      <c r="M30" s="250"/>
      <c r="N30" s="250"/>
      <c r="O30" s="250">
        <v>-2230501.0499999998</v>
      </c>
      <c r="P30" s="250">
        <v>3967213.3</v>
      </c>
      <c r="Q30" s="40">
        <v>621.11</v>
      </c>
      <c r="R30" s="40"/>
      <c r="S30" s="40">
        <v>690748.05</v>
      </c>
      <c r="T30" s="40"/>
      <c r="U30" s="40"/>
      <c r="V30" s="40">
        <v>999180</v>
      </c>
      <c r="W30" s="40">
        <v>197200</v>
      </c>
      <c r="X30" s="246">
        <v>1313190.3</v>
      </c>
      <c r="Y30" s="246"/>
      <c r="Z30" s="246">
        <v>10804</v>
      </c>
      <c r="AA30" s="246">
        <v>502621.36</v>
      </c>
      <c r="AB30" s="246">
        <v>116604</v>
      </c>
      <c r="AC30" s="246"/>
      <c r="AD30" s="246"/>
      <c r="AE30" s="246"/>
      <c r="AF30" s="250"/>
    </row>
    <row r="31" spans="1:32" x14ac:dyDescent="0.2">
      <c r="A31" s="250" t="s">
        <v>3043</v>
      </c>
      <c r="B31" s="244">
        <v>487969.05</v>
      </c>
      <c r="C31" s="244">
        <v>0</v>
      </c>
      <c r="D31" s="244">
        <v>48353.64</v>
      </c>
      <c r="E31" s="250">
        <v>11255</v>
      </c>
      <c r="F31" s="250">
        <v>288579.84000000003</v>
      </c>
      <c r="G31" s="250"/>
      <c r="H31" s="250"/>
      <c r="M31" s="250"/>
      <c r="N31" s="250"/>
      <c r="O31" s="250"/>
      <c r="P31" s="250">
        <v>1728640.99</v>
      </c>
      <c r="Q31" s="40"/>
      <c r="R31" s="40"/>
      <c r="S31" s="40">
        <v>575188.56999999995</v>
      </c>
      <c r="T31" s="40"/>
      <c r="U31" s="40">
        <v>765.23</v>
      </c>
      <c r="V31" s="40">
        <v>990000</v>
      </c>
      <c r="W31" s="40">
        <v>60309.38</v>
      </c>
      <c r="X31" s="246">
        <v>1078630</v>
      </c>
      <c r="Y31" s="246"/>
      <c r="Z31" s="246"/>
      <c r="AA31" s="246">
        <v>329742.37</v>
      </c>
      <c r="AB31" s="246">
        <v>127341.74</v>
      </c>
      <c r="AC31" s="246"/>
      <c r="AD31" s="246"/>
      <c r="AE31" s="246"/>
      <c r="AF31" s="250"/>
    </row>
    <row r="32" spans="1:32" x14ac:dyDescent="0.2">
      <c r="A32" s="250" t="s">
        <v>3044</v>
      </c>
      <c r="B32" s="244">
        <v>329091.09000000003</v>
      </c>
      <c r="C32" s="244">
        <v>29976</v>
      </c>
      <c r="D32" s="244">
        <v>29863.279999999999</v>
      </c>
      <c r="E32" s="250">
        <v>4017.34</v>
      </c>
      <c r="F32" s="250">
        <v>375573.64</v>
      </c>
      <c r="G32" s="250"/>
      <c r="H32" s="250"/>
      <c r="L32" s="245">
        <v>349537.22</v>
      </c>
      <c r="M32" s="250"/>
      <c r="N32" s="250"/>
      <c r="O32" s="250">
        <v>-1577763.78</v>
      </c>
      <c r="P32" s="250">
        <v>2399403.2599999998</v>
      </c>
      <c r="Q32" s="40"/>
      <c r="R32" s="40"/>
      <c r="S32" s="40">
        <v>534132.16</v>
      </c>
      <c r="T32" s="40"/>
      <c r="U32" s="40"/>
      <c r="V32" s="40"/>
      <c r="W32" s="40">
        <v>136753.29</v>
      </c>
      <c r="X32" s="246">
        <v>234024</v>
      </c>
      <c r="Y32" s="246"/>
      <c r="Z32" s="246">
        <v>51124</v>
      </c>
      <c r="AA32" s="246">
        <v>563265.82999999996</v>
      </c>
      <c r="AB32" s="246">
        <v>103568.56</v>
      </c>
      <c r="AC32" s="246"/>
      <c r="AD32" s="246"/>
      <c r="AE32" s="246">
        <v>449.41</v>
      </c>
      <c r="AF32" s="250"/>
    </row>
    <row r="33" spans="1:32" x14ac:dyDescent="0.2">
      <c r="A33" s="250" t="s">
        <v>3045</v>
      </c>
      <c r="B33" s="244">
        <v>342746.75</v>
      </c>
      <c r="C33" s="244">
        <v>0</v>
      </c>
      <c r="D33" s="244">
        <v>53636.51</v>
      </c>
      <c r="E33" s="250">
        <v>11276045.18</v>
      </c>
      <c r="F33" s="250">
        <v>465989.45</v>
      </c>
      <c r="G33" s="250"/>
      <c r="H33" s="250"/>
      <c r="L33" s="245">
        <v>465.1</v>
      </c>
      <c r="M33" s="250"/>
      <c r="N33" s="250"/>
      <c r="O33" s="250">
        <v>4065917.73</v>
      </c>
      <c r="P33" s="250">
        <v>8039383.1299999999</v>
      </c>
      <c r="Q33" s="40"/>
      <c r="R33" s="40"/>
      <c r="S33" s="40">
        <v>1022830.75</v>
      </c>
      <c r="T33" s="40">
        <v>20000</v>
      </c>
      <c r="U33" s="40">
        <v>661.75</v>
      </c>
      <c r="V33" s="40">
        <v>711470</v>
      </c>
      <c r="W33" s="40">
        <v>79800</v>
      </c>
      <c r="X33" s="246">
        <v>1201360</v>
      </c>
      <c r="Y33" s="246"/>
      <c r="Z33" s="246">
        <v>5208</v>
      </c>
      <c r="AA33" s="246">
        <v>438891.76</v>
      </c>
      <c r="AB33" s="246">
        <v>146604.81</v>
      </c>
      <c r="AC33" s="246"/>
      <c r="AD33" s="246"/>
      <c r="AE33" s="246"/>
      <c r="AF33" s="250"/>
    </row>
    <row r="34" spans="1:32" x14ac:dyDescent="0.2">
      <c r="A34" s="250" t="s">
        <v>3046</v>
      </c>
      <c r="B34" s="244">
        <v>412322.41</v>
      </c>
      <c r="C34" s="244">
        <v>0</v>
      </c>
      <c r="D34" s="244">
        <v>124659.81</v>
      </c>
      <c r="E34" s="250">
        <v>2141025</v>
      </c>
      <c r="F34" s="250">
        <v>110997.6</v>
      </c>
      <c r="G34" s="250"/>
      <c r="H34" s="250"/>
      <c r="M34" s="250"/>
      <c r="N34" s="250"/>
      <c r="O34" s="250">
        <v>541704.46</v>
      </c>
      <c r="P34" s="250">
        <v>2109112.34</v>
      </c>
      <c r="Q34" s="40"/>
      <c r="R34" s="40"/>
      <c r="S34" s="40">
        <v>681584.53</v>
      </c>
      <c r="T34" s="40"/>
      <c r="U34" s="40">
        <v>460.18</v>
      </c>
      <c r="V34" s="40">
        <v>667380</v>
      </c>
      <c r="W34" s="40">
        <v>408762</v>
      </c>
      <c r="X34" s="246">
        <v>1045612</v>
      </c>
      <c r="Y34" s="246">
        <v>5982</v>
      </c>
      <c r="Z34" s="246"/>
      <c r="AA34" s="246">
        <v>381856.37</v>
      </c>
      <c r="AB34" s="246">
        <v>171427.32</v>
      </c>
      <c r="AC34" s="246"/>
      <c r="AD34" s="246"/>
      <c r="AE34" s="246">
        <v>3000</v>
      </c>
      <c r="AF34" s="250"/>
    </row>
    <row r="35" spans="1:32" x14ac:dyDescent="0.2">
      <c r="A35" s="250" t="s">
        <v>3047</v>
      </c>
      <c r="B35" s="244">
        <v>386492.85</v>
      </c>
      <c r="C35" s="244">
        <v>2500</v>
      </c>
      <c r="D35" s="244">
        <v>34470.28</v>
      </c>
      <c r="E35" s="250">
        <v>2153037.61</v>
      </c>
      <c r="F35" s="250">
        <v>253826.03</v>
      </c>
      <c r="G35" s="250"/>
      <c r="H35" s="250"/>
      <c r="L35" s="245">
        <v>29966.93</v>
      </c>
      <c r="M35" s="250"/>
      <c r="N35" s="250"/>
      <c r="O35" s="250">
        <v>783827.26</v>
      </c>
      <c r="P35" s="250">
        <v>2003005.18</v>
      </c>
      <c r="Q35" s="40"/>
      <c r="R35" s="40"/>
      <c r="S35" s="40">
        <v>574479.72</v>
      </c>
      <c r="T35" s="40">
        <v>20000</v>
      </c>
      <c r="U35" s="40">
        <v>991.16</v>
      </c>
      <c r="V35" s="40"/>
      <c r="W35" s="40">
        <v>230400</v>
      </c>
      <c r="X35" s="246">
        <v>241714</v>
      </c>
      <c r="Y35" s="246"/>
      <c r="Z35" s="246">
        <v>2520</v>
      </c>
      <c r="AA35" s="246">
        <v>396325.37</v>
      </c>
      <c r="AB35" s="246">
        <v>144066.10999999999</v>
      </c>
      <c r="AC35" s="246"/>
      <c r="AD35" s="246"/>
      <c r="AE35" s="246"/>
      <c r="AF35" s="250"/>
    </row>
    <row r="36" spans="1:32" x14ac:dyDescent="0.2">
      <c r="A36" s="250" t="s">
        <v>3048</v>
      </c>
      <c r="B36" s="244">
        <v>331368.95</v>
      </c>
      <c r="C36" s="244">
        <v>0</v>
      </c>
      <c r="D36" s="244">
        <v>10607.42</v>
      </c>
      <c r="E36" s="250">
        <v>1247661.3500000001</v>
      </c>
      <c r="F36" s="250">
        <v>153131.51999999999</v>
      </c>
      <c r="G36" s="250"/>
      <c r="H36" s="250"/>
      <c r="M36" s="250"/>
      <c r="N36" s="250"/>
      <c r="O36" s="250">
        <v>-421262.16</v>
      </c>
      <c r="P36" s="250">
        <v>2067007.72</v>
      </c>
      <c r="Q36" s="40"/>
      <c r="R36" s="40"/>
      <c r="S36" s="40">
        <v>624961.26</v>
      </c>
      <c r="T36" s="40"/>
      <c r="U36" s="40">
        <v>362.56</v>
      </c>
      <c r="V36" s="40"/>
      <c r="W36" s="40">
        <v>54000</v>
      </c>
      <c r="X36" s="246">
        <v>159390</v>
      </c>
      <c r="Y36" s="246"/>
      <c r="Z36" s="246">
        <v>17644</v>
      </c>
      <c r="AA36" s="246">
        <v>318975.87</v>
      </c>
      <c r="AB36" s="246">
        <v>83988.27</v>
      </c>
      <c r="AC36" s="246"/>
      <c r="AD36" s="246"/>
      <c r="AE36" s="246"/>
      <c r="AF36" s="250"/>
    </row>
    <row r="37" spans="1:32" x14ac:dyDescent="0.2">
      <c r="A37" s="250" t="s">
        <v>3049</v>
      </c>
      <c r="B37" s="244">
        <v>215447.66</v>
      </c>
      <c r="C37" s="244">
        <v>0</v>
      </c>
      <c r="D37" s="244">
        <v>166366.97</v>
      </c>
      <c r="E37" s="250">
        <v>545587.94999999995</v>
      </c>
      <c r="F37" s="250">
        <v>877200.57</v>
      </c>
      <c r="G37" s="250"/>
      <c r="H37" s="250"/>
      <c r="M37" s="250"/>
      <c r="N37" s="250"/>
      <c r="O37" s="250">
        <v>-1052658.8400000001</v>
      </c>
      <c r="P37" s="250">
        <v>2721924.84</v>
      </c>
      <c r="Q37" s="40"/>
      <c r="R37" s="40"/>
      <c r="S37" s="40">
        <v>902359.84</v>
      </c>
      <c r="T37" s="40"/>
      <c r="U37" s="40">
        <v>279.39999999999998</v>
      </c>
      <c r="V37" s="40">
        <v>686570</v>
      </c>
      <c r="W37" s="40">
        <v>132910</v>
      </c>
      <c r="X37" s="246">
        <v>1025735</v>
      </c>
      <c r="Y37" s="246"/>
      <c r="Z37" s="246">
        <v>12112</v>
      </c>
      <c r="AA37" s="246">
        <v>431113.09</v>
      </c>
      <c r="AB37" s="246">
        <v>130674</v>
      </c>
      <c r="AC37" s="246"/>
      <c r="AD37" s="246"/>
      <c r="AE37" s="246"/>
      <c r="AF37" s="250"/>
    </row>
    <row r="38" spans="1:32" x14ac:dyDescent="0.2">
      <c r="A38" s="250" t="s">
        <v>3050</v>
      </c>
      <c r="B38" s="244">
        <v>502081.72</v>
      </c>
      <c r="C38" s="244">
        <v>0</v>
      </c>
      <c r="D38" s="244">
        <v>73301.039999999994</v>
      </c>
      <c r="E38" s="250">
        <v>3</v>
      </c>
      <c r="F38" s="250">
        <v>-80538.39</v>
      </c>
      <c r="G38" s="250"/>
      <c r="H38" s="250"/>
      <c r="J38" s="245">
        <v>1050</v>
      </c>
      <c r="L38" s="245">
        <v>95.86</v>
      </c>
      <c r="M38" s="250"/>
      <c r="N38" s="250"/>
      <c r="O38" s="250">
        <v>79693</v>
      </c>
      <c r="P38" s="250">
        <v>1153430.04</v>
      </c>
      <c r="Q38" s="40"/>
      <c r="R38" s="40"/>
      <c r="S38" s="40">
        <v>677721.19</v>
      </c>
      <c r="T38" s="40">
        <v>150232</v>
      </c>
      <c r="U38" s="40">
        <v>466.98</v>
      </c>
      <c r="V38" s="40">
        <v>847540</v>
      </c>
      <c r="W38" s="40">
        <v>17200</v>
      </c>
      <c r="X38" s="246">
        <v>1012112</v>
      </c>
      <c r="Y38" s="246"/>
      <c r="Z38" s="246">
        <v>6880</v>
      </c>
      <c r="AA38" s="246">
        <v>293028.34999999998</v>
      </c>
      <c r="AB38" s="246">
        <v>59606.62</v>
      </c>
      <c r="AC38" s="246"/>
      <c r="AD38" s="246"/>
      <c r="AE38" s="246"/>
      <c r="AF38" s="250"/>
    </row>
    <row r="39" spans="1:32" x14ac:dyDescent="0.2">
      <c r="A39" s="250" t="s">
        <v>3051</v>
      </c>
      <c r="B39" s="244">
        <v>640621.24</v>
      </c>
      <c r="C39" s="244">
        <v>0</v>
      </c>
      <c r="D39" s="244">
        <v>189302.68</v>
      </c>
      <c r="E39" s="250">
        <v>-425090.66</v>
      </c>
      <c r="F39" s="250">
        <v>88845.37</v>
      </c>
      <c r="G39" s="250"/>
      <c r="H39" s="250"/>
      <c r="L39" s="245">
        <v>514.95000000000005</v>
      </c>
      <c r="M39" s="250"/>
      <c r="N39" s="250">
        <v>-2304521.69</v>
      </c>
      <c r="O39" s="250">
        <v>-30934</v>
      </c>
      <c r="P39" s="250">
        <v>2737074.7</v>
      </c>
      <c r="Q39" s="40"/>
      <c r="R39" s="40"/>
      <c r="S39" s="40">
        <v>767881.09</v>
      </c>
      <c r="T39" s="40">
        <v>148885</v>
      </c>
      <c r="U39" s="40">
        <v>550.54999999999995</v>
      </c>
      <c r="V39" s="40">
        <v>798720</v>
      </c>
      <c r="W39" s="40">
        <v>23200</v>
      </c>
      <c r="X39" s="246">
        <v>884600</v>
      </c>
      <c r="Y39" s="246"/>
      <c r="Z39" s="246"/>
      <c r="AA39" s="246">
        <v>304701.82</v>
      </c>
      <c r="AB39" s="246">
        <v>94121.57</v>
      </c>
      <c r="AC39" s="246"/>
      <c r="AD39" s="246"/>
      <c r="AE39" s="246"/>
      <c r="AF39" s="250"/>
    </row>
    <row r="40" spans="1:32" x14ac:dyDescent="0.2">
      <c r="A40" s="252" t="s">
        <v>3052</v>
      </c>
      <c r="B40" s="244">
        <v>641855.11</v>
      </c>
      <c r="C40" s="244">
        <v>0</v>
      </c>
      <c r="D40" s="244">
        <v>131527.63</v>
      </c>
      <c r="E40" s="250">
        <v>133993.20000000001</v>
      </c>
      <c r="F40" s="250">
        <v>112285.02</v>
      </c>
      <c r="G40" s="250"/>
      <c r="H40" s="250"/>
      <c r="J40" s="245">
        <v>6300</v>
      </c>
      <c r="M40" s="250"/>
      <c r="N40" s="250"/>
      <c r="O40" s="250">
        <v>24543</v>
      </c>
      <c r="P40" s="250">
        <v>1656318.18</v>
      </c>
      <c r="Q40" s="40"/>
      <c r="R40" s="40"/>
      <c r="S40" s="40">
        <v>441698.85</v>
      </c>
      <c r="T40" s="40">
        <v>122400</v>
      </c>
      <c r="U40" s="40">
        <v>2057.84</v>
      </c>
      <c r="V40" s="40">
        <v>954420</v>
      </c>
      <c r="W40" s="40">
        <v>20879</v>
      </c>
      <c r="X40" s="246">
        <v>1040555</v>
      </c>
      <c r="Y40" s="246"/>
      <c r="Z40" s="246">
        <v>7840</v>
      </c>
      <c r="AA40" s="246">
        <v>248490.41</v>
      </c>
      <c r="AB40" s="246">
        <v>99666.62</v>
      </c>
      <c r="AC40" s="246"/>
      <c r="AD40" s="246"/>
      <c r="AE40" s="246"/>
      <c r="AF40" s="250"/>
    </row>
    <row r="41" spans="1:32" x14ac:dyDescent="0.2">
      <c r="A41" s="250" t="s">
        <v>3053</v>
      </c>
      <c r="B41" s="244">
        <v>155058.03</v>
      </c>
      <c r="C41" s="244">
        <v>0</v>
      </c>
      <c r="D41" s="244">
        <v>73769.83</v>
      </c>
      <c r="E41" s="250">
        <v>96391.2</v>
      </c>
      <c r="F41" s="250">
        <v>-57272.13</v>
      </c>
      <c r="G41" s="250"/>
      <c r="H41" s="250"/>
      <c r="J41" s="245">
        <v>577325</v>
      </c>
      <c r="L41" s="245">
        <v>296.35000000000002</v>
      </c>
      <c r="M41" s="250"/>
      <c r="N41" s="250"/>
      <c r="O41" s="250">
        <v>3744.1</v>
      </c>
      <c r="P41" s="250">
        <v>1118559.83</v>
      </c>
      <c r="Q41" s="40"/>
      <c r="R41" s="40"/>
      <c r="S41" s="40">
        <v>544559.56000000006</v>
      </c>
      <c r="T41" s="40">
        <v>77860</v>
      </c>
      <c r="U41" s="40">
        <v>168.73</v>
      </c>
      <c r="V41" s="40">
        <v>750410</v>
      </c>
      <c r="W41" s="40">
        <v>18734</v>
      </c>
      <c r="X41" s="246">
        <v>905048</v>
      </c>
      <c r="Y41" s="246"/>
      <c r="Z41" s="246"/>
      <c r="AA41" s="246">
        <v>321989.53999999998</v>
      </c>
      <c r="AB41" s="246">
        <v>76707.33</v>
      </c>
      <c r="AC41" s="246"/>
      <c r="AD41" s="246"/>
      <c r="AE41" s="246"/>
      <c r="AF41" s="250"/>
    </row>
    <row r="42" spans="1:32" x14ac:dyDescent="0.2">
      <c r="A42" s="250" t="s">
        <v>3054</v>
      </c>
      <c r="B42" s="244">
        <v>302050.62</v>
      </c>
      <c r="C42" s="244">
        <v>0</v>
      </c>
      <c r="D42" s="244">
        <v>143688.59</v>
      </c>
      <c r="E42" s="250">
        <v>-742663.22</v>
      </c>
      <c r="F42" s="250">
        <v>-135003.35999999999</v>
      </c>
      <c r="G42" s="250"/>
      <c r="H42" s="250"/>
      <c r="I42" s="245">
        <v>150000</v>
      </c>
      <c r="J42" s="245">
        <v>41740</v>
      </c>
      <c r="M42" s="250"/>
      <c r="N42" s="250"/>
      <c r="O42" s="250">
        <v>-707970.66</v>
      </c>
      <c r="P42" s="250">
        <v>1381244.13</v>
      </c>
      <c r="Q42" s="40"/>
      <c r="R42" s="40"/>
      <c r="S42" s="40">
        <v>662911.1</v>
      </c>
      <c r="T42" s="40">
        <v>190590</v>
      </c>
      <c r="U42" s="40">
        <v>406.11</v>
      </c>
      <c r="V42" s="40">
        <v>1083040</v>
      </c>
      <c r="W42" s="40">
        <v>20200</v>
      </c>
      <c r="X42" s="246">
        <v>1251610</v>
      </c>
      <c r="Y42" s="246"/>
      <c r="Z42" s="246"/>
      <c r="AA42" s="246">
        <v>230852.37</v>
      </c>
      <c r="AB42" s="246">
        <v>132967.72</v>
      </c>
      <c r="AC42" s="246"/>
      <c r="AD42" s="246"/>
      <c r="AE42" s="246"/>
      <c r="AF42" s="250"/>
    </row>
    <row r="43" spans="1:32" x14ac:dyDescent="0.2">
      <c r="A43" s="250" t="s">
        <v>3055</v>
      </c>
      <c r="B43" s="244">
        <v>471546.35</v>
      </c>
      <c r="C43" s="244">
        <v>0</v>
      </c>
      <c r="D43" s="244">
        <v>76809.350000000006</v>
      </c>
      <c r="E43" s="250">
        <v>180018.01</v>
      </c>
      <c r="F43" s="250">
        <v>-126695.44</v>
      </c>
      <c r="G43" s="250"/>
      <c r="H43" s="250"/>
      <c r="J43" s="245">
        <v>83280</v>
      </c>
      <c r="L43" s="245">
        <v>467</v>
      </c>
      <c r="M43" s="250"/>
      <c r="N43" s="250"/>
      <c r="O43" s="250">
        <v>-793901.25</v>
      </c>
      <c r="P43" s="250">
        <v>1240631.49</v>
      </c>
      <c r="Q43" s="40"/>
      <c r="R43" s="40"/>
      <c r="S43" s="40">
        <v>785747.91</v>
      </c>
      <c r="T43" s="40">
        <v>63563.88</v>
      </c>
      <c r="U43" s="40">
        <v>405.2</v>
      </c>
      <c r="V43" s="40">
        <v>1103310</v>
      </c>
      <c r="W43" s="40">
        <v>23400</v>
      </c>
      <c r="X43" s="246">
        <v>1291670</v>
      </c>
      <c r="Y43" s="246"/>
      <c r="Z43" s="246">
        <v>1280</v>
      </c>
      <c r="AA43" s="246">
        <v>233839.05</v>
      </c>
      <c r="AB43" s="246">
        <v>163234.93</v>
      </c>
      <c r="AC43" s="246"/>
      <c r="AD43" s="246"/>
      <c r="AE43" s="246"/>
      <c r="AF43" s="250"/>
    </row>
    <row r="44" spans="1:32" x14ac:dyDescent="0.2">
      <c r="A44" s="250" t="s">
        <v>3056</v>
      </c>
      <c r="B44" s="244">
        <v>458478.34</v>
      </c>
      <c r="C44" s="244">
        <v>0</v>
      </c>
      <c r="D44" s="244">
        <v>107451.41</v>
      </c>
      <c r="E44" s="250">
        <v>26584.73</v>
      </c>
      <c r="F44" s="250">
        <v>91804.25</v>
      </c>
      <c r="G44" s="250"/>
      <c r="H44" s="250"/>
      <c r="I44" s="245">
        <v>0</v>
      </c>
      <c r="J44" s="245">
        <v>8900</v>
      </c>
      <c r="M44" s="250"/>
      <c r="N44" s="250"/>
      <c r="O44" s="250">
        <v>-813213.64</v>
      </c>
      <c r="P44" s="250">
        <v>2770050.54</v>
      </c>
      <c r="Q44" s="40"/>
      <c r="R44" s="40"/>
      <c r="S44" s="40">
        <v>534732.75</v>
      </c>
      <c r="T44" s="40">
        <v>89225</v>
      </c>
      <c r="U44" s="40">
        <v>555.94000000000005</v>
      </c>
      <c r="V44" s="40">
        <v>6880</v>
      </c>
      <c r="W44" s="40"/>
      <c r="X44" s="246">
        <v>149040</v>
      </c>
      <c r="Y44" s="246"/>
      <c r="Z44" s="246"/>
      <c r="AA44" s="246">
        <v>215503.63</v>
      </c>
      <c r="AB44" s="246">
        <v>32465.64</v>
      </c>
      <c r="AC44" s="246"/>
      <c r="AD44" s="246"/>
      <c r="AE44" s="246"/>
      <c r="AF44" s="250"/>
    </row>
    <row r="45" spans="1:32" x14ac:dyDescent="0.2">
      <c r="A45" s="250" t="s">
        <v>3057</v>
      </c>
      <c r="B45" s="244">
        <v>525016.44999999995</v>
      </c>
      <c r="C45" s="244">
        <v>0</v>
      </c>
      <c r="D45" s="244">
        <v>51592.05</v>
      </c>
      <c r="E45" s="250">
        <v>38097.31</v>
      </c>
      <c r="F45" s="250">
        <v>187562.32</v>
      </c>
      <c r="G45" s="250"/>
      <c r="H45" s="250"/>
      <c r="J45" s="245">
        <v>8540</v>
      </c>
      <c r="L45" s="245">
        <v>648.86</v>
      </c>
      <c r="M45" s="250"/>
      <c r="N45" s="250">
        <v>16660.38</v>
      </c>
      <c r="O45" s="250">
        <v>125883.67</v>
      </c>
      <c r="P45" s="250">
        <v>2356118.79</v>
      </c>
      <c r="Q45" s="40"/>
      <c r="R45" s="40"/>
      <c r="S45" s="40">
        <v>590815.21</v>
      </c>
      <c r="T45" s="40">
        <v>160100</v>
      </c>
      <c r="U45" s="40">
        <v>1696.79</v>
      </c>
      <c r="V45" s="40">
        <v>1046160</v>
      </c>
      <c r="W45" s="40">
        <v>8193</v>
      </c>
      <c r="X45" s="246">
        <v>1134948.5</v>
      </c>
      <c r="Y45" s="246"/>
      <c r="Z45" s="246">
        <v>0</v>
      </c>
      <c r="AA45" s="246">
        <v>352689.76</v>
      </c>
      <c r="AB45" s="246">
        <v>23305.77</v>
      </c>
      <c r="AC45" s="246"/>
      <c r="AD45" s="246"/>
      <c r="AE45" s="246"/>
      <c r="AF45" s="250"/>
    </row>
    <row r="46" spans="1:32" x14ac:dyDescent="0.2">
      <c r="A46" s="250" t="s">
        <v>3058</v>
      </c>
      <c r="B46" s="244">
        <v>286779.73</v>
      </c>
      <c r="C46" s="244">
        <v>0</v>
      </c>
      <c r="D46" s="244">
        <v>62891.97</v>
      </c>
      <c r="E46" s="250">
        <v>148274.34</v>
      </c>
      <c r="F46" s="250">
        <v>207907.01</v>
      </c>
      <c r="G46" s="250"/>
      <c r="H46" s="250"/>
      <c r="J46" s="245">
        <v>35510</v>
      </c>
      <c r="K46" s="245">
        <v>2759</v>
      </c>
      <c r="L46" s="245">
        <v>350.05</v>
      </c>
      <c r="M46" s="250"/>
      <c r="N46" s="250">
        <v>-341908.85</v>
      </c>
      <c r="O46" s="250">
        <v>15034.11</v>
      </c>
      <c r="P46" s="250">
        <v>1990390.15</v>
      </c>
      <c r="Q46" s="40"/>
      <c r="R46" s="40"/>
      <c r="S46" s="40">
        <v>552534.62</v>
      </c>
      <c r="T46" s="40">
        <v>65200</v>
      </c>
      <c r="U46" s="40">
        <v>322.95</v>
      </c>
      <c r="V46" s="40">
        <v>630160</v>
      </c>
      <c r="W46" s="40">
        <v>77950</v>
      </c>
      <c r="X46" s="246">
        <v>742009</v>
      </c>
      <c r="Y46" s="246"/>
      <c r="Z46" s="246">
        <v>8972</v>
      </c>
      <c r="AA46" s="246">
        <v>329182.7</v>
      </c>
      <c r="AB46" s="246">
        <v>99831.54</v>
      </c>
      <c r="AC46" s="246"/>
      <c r="AD46" s="246"/>
      <c r="AE46" s="246"/>
      <c r="AF46" s="250"/>
    </row>
    <row r="47" spans="1:32" x14ac:dyDescent="0.2">
      <c r="A47" s="250" t="s">
        <v>3059</v>
      </c>
      <c r="B47" s="244">
        <v>381395.01</v>
      </c>
      <c r="C47" s="244">
        <v>12500</v>
      </c>
      <c r="D47" s="244">
        <v>34411.79</v>
      </c>
      <c r="E47" s="250">
        <v>275449.49</v>
      </c>
      <c r="F47" s="250">
        <v>-5615.98</v>
      </c>
      <c r="G47" s="250"/>
      <c r="H47" s="250"/>
      <c r="I47" s="245">
        <v>100000</v>
      </c>
      <c r="J47" s="245">
        <v>39030</v>
      </c>
      <c r="L47" s="245">
        <v>113.26</v>
      </c>
      <c r="M47" s="250"/>
      <c r="N47" s="250"/>
      <c r="O47" s="250"/>
      <c r="P47" s="250">
        <v>498635.02</v>
      </c>
      <c r="Q47" s="40"/>
      <c r="R47" s="40"/>
      <c r="S47" s="40">
        <v>533640.14</v>
      </c>
      <c r="T47" s="40">
        <v>46250</v>
      </c>
      <c r="U47" s="40">
        <v>397.71</v>
      </c>
      <c r="V47" s="40">
        <v>719360</v>
      </c>
      <c r="W47" s="40">
        <v>20400</v>
      </c>
      <c r="X47" s="246">
        <v>806330</v>
      </c>
      <c r="Y47" s="246"/>
      <c r="Z47" s="246"/>
      <c r="AA47" s="246">
        <v>179323.54</v>
      </c>
      <c r="AB47" s="246">
        <v>29792.400000000001</v>
      </c>
      <c r="AC47" s="246"/>
      <c r="AD47" s="246"/>
      <c r="AE47" s="246"/>
      <c r="AF47" s="250"/>
    </row>
    <row r="48" spans="1:32" x14ac:dyDescent="0.2">
      <c r="A48" s="250" t="s">
        <v>3060</v>
      </c>
      <c r="B48" s="244">
        <v>182781.59</v>
      </c>
      <c r="C48" s="244">
        <v>0</v>
      </c>
      <c r="D48" s="244">
        <v>209444.2</v>
      </c>
      <c r="E48" s="250">
        <v>3</v>
      </c>
      <c r="F48" s="250">
        <v>24236.400000000001</v>
      </c>
      <c r="G48" s="250"/>
      <c r="H48" s="250"/>
      <c r="J48" s="245">
        <v>5850</v>
      </c>
      <c r="M48" s="250"/>
      <c r="N48" s="250">
        <v>-11452.2</v>
      </c>
      <c r="O48" s="250">
        <v>38562</v>
      </c>
      <c r="P48" s="250">
        <v>452082.82</v>
      </c>
      <c r="Q48" s="40"/>
      <c r="R48" s="40"/>
      <c r="S48" s="40">
        <v>562441.76</v>
      </c>
      <c r="T48" s="40">
        <v>56595</v>
      </c>
      <c r="U48" s="40">
        <v>272</v>
      </c>
      <c r="V48" s="40">
        <v>574210</v>
      </c>
      <c r="W48" s="40">
        <v>17200</v>
      </c>
      <c r="X48" s="246">
        <v>718690</v>
      </c>
      <c r="Y48" s="246"/>
      <c r="Z48" s="246"/>
      <c r="AA48" s="246">
        <v>339842.25</v>
      </c>
      <c r="AB48" s="246">
        <v>19182.5</v>
      </c>
      <c r="AC48" s="246"/>
      <c r="AD48" s="246"/>
      <c r="AE48" s="246"/>
      <c r="AF48" s="250"/>
    </row>
    <row r="49" spans="1:32" x14ac:dyDescent="0.2">
      <c r="A49" s="250" t="s">
        <v>3061</v>
      </c>
      <c r="B49" s="244">
        <v>545306.64</v>
      </c>
      <c r="C49" s="244">
        <v>0</v>
      </c>
      <c r="D49" s="244">
        <v>26045.4</v>
      </c>
      <c r="E49" s="250">
        <v>2563698.16</v>
      </c>
      <c r="F49" s="250">
        <v>153019.35999999999</v>
      </c>
      <c r="G49" s="250"/>
      <c r="H49" s="250"/>
      <c r="J49" s="245">
        <v>26630</v>
      </c>
      <c r="L49" s="245">
        <v>0</v>
      </c>
      <c r="M49" s="250"/>
      <c r="N49" s="250"/>
      <c r="O49" s="250">
        <v>97200</v>
      </c>
      <c r="P49" s="250">
        <v>5378772.1500000004</v>
      </c>
      <c r="Q49" s="40"/>
      <c r="R49" s="40"/>
      <c r="S49" s="40">
        <v>607860.35</v>
      </c>
      <c r="T49" s="40">
        <v>34500</v>
      </c>
      <c r="U49" s="40">
        <v>774.24</v>
      </c>
      <c r="V49" s="40">
        <v>843540</v>
      </c>
      <c r="W49" s="40">
        <v>158400</v>
      </c>
      <c r="X49" s="246">
        <v>1084380</v>
      </c>
      <c r="Y49" s="246"/>
      <c r="Z49" s="246">
        <v>6960</v>
      </c>
      <c r="AA49" s="246">
        <v>312409.09000000003</v>
      </c>
      <c r="AB49" s="246">
        <v>161166.22</v>
      </c>
      <c r="AC49" s="246"/>
      <c r="AD49" s="246"/>
      <c r="AE49" s="246"/>
      <c r="AF49" s="250"/>
    </row>
    <row r="50" spans="1:32" x14ac:dyDescent="0.2">
      <c r="A50" s="252" t="s">
        <v>3062</v>
      </c>
      <c r="B50" s="244">
        <v>334651.64</v>
      </c>
      <c r="C50" s="244">
        <v>0</v>
      </c>
      <c r="D50" s="244">
        <v>261347.81</v>
      </c>
      <c r="E50" s="250">
        <v>-168191.89</v>
      </c>
      <c r="F50" s="250">
        <v>-274512.90999999997</v>
      </c>
      <c r="G50" s="250"/>
      <c r="H50" s="250"/>
      <c r="J50" s="245">
        <v>9200</v>
      </c>
      <c r="M50" s="250">
        <v>4586</v>
      </c>
      <c r="N50" s="250"/>
      <c r="O50" s="250">
        <v>-394325.09</v>
      </c>
      <c r="P50" s="250">
        <v>1780248.13</v>
      </c>
      <c r="Q50" s="40"/>
      <c r="R50" s="40"/>
      <c r="S50" s="40">
        <v>640244.75</v>
      </c>
      <c r="T50" s="40"/>
      <c r="U50" s="40">
        <v>993.89</v>
      </c>
      <c r="V50" s="40">
        <v>1006800</v>
      </c>
      <c r="W50" s="40">
        <v>26120</v>
      </c>
      <c r="X50" s="246">
        <v>1198800</v>
      </c>
      <c r="Y50" s="246"/>
      <c r="Z50" s="246"/>
      <c r="AA50" s="246">
        <v>234971.06</v>
      </c>
      <c r="AB50" s="246">
        <v>128818.85</v>
      </c>
      <c r="AC50" s="246"/>
      <c r="AD50" s="246"/>
      <c r="AE50" s="246"/>
      <c r="AF50" s="250"/>
    </row>
    <row r="51" spans="1:32" x14ac:dyDescent="0.2">
      <c r="A51" s="251" t="s">
        <v>3063</v>
      </c>
      <c r="B51" s="244">
        <v>669748.11</v>
      </c>
      <c r="C51" s="244">
        <v>93576.47</v>
      </c>
      <c r="D51" s="244">
        <v>158744.82999999999</v>
      </c>
      <c r="E51" s="250">
        <v>846846.72</v>
      </c>
      <c r="F51" s="250">
        <v>276582.14</v>
      </c>
      <c r="G51" s="250"/>
      <c r="H51" s="250"/>
      <c r="J51" s="245">
        <v>0</v>
      </c>
      <c r="K51" s="245">
        <v>57130</v>
      </c>
      <c r="L51" s="245">
        <v>380</v>
      </c>
      <c r="M51" s="250"/>
      <c r="N51" s="250"/>
      <c r="O51" s="250">
        <v>197487.27</v>
      </c>
      <c r="P51" s="250">
        <v>2690789.95</v>
      </c>
      <c r="Q51" s="40"/>
      <c r="R51" s="40"/>
      <c r="S51" s="40">
        <v>629093.19999999995</v>
      </c>
      <c r="T51" s="40">
        <v>135000</v>
      </c>
      <c r="U51" s="40">
        <v>1008.84</v>
      </c>
      <c r="V51" s="40">
        <v>868320</v>
      </c>
      <c r="W51" s="40">
        <v>206160</v>
      </c>
      <c r="X51" s="246">
        <v>1130373</v>
      </c>
      <c r="Y51" s="246"/>
      <c r="Z51" s="246"/>
      <c r="AA51" s="246">
        <v>566059.57999999996</v>
      </c>
      <c r="AB51" s="246">
        <v>340</v>
      </c>
      <c r="AC51" s="246"/>
      <c r="AD51" s="246"/>
      <c r="AE51" s="246"/>
      <c r="AF51" s="250"/>
    </row>
    <row r="52" spans="1:32" x14ac:dyDescent="0.2">
      <c r="A52" s="250" t="s">
        <v>3064</v>
      </c>
      <c r="B52" s="244">
        <v>657612.49</v>
      </c>
      <c r="C52" s="244">
        <v>0</v>
      </c>
      <c r="D52" s="244">
        <v>48754.080000000002</v>
      </c>
      <c r="E52" s="250">
        <v>448947.59</v>
      </c>
      <c r="F52" s="250">
        <v>-39398.31</v>
      </c>
      <c r="G52" s="250"/>
      <c r="H52" s="250"/>
      <c r="L52" s="245">
        <v>2123</v>
      </c>
      <c r="M52" s="250"/>
      <c r="N52" s="250"/>
      <c r="O52" s="250">
        <v>36376.46</v>
      </c>
      <c r="P52" s="250">
        <v>2057308.95</v>
      </c>
      <c r="Q52" s="40"/>
      <c r="R52" s="40"/>
      <c r="S52" s="40">
        <v>480492.68</v>
      </c>
      <c r="T52" s="40">
        <v>120000</v>
      </c>
      <c r="U52" s="40">
        <v>1305.17</v>
      </c>
      <c r="V52" s="40">
        <v>1088100</v>
      </c>
      <c r="W52" s="40">
        <v>17800</v>
      </c>
      <c r="X52" s="246">
        <v>1159132</v>
      </c>
      <c r="Y52" s="246"/>
      <c r="Z52" s="246">
        <v>7360</v>
      </c>
      <c r="AA52" s="246">
        <v>210155.73</v>
      </c>
      <c r="AB52" s="246">
        <v>74227.03</v>
      </c>
      <c r="AC52" s="246"/>
      <c r="AD52" s="246"/>
      <c r="AE52" s="246"/>
      <c r="AF52" s="250"/>
    </row>
    <row r="53" spans="1:32" x14ac:dyDescent="0.2">
      <c r="A53" s="252" t="s">
        <v>3065</v>
      </c>
      <c r="B53" s="244">
        <v>131107.20000000001</v>
      </c>
      <c r="C53" s="244">
        <v>0</v>
      </c>
      <c r="D53" s="244">
        <v>67238.820000000007</v>
      </c>
      <c r="E53" s="250">
        <v>118431.62</v>
      </c>
      <c r="F53" s="250">
        <v>165357.64000000001</v>
      </c>
      <c r="G53" s="250"/>
      <c r="H53" s="250"/>
      <c r="L53" s="245">
        <v>14.39</v>
      </c>
      <c r="M53" s="250"/>
      <c r="N53" s="250"/>
      <c r="O53" s="250">
        <v>-1241</v>
      </c>
      <c r="P53" s="250">
        <v>1988049.06</v>
      </c>
      <c r="Q53" s="40"/>
      <c r="R53" s="40"/>
      <c r="S53" s="40">
        <v>398678.25</v>
      </c>
      <c r="T53" s="40">
        <v>43650</v>
      </c>
      <c r="U53" s="40">
        <v>111.37</v>
      </c>
      <c r="V53" s="40">
        <v>743760</v>
      </c>
      <c r="W53" s="40">
        <v>87081.85</v>
      </c>
      <c r="X53" s="246">
        <v>902235</v>
      </c>
      <c r="Y53" s="246"/>
      <c r="Z53" s="246"/>
      <c r="AA53" s="246">
        <v>409846.9</v>
      </c>
      <c r="AB53" s="246">
        <v>27470.01</v>
      </c>
      <c r="AC53" s="246"/>
      <c r="AD53" s="246"/>
      <c r="AE53" s="246"/>
      <c r="AF53" s="250"/>
    </row>
    <row r="54" spans="1:32" x14ac:dyDescent="0.2">
      <c r="A54" s="250" t="s">
        <v>3066</v>
      </c>
      <c r="B54" s="244">
        <v>146925.99</v>
      </c>
      <c r="C54" s="244">
        <v>0</v>
      </c>
      <c r="D54" s="244">
        <v>144052.64000000001</v>
      </c>
      <c r="E54" s="250">
        <v>5986.88</v>
      </c>
      <c r="F54" s="250">
        <v>137902.94</v>
      </c>
      <c r="G54" s="250"/>
      <c r="H54" s="250"/>
      <c r="J54" s="245">
        <v>21590</v>
      </c>
      <c r="M54" s="250"/>
      <c r="N54" s="250">
        <v>249356.91</v>
      </c>
      <c r="O54" s="250">
        <v>-360933.18</v>
      </c>
      <c r="P54" s="250">
        <v>1911374.52</v>
      </c>
      <c r="Q54" s="40"/>
      <c r="R54" s="40"/>
      <c r="S54" s="40">
        <v>470340.19</v>
      </c>
      <c r="T54" s="40">
        <v>54900</v>
      </c>
      <c r="U54" s="40">
        <v>124.1</v>
      </c>
      <c r="V54" s="40">
        <v>762340</v>
      </c>
      <c r="W54" s="40">
        <v>20600</v>
      </c>
      <c r="X54" s="246">
        <v>951400</v>
      </c>
      <c r="Y54" s="246"/>
      <c r="Z54" s="246"/>
      <c r="AA54" s="246">
        <v>149600.4</v>
      </c>
      <c r="AB54" s="246">
        <v>45908.08</v>
      </c>
      <c r="AC54" s="246"/>
      <c r="AD54" s="246"/>
      <c r="AE54" s="246"/>
      <c r="AF54" s="250"/>
    </row>
    <row r="55" spans="1:32" x14ac:dyDescent="0.2">
      <c r="A55" s="250" t="s">
        <v>3067</v>
      </c>
      <c r="B55" s="244">
        <v>374471.46</v>
      </c>
      <c r="C55" s="244">
        <v>7583</v>
      </c>
      <c r="D55" s="244">
        <v>29034.43</v>
      </c>
      <c r="E55" s="250">
        <v>103579.29</v>
      </c>
      <c r="F55" s="250">
        <v>150962.6</v>
      </c>
      <c r="G55" s="250"/>
      <c r="H55" s="250"/>
      <c r="J55" s="245">
        <v>32015</v>
      </c>
      <c r="L55" s="245">
        <v>0</v>
      </c>
      <c r="M55" s="250"/>
      <c r="N55" s="250"/>
      <c r="O55" s="250"/>
      <c r="P55" s="250">
        <v>1946410.43</v>
      </c>
      <c r="Q55" s="40">
        <v>518.71</v>
      </c>
      <c r="R55" s="40"/>
      <c r="S55" s="40">
        <v>1033482.37</v>
      </c>
      <c r="T55" s="40">
        <v>118400</v>
      </c>
      <c r="U55" s="40"/>
      <c r="V55" s="40">
        <v>1036833</v>
      </c>
      <c r="W55" s="40">
        <v>111400</v>
      </c>
      <c r="X55" s="246">
        <v>1209943</v>
      </c>
      <c r="Y55" s="246"/>
      <c r="Z55" s="246"/>
      <c r="AA55" s="246">
        <v>869381.65</v>
      </c>
      <c r="AB55" s="246">
        <v>50170.31</v>
      </c>
      <c r="AC55" s="246"/>
      <c r="AD55" s="246"/>
      <c r="AE55" s="246"/>
      <c r="AF55" s="250"/>
    </row>
    <row r="56" spans="1:32" x14ac:dyDescent="0.2">
      <c r="A56" s="250" t="s">
        <v>3068</v>
      </c>
      <c r="B56" s="244">
        <v>299296.09999999998</v>
      </c>
      <c r="C56" s="244">
        <v>26808.25</v>
      </c>
      <c r="D56" s="244">
        <v>32214.99</v>
      </c>
      <c r="E56" s="250">
        <v>442681.54</v>
      </c>
      <c r="F56" s="250">
        <v>124845.09</v>
      </c>
      <c r="G56" s="250"/>
      <c r="H56" s="250"/>
      <c r="J56" s="245">
        <v>24306.31</v>
      </c>
      <c r="L56" s="245">
        <v>0</v>
      </c>
      <c r="M56" s="250"/>
      <c r="N56" s="250"/>
      <c r="O56" s="250"/>
      <c r="P56" s="250">
        <v>1372237.86</v>
      </c>
      <c r="Q56" s="40"/>
      <c r="R56" s="40"/>
      <c r="S56" s="40">
        <v>449070.53</v>
      </c>
      <c r="T56" s="40">
        <v>61400</v>
      </c>
      <c r="U56" s="40">
        <v>395.8</v>
      </c>
      <c r="V56" s="40">
        <v>469865.9</v>
      </c>
      <c r="W56" s="40">
        <v>66900</v>
      </c>
      <c r="X56" s="246">
        <v>535765.9</v>
      </c>
      <c r="Y56" s="246"/>
      <c r="Z56" s="246"/>
      <c r="AA56" s="246">
        <v>291132.39</v>
      </c>
      <c r="AB56" s="246">
        <v>181932.81</v>
      </c>
      <c r="AC56" s="246"/>
      <c r="AD56" s="246"/>
      <c r="AE56" s="246"/>
      <c r="AF56" s="250"/>
    </row>
    <row r="57" spans="1:32" x14ac:dyDescent="0.2">
      <c r="A57" s="250" t="s">
        <v>3069</v>
      </c>
      <c r="B57" s="244">
        <v>181008.5</v>
      </c>
      <c r="C57" s="244">
        <v>0</v>
      </c>
      <c r="D57" s="244">
        <v>70137.34</v>
      </c>
      <c r="E57" s="250">
        <v>21405.87</v>
      </c>
      <c r="F57" s="250">
        <v>50521.66</v>
      </c>
      <c r="G57" s="250"/>
      <c r="H57" s="250"/>
      <c r="I57" s="245">
        <v>3000</v>
      </c>
      <c r="J57" s="245">
        <v>29215</v>
      </c>
      <c r="L57" s="245">
        <v>752.86</v>
      </c>
      <c r="M57" s="250"/>
      <c r="N57" s="250"/>
      <c r="O57" s="250">
        <v>3953.5</v>
      </c>
      <c r="P57" s="250">
        <v>1028783.07</v>
      </c>
      <c r="Q57" s="40">
        <v>526.36</v>
      </c>
      <c r="R57" s="40"/>
      <c r="S57" s="40">
        <v>493103.48</v>
      </c>
      <c r="T57" s="40"/>
      <c r="U57" s="40"/>
      <c r="V57" s="40">
        <v>423836.7</v>
      </c>
      <c r="W57" s="40">
        <v>62500</v>
      </c>
      <c r="X57" s="246">
        <v>554646.69999999995</v>
      </c>
      <c r="Y57" s="246"/>
      <c r="Z57" s="246"/>
      <c r="AA57" s="246">
        <v>452013.41</v>
      </c>
      <c r="AB57" s="246">
        <v>32636.86</v>
      </c>
      <c r="AC57" s="246"/>
      <c r="AD57" s="246"/>
      <c r="AE57" s="246"/>
      <c r="AF57" s="250"/>
    </row>
    <row r="58" spans="1:32" x14ac:dyDescent="0.2">
      <c r="A58" s="250" t="s">
        <v>3070</v>
      </c>
      <c r="B58" s="244">
        <v>579758.26</v>
      </c>
      <c r="C58" s="244">
        <v>14127.08</v>
      </c>
      <c r="D58" s="244">
        <v>23890.63</v>
      </c>
      <c r="E58" s="250">
        <v>71211.360000000001</v>
      </c>
      <c r="F58" s="250">
        <v>58886.6</v>
      </c>
      <c r="G58" s="250"/>
      <c r="H58" s="250"/>
      <c r="I58" s="245">
        <v>2000</v>
      </c>
      <c r="J58" s="245">
        <v>36676.839999999997</v>
      </c>
      <c r="L58" s="245">
        <v>18.690000000000001</v>
      </c>
      <c r="M58" s="250"/>
      <c r="N58" s="250"/>
      <c r="O58" s="250"/>
      <c r="P58" s="250">
        <v>566631.65</v>
      </c>
      <c r="Q58" s="40"/>
      <c r="R58" s="40"/>
      <c r="S58" s="40">
        <v>565123.06000000006</v>
      </c>
      <c r="T58" s="40">
        <v>96000</v>
      </c>
      <c r="U58" s="40">
        <v>1039.76</v>
      </c>
      <c r="V58" s="40">
        <v>834113.79</v>
      </c>
      <c r="W58" s="40">
        <v>114000</v>
      </c>
      <c r="X58" s="246">
        <v>985823.79</v>
      </c>
      <c r="Y58" s="246"/>
      <c r="Z58" s="246"/>
      <c r="AA58" s="246">
        <v>500093.9</v>
      </c>
      <c r="AB58" s="246">
        <v>23615.1</v>
      </c>
      <c r="AC58" s="246"/>
      <c r="AD58" s="246"/>
      <c r="AE58" s="246"/>
      <c r="AF58" s="250"/>
    </row>
    <row r="59" spans="1:32" x14ac:dyDescent="0.2">
      <c r="A59" s="250" t="s">
        <v>3071</v>
      </c>
      <c r="B59" s="244">
        <v>284981.46999999997</v>
      </c>
      <c r="C59" s="244">
        <v>6164.14</v>
      </c>
      <c r="D59" s="244">
        <v>17153.669999999998</v>
      </c>
      <c r="E59" s="250">
        <v>199123.73</v>
      </c>
      <c r="F59" s="250">
        <v>57185.440000000002</v>
      </c>
      <c r="G59" s="250"/>
      <c r="H59" s="250"/>
      <c r="J59" s="245">
        <v>17825</v>
      </c>
      <c r="L59" s="245">
        <v>2200</v>
      </c>
      <c r="M59" s="250"/>
      <c r="N59" s="250"/>
      <c r="O59" s="250">
        <v>-32897.97</v>
      </c>
      <c r="P59" s="250">
        <v>1787234.17</v>
      </c>
      <c r="Q59" s="40"/>
      <c r="R59" s="40"/>
      <c r="S59" s="40">
        <v>666605.41</v>
      </c>
      <c r="T59" s="40">
        <v>174000</v>
      </c>
      <c r="U59" s="40">
        <v>172.35</v>
      </c>
      <c r="V59" s="40">
        <v>462042</v>
      </c>
      <c r="W59" s="40">
        <v>105700</v>
      </c>
      <c r="X59" s="246">
        <v>628642</v>
      </c>
      <c r="Y59" s="246"/>
      <c r="Z59" s="246"/>
      <c r="AA59" s="246">
        <v>491190.75</v>
      </c>
      <c r="AB59" s="246">
        <v>99835.08</v>
      </c>
      <c r="AC59" s="246"/>
      <c r="AD59" s="246"/>
      <c r="AE59" s="246"/>
      <c r="AF59" s="250"/>
    </row>
    <row r="60" spans="1:32" x14ac:dyDescent="0.2">
      <c r="A60" s="250" t="s">
        <v>3072</v>
      </c>
      <c r="B60" s="244">
        <v>364919.73</v>
      </c>
      <c r="C60" s="244">
        <v>8340.51</v>
      </c>
      <c r="D60" s="244">
        <v>67756.679999999993</v>
      </c>
      <c r="E60" s="250">
        <v>2102762.0099999998</v>
      </c>
      <c r="F60" s="250">
        <v>45963.61</v>
      </c>
      <c r="G60" s="250"/>
      <c r="H60" s="250"/>
      <c r="J60" s="245">
        <v>30645</v>
      </c>
      <c r="L60" s="245">
        <v>728.5</v>
      </c>
      <c r="M60" s="250"/>
      <c r="N60" s="250"/>
      <c r="O60" s="250">
        <v>1310.96</v>
      </c>
      <c r="P60" s="250">
        <v>3909726.18</v>
      </c>
      <c r="Q60" s="40"/>
      <c r="R60" s="40"/>
      <c r="S60" s="40">
        <v>784222.74</v>
      </c>
      <c r="T60" s="40">
        <v>217325</v>
      </c>
      <c r="U60" s="40">
        <v>230.95</v>
      </c>
      <c r="V60" s="40">
        <v>945572</v>
      </c>
      <c r="W60" s="40">
        <v>105501.63</v>
      </c>
      <c r="X60" s="246">
        <v>1100752</v>
      </c>
      <c r="Y60" s="246"/>
      <c r="Z60" s="246"/>
      <c r="AA60" s="246">
        <v>411443.1</v>
      </c>
      <c r="AB60" s="246">
        <v>133766.72</v>
      </c>
      <c r="AC60" s="246"/>
      <c r="AD60" s="246"/>
      <c r="AE60" s="246"/>
      <c r="AF60" s="250"/>
    </row>
    <row r="61" spans="1:32" x14ac:dyDescent="0.2">
      <c r="A61" s="250" t="s">
        <v>3073</v>
      </c>
      <c r="B61" s="244">
        <v>246135.46</v>
      </c>
      <c r="C61" s="244">
        <v>0</v>
      </c>
      <c r="D61" s="244">
        <v>7441</v>
      </c>
      <c r="E61" s="250">
        <v>122130.31</v>
      </c>
      <c r="F61" s="250">
        <v>824148.02</v>
      </c>
      <c r="G61" s="250"/>
      <c r="H61" s="250"/>
      <c r="I61" s="245">
        <v>2000</v>
      </c>
      <c r="J61" s="245">
        <v>20375</v>
      </c>
      <c r="L61" s="245">
        <v>18.690000000000001</v>
      </c>
      <c r="M61" s="250"/>
      <c r="N61" s="250"/>
      <c r="O61" s="250"/>
      <c r="P61" s="250">
        <v>2469567.41</v>
      </c>
      <c r="Q61" s="40">
        <v>412.79</v>
      </c>
      <c r="R61" s="40"/>
      <c r="S61" s="40">
        <v>656185.5</v>
      </c>
      <c r="T61" s="40"/>
      <c r="U61" s="40">
        <v>463.42</v>
      </c>
      <c r="V61" s="40">
        <v>1477565.5</v>
      </c>
      <c r="W61" s="40">
        <v>106900</v>
      </c>
      <c r="X61" s="246">
        <v>1659175.5</v>
      </c>
      <c r="Y61" s="246"/>
      <c r="Z61" s="246"/>
      <c r="AA61" s="246">
        <v>450122</v>
      </c>
      <c r="AB61" s="246">
        <v>144221.74</v>
      </c>
      <c r="AC61" s="246"/>
      <c r="AD61" s="246"/>
      <c r="AE61" s="246">
        <v>20701.63</v>
      </c>
      <c r="AF61" s="250"/>
    </row>
    <row r="62" spans="1:32" x14ac:dyDescent="0.2">
      <c r="A62" s="250" t="s">
        <v>3158</v>
      </c>
      <c r="B62" s="244">
        <v>308195.71000000002</v>
      </c>
      <c r="C62" s="244">
        <v>1005.85</v>
      </c>
      <c r="D62" s="244">
        <v>77449.61</v>
      </c>
      <c r="E62" s="250">
        <v>352188.12</v>
      </c>
      <c r="F62" s="250">
        <v>157587.21</v>
      </c>
      <c r="G62" s="250"/>
      <c r="H62" s="250"/>
      <c r="I62" s="245">
        <v>3000</v>
      </c>
      <c r="J62" s="245">
        <v>23125</v>
      </c>
      <c r="L62" s="245">
        <v>28.04</v>
      </c>
      <c r="M62" s="250"/>
      <c r="N62" s="250"/>
      <c r="O62" s="250"/>
      <c r="P62" s="250">
        <v>2114448.44</v>
      </c>
      <c r="Q62" s="40"/>
      <c r="R62" s="40"/>
      <c r="S62" s="40">
        <v>481228.92</v>
      </c>
      <c r="T62" s="40">
        <v>184700</v>
      </c>
      <c r="U62" s="40">
        <v>993.84</v>
      </c>
      <c r="V62" s="40">
        <v>675214.41</v>
      </c>
      <c r="W62" s="40">
        <v>82000</v>
      </c>
      <c r="X62" s="246">
        <v>767614.41</v>
      </c>
      <c r="Y62" s="246"/>
      <c r="Z62" s="246"/>
      <c r="AA62" s="246">
        <v>469655.94</v>
      </c>
      <c r="AB62" s="246">
        <v>116042.32</v>
      </c>
      <c r="AC62" s="246"/>
      <c r="AD62" s="246"/>
      <c r="AE62" s="246"/>
      <c r="AF62" s="250"/>
    </row>
    <row r="63" spans="1:32" x14ac:dyDescent="0.2">
      <c r="A63" s="250" t="s">
        <v>3161</v>
      </c>
      <c r="B63" s="244">
        <v>455673.45</v>
      </c>
      <c r="C63" s="244">
        <v>0</v>
      </c>
      <c r="D63" s="244">
        <v>28062.42</v>
      </c>
      <c r="E63" s="250">
        <v>1724157.96</v>
      </c>
      <c r="F63" s="250">
        <v>26817.65</v>
      </c>
      <c r="G63" s="250"/>
      <c r="H63" s="250"/>
      <c r="J63" s="245">
        <v>30525</v>
      </c>
      <c r="L63" s="245">
        <v>1168</v>
      </c>
      <c r="M63" s="250"/>
      <c r="N63" s="250"/>
      <c r="O63" s="250"/>
      <c r="P63" s="250">
        <v>2791483.6</v>
      </c>
      <c r="Q63" s="40"/>
      <c r="R63" s="40"/>
      <c r="S63" s="40">
        <v>651846.89</v>
      </c>
      <c r="T63" s="40">
        <v>216750</v>
      </c>
      <c r="U63" s="40">
        <v>239.88</v>
      </c>
      <c r="V63" s="40">
        <v>1003671.06</v>
      </c>
      <c r="W63" s="40">
        <v>83400</v>
      </c>
      <c r="X63" s="246">
        <v>1158171.06</v>
      </c>
      <c r="Y63" s="246"/>
      <c r="Z63" s="246"/>
      <c r="AA63" s="246">
        <v>303086.28000000003</v>
      </c>
      <c r="AB63" s="246">
        <v>102197.67</v>
      </c>
      <c r="AC63" s="246"/>
      <c r="AD63" s="246"/>
      <c r="AE63" s="246"/>
      <c r="AF63" s="250"/>
    </row>
    <row r="64" spans="1:32" x14ac:dyDescent="0.2">
      <c r="A64" s="250" t="s">
        <v>3074</v>
      </c>
      <c r="B64" s="244">
        <v>455952.02</v>
      </c>
      <c r="C64" s="244">
        <v>0</v>
      </c>
      <c r="D64" s="244">
        <v>257612.61</v>
      </c>
      <c r="E64" s="250">
        <v>310844.81</v>
      </c>
      <c r="F64" s="250">
        <v>36856.36</v>
      </c>
      <c r="G64" s="250"/>
      <c r="H64" s="250"/>
      <c r="J64" s="245">
        <v>5850</v>
      </c>
      <c r="K64" s="245">
        <v>39750</v>
      </c>
      <c r="L64" s="245">
        <v>0</v>
      </c>
      <c r="M64" s="250"/>
      <c r="N64" s="250"/>
      <c r="O64" s="250">
        <v>138717.6</v>
      </c>
      <c r="P64" s="250">
        <v>1683662.57</v>
      </c>
      <c r="Q64" s="40"/>
      <c r="R64" s="40"/>
      <c r="S64" s="40">
        <v>475388.55</v>
      </c>
      <c r="T64" s="40">
        <v>109850</v>
      </c>
      <c r="U64" s="40">
        <v>1335.1</v>
      </c>
      <c r="V64" s="40">
        <v>1581600.9</v>
      </c>
      <c r="W64" s="40">
        <v>88800</v>
      </c>
      <c r="X64" s="246">
        <v>1860598.9</v>
      </c>
      <c r="Y64" s="246"/>
      <c r="Z64" s="246"/>
      <c r="AA64" s="246">
        <v>285753.38</v>
      </c>
      <c r="AB64" s="246">
        <v>54084.63</v>
      </c>
      <c r="AC64" s="246"/>
      <c r="AD64" s="246"/>
      <c r="AE64" s="246"/>
      <c r="AF64" s="250"/>
    </row>
    <row r="65" spans="1:32" x14ac:dyDescent="0.2">
      <c r="A65" s="250" t="s">
        <v>3075</v>
      </c>
      <c r="B65" s="244">
        <v>526637.51</v>
      </c>
      <c r="C65" s="244">
        <v>0</v>
      </c>
      <c r="D65" s="244">
        <v>48722.51</v>
      </c>
      <c r="E65" s="250">
        <v>34705.07</v>
      </c>
      <c r="F65" s="250">
        <v>353997.25</v>
      </c>
      <c r="G65" s="250"/>
      <c r="H65" s="250"/>
      <c r="J65" s="245">
        <v>25250</v>
      </c>
      <c r="K65" s="245">
        <v>121400</v>
      </c>
      <c r="L65" s="245">
        <v>163.74</v>
      </c>
      <c r="M65" s="250"/>
      <c r="N65" s="250"/>
      <c r="O65" s="250">
        <v>127999.06</v>
      </c>
      <c r="P65" s="250">
        <v>1188971.67</v>
      </c>
      <c r="Q65" s="40"/>
      <c r="R65" s="40"/>
      <c r="S65" s="40">
        <v>678232</v>
      </c>
      <c r="T65" s="40"/>
      <c r="U65" s="40">
        <v>961.28</v>
      </c>
      <c r="V65" s="40">
        <v>461970</v>
      </c>
      <c r="W65" s="40">
        <v>58200</v>
      </c>
      <c r="X65" s="246">
        <v>749150</v>
      </c>
      <c r="Y65" s="246"/>
      <c r="Z65" s="246"/>
      <c r="AA65" s="246">
        <v>361600.36</v>
      </c>
      <c r="AB65" s="246">
        <v>154130.04999999999</v>
      </c>
      <c r="AC65" s="246"/>
      <c r="AD65" s="246"/>
      <c r="AE65" s="246"/>
      <c r="AF65" s="250"/>
    </row>
    <row r="66" spans="1:32" x14ac:dyDescent="0.2">
      <c r="A66" s="250" t="s">
        <v>3076</v>
      </c>
      <c r="B66" s="244">
        <v>393026.23</v>
      </c>
      <c r="C66" s="244">
        <v>0</v>
      </c>
      <c r="D66" s="244">
        <v>69353.25</v>
      </c>
      <c r="E66" s="250">
        <v>567206.1</v>
      </c>
      <c r="F66" s="250">
        <v>252271.97</v>
      </c>
      <c r="G66" s="250"/>
      <c r="H66" s="250"/>
      <c r="J66" s="245">
        <v>17855.669999999998</v>
      </c>
      <c r="L66" s="245">
        <v>0</v>
      </c>
      <c r="M66" s="250"/>
      <c r="N66" s="250"/>
      <c r="O66" s="250">
        <v>130414.07</v>
      </c>
      <c r="P66" s="250">
        <v>2121250.9300000002</v>
      </c>
      <c r="Q66" s="40">
        <v>1129.8800000000001</v>
      </c>
      <c r="R66" s="40"/>
      <c r="S66" s="40">
        <v>552757.52</v>
      </c>
      <c r="T66" s="40"/>
      <c r="U66" s="40"/>
      <c r="V66" s="40">
        <v>775470</v>
      </c>
      <c r="W66" s="40">
        <v>39480</v>
      </c>
      <c r="X66" s="246">
        <v>1079490</v>
      </c>
      <c r="Y66" s="246"/>
      <c r="Z66" s="246"/>
      <c r="AA66" s="246">
        <v>498540.49</v>
      </c>
      <c r="AB66" s="246">
        <v>194592.19</v>
      </c>
      <c r="AC66" s="246"/>
      <c r="AD66" s="246"/>
      <c r="AE66" s="246"/>
      <c r="AF66" s="250"/>
    </row>
    <row r="67" spans="1:32" x14ac:dyDescent="0.2">
      <c r="A67" s="250" t="s">
        <v>3077</v>
      </c>
      <c r="B67" s="244">
        <v>433834.64</v>
      </c>
      <c r="C67" s="244">
        <v>0</v>
      </c>
      <c r="D67" s="244">
        <v>225947.18</v>
      </c>
      <c r="E67" s="250">
        <v>26900.3</v>
      </c>
      <c r="F67" s="250">
        <v>-49506.94</v>
      </c>
      <c r="G67" s="250"/>
      <c r="H67" s="250"/>
      <c r="J67" s="245">
        <v>22620</v>
      </c>
      <c r="K67" s="245">
        <v>58700</v>
      </c>
      <c r="M67" s="250"/>
      <c r="N67" s="250"/>
      <c r="O67" s="250">
        <v>238837.49</v>
      </c>
      <c r="P67" s="250">
        <v>1374864.38</v>
      </c>
      <c r="Q67" s="40"/>
      <c r="R67" s="40"/>
      <c r="S67" s="40">
        <v>754379.65</v>
      </c>
      <c r="T67" s="40">
        <v>155000</v>
      </c>
      <c r="U67" s="40">
        <v>967.47</v>
      </c>
      <c r="V67" s="40">
        <v>909549.4</v>
      </c>
      <c r="W67" s="40">
        <v>91900</v>
      </c>
      <c r="X67" s="246">
        <v>1370629.4</v>
      </c>
      <c r="Y67" s="246">
        <v>9270</v>
      </c>
      <c r="Z67" s="246"/>
      <c r="AA67" s="246">
        <v>402980.38</v>
      </c>
      <c r="AB67" s="246">
        <v>85300.28</v>
      </c>
      <c r="AC67" s="246"/>
      <c r="AD67" s="246"/>
      <c r="AE67" s="246"/>
      <c r="AF67" s="250"/>
    </row>
    <row r="68" spans="1:32" x14ac:dyDescent="0.2">
      <c r="A68" s="250" t="s">
        <v>3078</v>
      </c>
      <c r="B68" s="244">
        <v>558176.54</v>
      </c>
      <c r="C68" s="244">
        <v>0</v>
      </c>
      <c r="D68" s="244">
        <v>41241.660000000003</v>
      </c>
      <c r="E68" s="250">
        <v>30895.21</v>
      </c>
      <c r="F68" s="250">
        <v>1147548.83</v>
      </c>
      <c r="G68" s="250"/>
      <c r="H68" s="250"/>
      <c r="J68" s="245">
        <v>36535.51</v>
      </c>
      <c r="K68" s="245">
        <v>413775</v>
      </c>
      <c r="L68" s="245">
        <v>460</v>
      </c>
      <c r="M68" s="250"/>
      <c r="N68" s="250"/>
      <c r="O68" s="250">
        <v>48481.65</v>
      </c>
      <c r="P68" s="250">
        <v>2680574.06</v>
      </c>
      <c r="Q68" s="40"/>
      <c r="R68" s="40"/>
      <c r="S68" s="40">
        <v>639565.17000000004</v>
      </c>
      <c r="T68" s="40"/>
      <c r="U68" s="40">
        <v>1578.36</v>
      </c>
      <c r="V68" s="40">
        <v>1748705.4</v>
      </c>
      <c r="W68" s="40">
        <v>165900</v>
      </c>
      <c r="X68" s="246">
        <v>2126175.4</v>
      </c>
      <c r="Y68" s="246"/>
      <c r="Z68" s="246"/>
      <c r="AA68" s="246">
        <v>635244.79</v>
      </c>
      <c r="AB68" s="246">
        <v>293544.28000000003</v>
      </c>
      <c r="AC68" s="246"/>
      <c r="AD68" s="246"/>
      <c r="AE68" s="246"/>
      <c r="AF68" s="250"/>
    </row>
    <row r="69" spans="1:32" x14ac:dyDescent="0.2">
      <c r="A69" s="250" t="s">
        <v>3079</v>
      </c>
      <c r="B69" s="244">
        <v>518506.16</v>
      </c>
      <c r="C69" s="244">
        <v>5000</v>
      </c>
      <c r="D69" s="244">
        <v>207101.04</v>
      </c>
      <c r="E69" s="250">
        <v>45042.33</v>
      </c>
      <c r="F69" s="250">
        <v>135014.99</v>
      </c>
      <c r="G69" s="250"/>
      <c r="H69" s="250"/>
      <c r="J69" s="245">
        <v>5850</v>
      </c>
      <c r="K69" s="245">
        <v>4020</v>
      </c>
      <c r="L69" s="245">
        <v>1703</v>
      </c>
      <c r="M69" s="250">
        <v>5000</v>
      </c>
      <c r="N69" s="250"/>
      <c r="O69" s="250">
        <v>71149.2</v>
      </c>
      <c r="P69" s="250">
        <v>2191965</v>
      </c>
      <c r="Q69" s="40"/>
      <c r="R69" s="40"/>
      <c r="S69" s="40">
        <v>495917.32</v>
      </c>
      <c r="T69" s="40">
        <v>132580</v>
      </c>
      <c r="U69" s="40">
        <v>1531.68</v>
      </c>
      <c r="V69" s="40">
        <v>766440</v>
      </c>
      <c r="W69" s="40">
        <v>115200</v>
      </c>
      <c r="X69" s="246">
        <v>1151670</v>
      </c>
      <c r="Y69" s="246"/>
      <c r="Z69" s="246"/>
      <c r="AA69" s="246">
        <v>373588.16</v>
      </c>
      <c r="AB69" s="246">
        <v>123741.66</v>
      </c>
      <c r="AC69" s="246"/>
      <c r="AD69" s="246"/>
      <c r="AE69" s="246"/>
      <c r="AF69" s="250"/>
    </row>
    <row r="70" spans="1:32" x14ac:dyDescent="0.2">
      <c r="A70" s="250" t="s">
        <v>3080</v>
      </c>
      <c r="B70" s="244">
        <v>640173.24</v>
      </c>
      <c r="C70" s="244">
        <v>0</v>
      </c>
      <c r="D70" s="244">
        <v>183730.01</v>
      </c>
      <c r="E70" s="250">
        <v>30491.46</v>
      </c>
      <c r="F70" s="250">
        <v>163021.87</v>
      </c>
      <c r="G70" s="250"/>
      <c r="H70" s="250"/>
      <c r="J70" s="245">
        <v>11816.23</v>
      </c>
      <c r="L70" s="245">
        <v>0</v>
      </c>
      <c r="M70" s="250"/>
      <c r="N70" s="250"/>
      <c r="O70" s="250">
        <v>50047.21</v>
      </c>
      <c r="P70" s="250">
        <v>1302561.3500000001</v>
      </c>
      <c r="Q70" s="40"/>
      <c r="R70" s="40"/>
      <c r="S70" s="40">
        <v>969404.35</v>
      </c>
      <c r="T70" s="40">
        <v>600</v>
      </c>
      <c r="U70" s="40">
        <v>2530.25</v>
      </c>
      <c r="V70" s="40">
        <v>923147.8</v>
      </c>
      <c r="W70" s="40">
        <v>1440</v>
      </c>
      <c r="X70" s="246">
        <v>1199987.8</v>
      </c>
      <c r="Y70" s="246"/>
      <c r="Z70" s="246"/>
      <c r="AA70" s="246">
        <v>426366.24</v>
      </c>
      <c r="AB70" s="246">
        <v>118304.18</v>
      </c>
      <c r="AC70" s="246"/>
      <c r="AD70" s="246"/>
      <c r="AE70" s="246"/>
      <c r="AF70" s="250"/>
    </row>
    <row r="71" spans="1:32" x14ac:dyDescent="0.2">
      <c r="A71" s="250" t="s">
        <v>3081</v>
      </c>
      <c r="B71" s="244">
        <v>543486.89</v>
      </c>
      <c r="C71" s="244">
        <v>0</v>
      </c>
      <c r="D71" s="244">
        <v>60221.21</v>
      </c>
      <c r="E71" s="250">
        <v>389494.94</v>
      </c>
      <c r="F71" s="250">
        <v>207161.53</v>
      </c>
      <c r="G71" s="250"/>
      <c r="H71" s="250"/>
      <c r="J71" s="245">
        <v>5850</v>
      </c>
      <c r="K71" s="245">
        <v>190900</v>
      </c>
      <c r="M71" s="250"/>
      <c r="N71" s="250"/>
      <c r="O71" s="250">
        <v>196412.55</v>
      </c>
      <c r="P71" s="250">
        <v>1726865.73</v>
      </c>
      <c r="Q71" s="40"/>
      <c r="R71" s="40"/>
      <c r="S71" s="40">
        <v>829536.67</v>
      </c>
      <c r="T71" s="40">
        <v>52000</v>
      </c>
      <c r="U71" s="40">
        <v>957.71</v>
      </c>
      <c r="V71" s="40">
        <v>1013314.5</v>
      </c>
      <c r="W71" s="40">
        <v>196300</v>
      </c>
      <c r="X71" s="246">
        <v>1410434.5</v>
      </c>
      <c r="Y71" s="246"/>
      <c r="Z71" s="246">
        <v>4000</v>
      </c>
      <c r="AA71" s="246">
        <v>630348.06000000006</v>
      </c>
      <c r="AB71" s="246">
        <v>93797.01</v>
      </c>
      <c r="AC71" s="246"/>
      <c r="AD71" s="246"/>
      <c r="AE71" s="246"/>
      <c r="AF71" s="250"/>
    </row>
    <row r="72" spans="1:32" x14ac:dyDescent="0.2">
      <c r="A72" s="250" t="s">
        <v>3082</v>
      </c>
      <c r="B72" s="244">
        <v>627159.35</v>
      </c>
      <c r="C72" s="244">
        <v>0</v>
      </c>
      <c r="D72" s="244">
        <v>133098.38</v>
      </c>
      <c r="E72" s="250">
        <v>257234.3</v>
      </c>
      <c r="F72" s="250">
        <v>198572.58</v>
      </c>
      <c r="G72" s="250"/>
      <c r="H72" s="250"/>
      <c r="J72" s="245">
        <v>6150</v>
      </c>
      <c r="K72" s="245">
        <v>322500</v>
      </c>
      <c r="M72" s="250"/>
      <c r="N72" s="250"/>
      <c r="O72" s="250">
        <v>105264.71</v>
      </c>
      <c r="P72" s="250">
        <v>1340923.19</v>
      </c>
      <c r="Q72" s="40"/>
      <c r="R72" s="40"/>
      <c r="S72" s="40">
        <v>607638.23</v>
      </c>
      <c r="T72" s="40">
        <v>29500</v>
      </c>
      <c r="U72" s="40">
        <v>963.16</v>
      </c>
      <c r="V72" s="40">
        <v>1039505.4</v>
      </c>
      <c r="W72" s="40">
        <v>177300</v>
      </c>
      <c r="X72" s="246">
        <v>1547255.4</v>
      </c>
      <c r="Y72" s="246"/>
      <c r="Z72" s="246"/>
      <c r="AA72" s="246">
        <v>347825.08</v>
      </c>
      <c r="AB72" s="246">
        <v>115121.14</v>
      </c>
      <c r="AC72" s="246"/>
      <c r="AD72" s="246"/>
      <c r="AE72" s="246"/>
      <c r="AF72" s="250"/>
    </row>
    <row r="73" spans="1:32" x14ac:dyDescent="0.2">
      <c r="A73" s="250" t="s">
        <v>3083</v>
      </c>
      <c r="B73" s="244">
        <v>653767.5</v>
      </c>
      <c r="C73" s="244">
        <v>0</v>
      </c>
      <c r="D73" s="244">
        <v>97753.8</v>
      </c>
      <c r="E73" s="250">
        <v>773385.57</v>
      </c>
      <c r="F73" s="250">
        <v>202272.93</v>
      </c>
      <c r="G73" s="250"/>
      <c r="H73" s="250"/>
      <c r="J73" s="245">
        <v>23527.17</v>
      </c>
      <c r="K73" s="245">
        <v>173340</v>
      </c>
      <c r="M73" s="250"/>
      <c r="N73" s="250"/>
      <c r="O73" s="250">
        <v>149934.78</v>
      </c>
      <c r="P73" s="250">
        <v>1529202.14</v>
      </c>
      <c r="Q73" s="40"/>
      <c r="R73" s="40"/>
      <c r="S73" s="40">
        <v>608238.22</v>
      </c>
      <c r="T73" s="40">
        <v>50000</v>
      </c>
      <c r="U73" s="40">
        <v>1052.21</v>
      </c>
      <c r="V73" s="40">
        <v>614616.5</v>
      </c>
      <c r="W73" s="40">
        <v>96600</v>
      </c>
      <c r="X73" s="246">
        <v>896256.5</v>
      </c>
      <c r="Y73" s="246"/>
      <c r="Z73" s="246"/>
      <c r="AA73" s="246">
        <v>339033.98</v>
      </c>
      <c r="AB73" s="246">
        <v>184539.98</v>
      </c>
      <c r="AC73" s="246"/>
      <c r="AD73" s="246"/>
      <c r="AE73" s="246"/>
      <c r="AF73" s="250"/>
    </row>
    <row r="74" spans="1:32" x14ac:dyDescent="0.2">
      <c r="A74" s="250" t="s">
        <v>3084</v>
      </c>
      <c r="B74" s="244">
        <v>706913.98</v>
      </c>
      <c r="C74" s="244">
        <v>0</v>
      </c>
      <c r="D74" s="244">
        <v>61284</v>
      </c>
      <c r="E74" s="250">
        <v>2041020.33</v>
      </c>
      <c r="F74" s="250">
        <v>285658.71000000002</v>
      </c>
      <c r="G74" s="250"/>
      <c r="H74" s="250"/>
      <c r="J74" s="245">
        <v>5850</v>
      </c>
      <c r="K74" s="245">
        <v>150900</v>
      </c>
      <c r="M74" s="250"/>
      <c r="N74" s="250"/>
      <c r="O74" s="250">
        <v>1141692.69</v>
      </c>
      <c r="P74" s="250">
        <v>464694.52</v>
      </c>
      <c r="Q74" s="40"/>
      <c r="R74" s="40"/>
      <c r="S74" s="40">
        <v>626653.93999999994</v>
      </c>
      <c r="T74" s="40"/>
      <c r="U74" s="40">
        <v>1381.62</v>
      </c>
      <c r="V74" s="40">
        <v>831341</v>
      </c>
      <c r="W74" s="40">
        <v>58671.4</v>
      </c>
      <c r="X74" s="246">
        <v>1076062.3999999999</v>
      </c>
      <c r="Y74" s="246"/>
      <c r="Z74" s="246"/>
      <c r="AA74" s="246">
        <v>328368.44</v>
      </c>
      <c r="AB74" s="246">
        <v>164411.01</v>
      </c>
      <c r="AC74" s="246"/>
      <c r="AD74" s="246"/>
      <c r="AE74" s="246"/>
      <c r="AF74" s="250"/>
    </row>
    <row r="75" spans="1:32" x14ac:dyDescent="0.2">
      <c r="A75" s="250" t="s">
        <v>3085</v>
      </c>
      <c r="B75" s="244">
        <v>231564.03</v>
      </c>
      <c r="C75" s="244">
        <v>0</v>
      </c>
      <c r="D75" s="244">
        <v>100225.86</v>
      </c>
      <c r="E75" s="250">
        <v>1240004.32</v>
      </c>
      <c r="F75" s="250">
        <v>251514.11</v>
      </c>
      <c r="G75" s="250"/>
      <c r="H75" s="250"/>
      <c r="J75" s="245">
        <v>13157.02</v>
      </c>
      <c r="K75" s="245">
        <v>89850</v>
      </c>
      <c r="L75" s="245">
        <v>0</v>
      </c>
      <c r="M75" s="250"/>
      <c r="N75" s="250"/>
      <c r="O75" s="250">
        <v>312687.76</v>
      </c>
      <c r="P75" s="250">
        <v>961521.58</v>
      </c>
      <c r="Q75" s="40"/>
      <c r="R75" s="40"/>
      <c r="S75" s="40">
        <v>543277.04</v>
      </c>
      <c r="T75" s="40">
        <v>62300</v>
      </c>
      <c r="U75" s="40">
        <v>1684.35</v>
      </c>
      <c r="V75" s="40">
        <v>875362.5</v>
      </c>
      <c r="W75" s="40">
        <v>233163.51999999999</v>
      </c>
      <c r="X75" s="246">
        <v>1478852.5</v>
      </c>
      <c r="Y75" s="246"/>
      <c r="Z75" s="246"/>
      <c r="AA75" s="246">
        <v>346407.12</v>
      </c>
      <c r="AB75" s="246">
        <v>178311.93</v>
      </c>
      <c r="AC75" s="246"/>
      <c r="AD75" s="246"/>
      <c r="AE75" s="246">
        <v>1263.52</v>
      </c>
      <c r="AF75" s="250"/>
    </row>
    <row r="76" spans="1:32" x14ac:dyDescent="0.2">
      <c r="A76" s="250" t="s">
        <v>3086</v>
      </c>
      <c r="B76" s="244">
        <v>559904.46</v>
      </c>
      <c r="C76" s="244">
        <v>0</v>
      </c>
      <c r="D76" s="244">
        <v>59198.6</v>
      </c>
      <c r="E76" s="250">
        <v>1536762.91</v>
      </c>
      <c r="F76" s="250">
        <v>409440.78</v>
      </c>
      <c r="G76" s="250"/>
      <c r="H76" s="250"/>
      <c r="J76" s="245">
        <v>22350</v>
      </c>
      <c r="K76" s="245">
        <v>69750</v>
      </c>
      <c r="L76" s="245">
        <v>0</v>
      </c>
      <c r="M76" s="250"/>
      <c r="N76" s="250"/>
      <c r="O76" s="250">
        <v>274142.09999999998</v>
      </c>
      <c r="P76" s="250">
        <v>2317512.06</v>
      </c>
      <c r="Q76" s="40"/>
      <c r="R76" s="40"/>
      <c r="S76" s="40">
        <v>570470.78</v>
      </c>
      <c r="T76" s="40">
        <v>61100</v>
      </c>
      <c r="U76" s="40">
        <v>250.73</v>
      </c>
      <c r="V76" s="40">
        <v>688261.4</v>
      </c>
      <c r="W76" s="40">
        <v>78900</v>
      </c>
      <c r="X76" s="246">
        <v>1071371.3999999999</v>
      </c>
      <c r="Y76" s="246"/>
      <c r="Z76" s="246"/>
      <c r="AA76" s="246">
        <v>277204.3</v>
      </c>
      <c r="AB76" s="246">
        <v>112016.98</v>
      </c>
      <c r="AC76" s="246"/>
      <c r="AD76" s="246"/>
      <c r="AE76" s="246"/>
      <c r="AF76" s="250"/>
    </row>
    <row r="77" spans="1:32" x14ac:dyDescent="0.2">
      <c r="A77" s="250" t="s">
        <v>3087</v>
      </c>
      <c r="B77" s="244">
        <v>257832.15</v>
      </c>
      <c r="C77" s="244">
        <v>0</v>
      </c>
      <c r="D77" s="244">
        <v>64595.93</v>
      </c>
      <c r="E77" s="250">
        <v>522839.06</v>
      </c>
      <c r="F77" s="250">
        <v>237729.3</v>
      </c>
      <c r="G77" s="250"/>
      <c r="H77" s="250"/>
      <c r="J77" s="245">
        <v>9848.9699999999993</v>
      </c>
      <c r="K77" s="245">
        <v>374010</v>
      </c>
      <c r="L77" s="245">
        <v>166200</v>
      </c>
      <c r="M77" s="250"/>
      <c r="N77" s="250"/>
      <c r="O77" s="250">
        <v>157313.47</v>
      </c>
      <c r="P77" s="250">
        <v>2233839.69</v>
      </c>
      <c r="Q77" s="40"/>
      <c r="R77" s="40"/>
      <c r="S77" s="40">
        <v>562846.13</v>
      </c>
      <c r="T77" s="40">
        <v>530</v>
      </c>
      <c r="U77" s="40">
        <v>887.03</v>
      </c>
      <c r="V77" s="40">
        <v>761652</v>
      </c>
      <c r="W77" s="40">
        <v>188200</v>
      </c>
      <c r="X77" s="246">
        <v>1143702</v>
      </c>
      <c r="Y77" s="246"/>
      <c r="Z77" s="246"/>
      <c r="AA77" s="246">
        <v>458505.19</v>
      </c>
      <c r="AB77" s="246">
        <v>132112.34</v>
      </c>
      <c r="AC77" s="246"/>
      <c r="AD77" s="246"/>
      <c r="AE77" s="246"/>
      <c r="AF77" s="250"/>
    </row>
    <row r="78" spans="1:32" x14ac:dyDescent="0.2">
      <c r="A78" s="250" t="s">
        <v>3159</v>
      </c>
      <c r="B78" s="244">
        <v>538267.72</v>
      </c>
      <c r="C78" s="244">
        <v>0</v>
      </c>
      <c r="D78" s="244">
        <v>82797.960000000006</v>
      </c>
      <c r="E78" s="250">
        <v>292310.88</v>
      </c>
      <c r="F78" s="250">
        <v>494253.55</v>
      </c>
      <c r="G78" s="250"/>
      <c r="H78" s="250"/>
      <c r="L78" s="245">
        <v>152.59</v>
      </c>
      <c r="M78" s="250"/>
      <c r="N78" s="250"/>
      <c r="O78" s="250">
        <v>64106.04</v>
      </c>
      <c r="P78" s="250">
        <v>2560558.21</v>
      </c>
      <c r="Q78" s="40"/>
      <c r="R78" s="40"/>
      <c r="S78" s="40">
        <v>500992.8</v>
      </c>
      <c r="T78" s="40">
        <v>82000</v>
      </c>
      <c r="U78" s="40"/>
      <c r="V78" s="40">
        <v>548832</v>
      </c>
      <c r="W78" s="40">
        <v>67200</v>
      </c>
      <c r="X78" s="246">
        <v>817766</v>
      </c>
      <c r="Y78" s="246"/>
      <c r="Z78" s="246"/>
      <c r="AA78" s="246">
        <v>413167.18</v>
      </c>
      <c r="AB78" s="246">
        <v>97820.04</v>
      </c>
      <c r="AC78" s="246"/>
      <c r="AD78" s="246"/>
      <c r="AE78" s="246"/>
      <c r="AF78" s="250"/>
    </row>
    <row r="79" spans="1:32" x14ac:dyDescent="0.2">
      <c r="A79" s="250" t="s">
        <v>3088</v>
      </c>
      <c r="B79" s="244">
        <v>439753.24</v>
      </c>
      <c r="C79" s="244">
        <v>0</v>
      </c>
      <c r="D79" s="244">
        <v>79400.37</v>
      </c>
      <c r="E79" s="250">
        <v>390441.36</v>
      </c>
      <c r="F79" s="250">
        <v>591019.31999999995</v>
      </c>
      <c r="G79" s="250"/>
      <c r="H79" s="250"/>
      <c r="L79" s="245">
        <v>424</v>
      </c>
      <c r="M79" s="250"/>
      <c r="N79" s="250"/>
      <c r="O79" s="250">
        <v>-53232.18</v>
      </c>
      <c r="P79" s="250">
        <v>1212676.51</v>
      </c>
      <c r="Q79" s="40"/>
      <c r="R79" s="40"/>
      <c r="S79" s="40">
        <v>753163.9</v>
      </c>
      <c r="T79" s="40"/>
      <c r="U79" s="40">
        <v>626.35</v>
      </c>
      <c r="V79" s="40">
        <v>1360390</v>
      </c>
      <c r="W79" s="40">
        <v>164200</v>
      </c>
      <c r="X79" s="246">
        <v>1387095</v>
      </c>
      <c r="Y79" s="246"/>
      <c r="Z79" s="246">
        <v>5970</v>
      </c>
      <c r="AA79" s="246">
        <v>401585.17</v>
      </c>
      <c r="AB79" s="246">
        <v>127388.12</v>
      </c>
      <c r="AC79" s="246"/>
      <c r="AD79" s="246"/>
      <c r="AE79" s="246"/>
      <c r="AF79" s="250"/>
    </row>
    <row r="80" spans="1:32" x14ac:dyDescent="0.2">
      <c r="A80" s="250" t="s">
        <v>3089</v>
      </c>
      <c r="B80" s="244">
        <v>235317.86</v>
      </c>
      <c r="C80" s="244">
        <v>4108.5</v>
      </c>
      <c r="D80" s="244">
        <v>81039.22</v>
      </c>
      <c r="E80" s="250">
        <v>188556.84</v>
      </c>
      <c r="F80" s="250">
        <v>97585.39</v>
      </c>
      <c r="G80" s="250"/>
      <c r="H80" s="250"/>
      <c r="J80" s="245">
        <v>94079</v>
      </c>
      <c r="K80" s="245">
        <v>120800</v>
      </c>
      <c r="M80" s="250"/>
      <c r="N80" s="250"/>
      <c r="O80" s="250">
        <v>-993564.31</v>
      </c>
      <c r="P80" s="250">
        <v>1431387.54</v>
      </c>
      <c r="Q80" s="40"/>
      <c r="R80" s="40"/>
      <c r="S80" s="40">
        <v>590939.88</v>
      </c>
      <c r="T80" s="40"/>
      <c r="U80" s="40">
        <v>268.56</v>
      </c>
      <c r="V80" s="40">
        <v>964880</v>
      </c>
      <c r="W80" s="40">
        <v>39500</v>
      </c>
      <c r="X80" s="246">
        <v>1238960</v>
      </c>
      <c r="Y80" s="246"/>
      <c r="Z80" s="246"/>
      <c r="AA80" s="246">
        <v>299979.86</v>
      </c>
      <c r="AB80" s="246">
        <v>95396</v>
      </c>
      <c r="AC80" s="246"/>
      <c r="AD80" s="246"/>
      <c r="AE80" s="246"/>
      <c r="AF80" s="250"/>
    </row>
    <row r="81" spans="1:32" x14ac:dyDescent="0.2">
      <c r="A81" s="250" t="s">
        <v>3090</v>
      </c>
      <c r="B81" s="244">
        <v>622402.68999999994</v>
      </c>
      <c r="C81" s="244">
        <v>0</v>
      </c>
      <c r="D81" s="244">
        <v>41196.199999999997</v>
      </c>
      <c r="E81" s="250">
        <v>433400.57</v>
      </c>
      <c r="F81" s="250">
        <v>782735.49</v>
      </c>
      <c r="G81" s="250"/>
      <c r="H81" s="250"/>
      <c r="J81" s="245">
        <v>168243.66</v>
      </c>
      <c r="K81" s="245">
        <v>69750</v>
      </c>
      <c r="L81" s="245">
        <v>1547.96</v>
      </c>
      <c r="M81" s="250"/>
      <c r="N81" s="250"/>
      <c r="O81" s="250">
        <v>-175069.08</v>
      </c>
      <c r="P81" s="250">
        <v>2015625.01</v>
      </c>
      <c r="Q81" s="40"/>
      <c r="R81" s="40"/>
      <c r="S81" s="40">
        <v>588640.4</v>
      </c>
      <c r="T81" s="40">
        <v>1800</v>
      </c>
      <c r="U81" s="40">
        <v>812</v>
      </c>
      <c r="V81" s="40">
        <v>1269180</v>
      </c>
      <c r="W81" s="40">
        <v>210400</v>
      </c>
      <c r="X81" s="246">
        <v>1834090</v>
      </c>
      <c r="Y81" s="246"/>
      <c r="Z81" s="246">
        <v>4640</v>
      </c>
      <c r="AA81" s="246">
        <v>305090.45</v>
      </c>
      <c r="AB81" s="246">
        <v>114125.55</v>
      </c>
      <c r="AC81" s="246"/>
      <c r="AD81" s="246"/>
      <c r="AE81" s="246"/>
      <c r="AF81" s="250"/>
    </row>
    <row r="82" spans="1:32" x14ac:dyDescent="0.2">
      <c r="A82" s="250" t="s">
        <v>3091</v>
      </c>
      <c r="B82" s="244">
        <v>330177.2</v>
      </c>
      <c r="C82" s="244">
        <v>0</v>
      </c>
      <c r="D82" s="244">
        <v>53793.82</v>
      </c>
      <c r="E82" s="250">
        <v>446424.85</v>
      </c>
      <c r="F82" s="250">
        <v>284929.21999999997</v>
      </c>
      <c r="G82" s="250"/>
      <c r="H82" s="250"/>
      <c r="J82" s="245">
        <v>5700</v>
      </c>
      <c r="K82" s="245">
        <v>121731.3</v>
      </c>
      <c r="L82" s="245">
        <v>261.93</v>
      </c>
      <c r="M82" s="250"/>
      <c r="N82" s="250"/>
      <c r="O82" s="250">
        <v>-176284.94</v>
      </c>
      <c r="P82" s="250">
        <v>1171298.0900000001</v>
      </c>
      <c r="Q82" s="40"/>
      <c r="R82" s="40"/>
      <c r="S82" s="40">
        <v>552170.35</v>
      </c>
      <c r="T82" s="40">
        <v>41178.18</v>
      </c>
      <c r="U82" s="40">
        <v>292.63</v>
      </c>
      <c r="V82" s="40">
        <v>1204020</v>
      </c>
      <c r="W82" s="40">
        <v>252367.65</v>
      </c>
      <c r="X82" s="246">
        <v>1450203</v>
      </c>
      <c r="Y82" s="246"/>
      <c r="Z82" s="246">
        <v>2640</v>
      </c>
      <c r="AA82" s="246">
        <v>514594.96</v>
      </c>
      <c r="AB82" s="246">
        <v>87716.99</v>
      </c>
      <c r="AC82" s="246"/>
      <c r="AD82" s="246"/>
      <c r="AE82" s="246"/>
      <c r="AF82" s="250"/>
    </row>
    <row r="83" spans="1:32" x14ac:dyDescent="0.2">
      <c r="A83" s="250" t="s">
        <v>3092</v>
      </c>
      <c r="B83" s="244">
        <v>1108059.6200000001</v>
      </c>
      <c r="C83" s="244">
        <v>0</v>
      </c>
      <c r="D83" s="244">
        <v>29083.26</v>
      </c>
      <c r="E83" s="250">
        <v>598065.34</v>
      </c>
      <c r="F83" s="250">
        <v>279284.78999999998</v>
      </c>
      <c r="G83" s="250"/>
      <c r="H83" s="250"/>
      <c r="J83" s="245">
        <v>847.1</v>
      </c>
      <c r="K83" s="245">
        <v>101255</v>
      </c>
      <c r="M83" s="250"/>
      <c r="N83" s="250"/>
      <c r="O83" s="250">
        <v>-843976.36</v>
      </c>
      <c r="P83" s="250">
        <v>1745362.84</v>
      </c>
      <c r="Q83" s="40"/>
      <c r="R83" s="40"/>
      <c r="S83" s="40">
        <v>1711495.27</v>
      </c>
      <c r="T83" s="40">
        <v>612485</v>
      </c>
      <c r="U83" s="40">
        <v>1081.79</v>
      </c>
      <c r="V83" s="40">
        <v>1540140</v>
      </c>
      <c r="W83" s="40">
        <v>98400</v>
      </c>
      <c r="X83" s="246">
        <v>1763695</v>
      </c>
      <c r="Y83" s="246"/>
      <c r="Z83" s="246">
        <v>11192</v>
      </c>
      <c r="AA83" s="246">
        <v>1011319</v>
      </c>
      <c r="AB83" s="246">
        <v>162210.63</v>
      </c>
      <c r="AC83" s="246"/>
      <c r="AD83" s="246"/>
      <c r="AE83" s="246"/>
      <c r="AF83" s="250"/>
    </row>
    <row r="84" spans="1:32" x14ac:dyDescent="0.2">
      <c r="A84" s="250" t="s">
        <v>3093</v>
      </c>
      <c r="B84" s="244">
        <v>558232.73</v>
      </c>
      <c r="C84" s="244">
        <v>50830.64</v>
      </c>
      <c r="D84" s="244">
        <v>31276.77</v>
      </c>
      <c r="E84" s="250">
        <v>939316.98</v>
      </c>
      <c r="F84" s="250">
        <v>360758.52</v>
      </c>
      <c r="G84" s="250"/>
      <c r="H84" s="250"/>
      <c r="J84" s="245">
        <v>14653.2</v>
      </c>
      <c r="L84" s="245">
        <v>0</v>
      </c>
      <c r="M84" s="250"/>
      <c r="N84" s="250"/>
      <c r="O84" s="250">
        <v>-367232.72</v>
      </c>
      <c r="P84" s="250">
        <v>1929262.58</v>
      </c>
      <c r="Q84" s="40">
        <v>4.43</v>
      </c>
      <c r="R84" s="40"/>
      <c r="S84" s="40">
        <v>956767.39</v>
      </c>
      <c r="T84" s="40">
        <v>150289</v>
      </c>
      <c r="U84" s="40">
        <v>678.62</v>
      </c>
      <c r="V84" s="40">
        <v>1168740</v>
      </c>
      <c r="W84" s="40">
        <v>31382.5</v>
      </c>
      <c r="X84" s="246">
        <v>1440980</v>
      </c>
      <c r="Y84" s="246"/>
      <c r="Z84" s="246">
        <v>6480</v>
      </c>
      <c r="AA84" s="246">
        <v>365438.94</v>
      </c>
      <c r="AB84" s="246">
        <v>120754.42</v>
      </c>
      <c r="AC84" s="246"/>
      <c r="AD84" s="246"/>
      <c r="AE84" s="246">
        <v>1547</v>
      </c>
      <c r="AF84" s="250"/>
    </row>
    <row r="85" spans="1:32" x14ac:dyDescent="0.2">
      <c r="A85" s="250" t="s">
        <v>3094</v>
      </c>
      <c r="B85" s="244">
        <v>560079.04</v>
      </c>
      <c r="C85" s="244">
        <v>0</v>
      </c>
      <c r="D85" s="244">
        <v>32192.84</v>
      </c>
      <c r="E85" s="250">
        <v>301725.24</v>
      </c>
      <c r="F85" s="250">
        <v>260329.94</v>
      </c>
      <c r="G85" s="250"/>
      <c r="H85" s="250"/>
      <c r="J85" s="245">
        <v>14800</v>
      </c>
      <c r="K85" s="245">
        <v>45720</v>
      </c>
      <c r="L85" s="245">
        <v>572</v>
      </c>
      <c r="M85" s="250"/>
      <c r="N85" s="250"/>
      <c r="O85" s="250">
        <v>-908579.25</v>
      </c>
      <c r="P85" s="250">
        <v>1851699.47</v>
      </c>
      <c r="Q85" s="40"/>
      <c r="R85" s="40"/>
      <c r="S85" s="40">
        <v>816789.12</v>
      </c>
      <c r="T85" s="40"/>
      <c r="U85" s="40">
        <v>1555.47</v>
      </c>
      <c r="V85" s="40">
        <v>1264410</v>
      </c>
      <c r="W85" s="40">
        <v>88800</v>
      </c>
      <c r="X85" s="246">
        <v>1595233</v>
      </c>
      <c r="Y85" s="246"/>
      <c r="Z85" s="246">
        <v>4904</v>
      </c>
      <c r="AA85" s="246">
        <v>264940.37</v>
      </c>
      <c r="AB85" s="246">
        <v>145123.38</v>
      </c>
      <c r="AC85" s="246"/>
      <c r="AD85" s="246"/>
      <c r="AE85" s="246"/>
      <c r="AF85" s="250"/>
    </row>
    <row r="86" spans="1:32" x14ac:dyDescent="0.2">
      <c r="A86" s="250" t="s">
        <v>3095</v>
      </c>
      <c r="B86" s="244">
        <v>356553.65</v>
      </c>
      <c r="C86" s="244">
        <v>0</v>
      </c>
      <c r="D86" s="244">
        <v>33297.379999999997</v>
      </c>
      <c r="E86" s="250">
        <v>569738.75</v>
      </c>
      <c r="F86" s="250">
        <v>239993.04</v>
      </c>
      <c r="G86" s="250"/>
      <c r="H86" s="250"/>
      <c r="M86" s="250"/>
      <c r="N86" s="250"/>
      <c r="O86" s="250">
        <v>-199216.71</v>
      </c>
      <c r="P86" s="250">
        <v>1211766.1200000001</v>
      </c>
      <c r="Q86" s="40"/>
      <c r="R86" s="40"/>
      <c r="S86" s="40">
        <v>529128.65</v>
      </c>
      <c r="T86" s="40">
        <v>59050</v>
      </c>
      <c r="U86" s="40">
        <v>559.74</v>
      </c>
      <c r="V86" s="40">
        <v>1113120</v>
      </c>
      <c r="W86" s="40">
        <v>223300</v>
      </c>
      <c r="X86" s="246">
        <v>1433792</v>
      </c>
      <c r="Y86" s="246">
        <v>4000</v>
      </c>
      <c r="Z86" s="246">
        <v>2348</v>
      </c>
      <c r="AA86" s="246">
        <v>243750.31</v>
      </c>
      <c r="AB86" s="246">
        <v>36390.67</v>
      </c>
      <c r="AC86" s="246"/>
      <c r="AD86" s="246"/>
      <c r="AE86" s="246"/>
      <c r="AF86" s="250"/>
    </row>
    <row r="87" spans="1:32" x14ac:dyDescent="0.2">
      <c r="A87" s="250" t="s">
        <v>3096</v>
      </c>
      <c r="B87" s="244">
        <v>603981.69999999995</v>
      </c>
      <c r="C87" s="244">
        <v>0</v>
      </c>
      <c r="D87" s="244">
        <v>57471.199999999997</v>
      </c>
      <c r="E87" s="250">
        <v>-13808.23</v>
      </c>
      <c r="F87" s="250">
        <v>575487.26</v>
      </c>
      <c r="G87" s="250"/>
      <c r="H87" s="250"/>
      <c r="I87" s="245">
        <v>0</v>
      </c>
      <c r="J87" s="245">
        <v>1621</v>
      </c>
      <c r="K87" s="245">
        <v>137330</v>
      </c>
      <c r="L87" s="245">
        <v>2965.03</v>
      </c>
      <c r="M87" s="250"/>
      <c r="N87" s="250">
        <v>67378.53</v>
      </c>
      <c r="O87" s="250">
        <v>46303.03</v>
      </c>
      <c r="P87" s="250">
        <v>907622.82</v>
      </c>
      <c r="Q87" s="40"/>
      <c r="R87" s="40"/>
      <c r="S87" s="40">
        <v>787731.77</v>
      </c>
      <c r="T87" s="40"/>
      <c r="U87" s="40">
        <v>915.01</v>
      </c>
      <c r="V87" s="40">
        <v>1282560</v>
      </c>
      <c r="W87" s="40">
        <v>97200</v>
      </c>
      <c r="X87" s="246">
        <v>1477305</v>
      </c>
      <c r="Y87" s="246"/>
      <c r="Z87" s="246">
        <v>3592</v>
      </c>
      <c r="AA87" s="246">
        <v>546790.92000000004</v>
      </c>
      <c r="AB87" s="246">
        <v>76871.34</v>
      </c>
      <c r="AC87" s="246"/>
      <c r="AD87" s="246"/>
      <c r="AE87" s="246"/>
      <c r="AF87" s="250"/>
    </row>
    <row r="88" spans="1:32" x14ac:dyDescent="0.2">
      <c r="A88" s="250" t="s">
        <v>3166</v>
      </c>
      <c r="B88" s="244">
        <v>371819.11</v>
      </c>
      <c r="C88" s="244">
        <v>16405.64</v>
      </c>
      <c r="D88" s="244">
        <v>10311.85</v>
      </c>
      <c r="E88" s="250">
        <v>588166.39</v>
      </c>
      <c r="F88" s="250">
        <v>123188.44</v>
      </c>
      <c r="G88" s="250"/>
      <c r="H88" s="250"/>
      <c r="J88" s="245">
        <v>38999.9</v>
      </c>
      <c r="K88" s="245">
        <v>58640</v>
      </c>
      <c r="M88" s="250"/>
      <c r="N88" s="250"/>
      <c r="O88" s="250">
        <v>-705941.63</v>
      </c>
      <c r="P88" s="250">
        <v>1583723.57</v>
      </c>
      <c r="Q88" s="40"/>
      <c r="R88" s="40"/>
      <c r="S88" s="40">
        <v>667110.53</v>
      </c>
      <c r="T88" s="40">
        <v>21000</v>
      </c>
      <c r="U88" s="40">
        <v>304.14999999999998</v>
      </c>
      <c r="V88" s="40">
        <v>1098900</v>
      </c>
      <c r="W88" s="40">
        <v>134200</v>
      </c>
      <c r="X88" s="246">
        <v>1329810</v>
      </c>
      <c r="Y88" s="246"/>
      <c r="Z88" s="246">
        <v>5088</v>
      </c>
      <c r="AA88" s="246">
        <v>290536.84999999998</v>
      </c>
      <c r="AB88" s="246">
        <v>157968.24</v>
      </c>
      <c r="AC88" s="246"/>
      <c r="AD88" s="246"/>
      <c r="AE88" s="246"/>
      <c r="AF88" s="250"/>
    </row>
    <row r="89" spans="1:32" x14ac:dyDescent="0.2">
      <c r="A89" s="250" t="s">
        <v>3097</v>
      </c>
      <c r="B89" s="244">
        <v>263346.68</v>
      </c>
      <c r="C89" s="244">
        <v>0</v>
      </c>
      <c r="D89" s="244">
        <v>5331.57</v>
      </c>
      <c r="E89" s="250">
        <v>119472.38</v>
      </c>
      <c r="F89" s="250">
        <v>81953.14</v>
      </c>
      <c r="G89" s="250"/>
      <c r="H89" s="250"/>
      <c r="J89" s="245">
        <v>6450</v>
      </c>
      <c r="L89" s="245">
        <v>0</v>
      </c>
      <c r="M89" s="250"/>
      <c r="N89" s="250"/>
      <c r="O89" s="250">
        <v>142301.32999999999</v>
      </c>
      <c r="P89" s="250">
        <v>378263.7</v>
      </c>
      <c r="Q89" s="40"/>
      <c r="R89" s="40"/>
      <c r="S89" s="40">
        <v>548025.65</v>
      </c>
      <c r="T89" s="40">
        <v>82210</v>
      </c>
      <c r="U89" s="40">
        <v>760.69</v>
      </c>
      <c r="V89" s="40"/>
      <c r="W89" s="40"/>
      <c r="X89" s="246">
        <v>166051</v>
      </c>
      <c r="Y89" s="246"/>
      <c r="Z89" s="246">
        <v>9900</v>
      </c>
      <c r="AA89" s="246">
        <v>539418</v>
      </c>
      <c r="AB89" s="246">
        <v>74593.02</v>
      </c>
      <c r="AC89" s="246"/>
      <c r="AD89" s="246"/>
      <c r="AE89" s="246"/>
      <c r="AF89" s="250"/>
    </row>
    <row r="90" spans="1:32" x14ac:dyDescent="0.2">
      <c r="A90" s="250" t="s">
        <v>3098</v>
      </c>
      <c r="B90" s="244">
        <v>381198.77</v>
      </c>
      <c r="C90" s="244">
        <v>0</v>
      </c>
      <c r="D90" s="244">
        <v>1936.03</v>
      </c>
      <c r="E90" s="250">
        <v>93908.56</v>
      </c>
      <c r="F90" s="250">
        <v>7</v>
      </c>
      <c r="G90" s="250"/>
      <c r="H90" s="250"/>
      <c r="I90" s="245">
        <v>6000</v>
      </c>
      <c r="J90" s="245">
        <v>1500</v>
      </c>
      <c r="M90" s="250"/>
      <c r="N90" s="250"/>
      <c r="O90" s="250">
        <v>63917.74</v>
      </c>
      <c r="P90" s="250">
        <v>646850.12</v>
      </c>
      <c r="Q90" s="40"/>
      <c r="R90" s="40"/>
      <c r="S90" s="40">
        <v>545438.71</v>
      </c>
      <c r="T90" s="40">
        <v>81250</v>
      </c>
      <c r="U90" s="40">
        <v>478.12</v>
      </c>
      <c r="V90" s="40">
        <v>903170</v>
      </c>
      <c r="W90" s="40"/>
      <c r="X90" s="246">
        <v>997846</v>
      </c>
      <c r="Y90" s="246"/>
      <c r="Z90" s="246"/>
      <c r="AA90" s="246">
        <v>262980.46000000002</v>
      </c>
      <c r="AB90" s="246">
        <v>323177.46999999997</v>
      </c>
      <c r="AC90" s="246"/>
      <c r="AD90" s="246"/>
      <c r="AE90" s="246"/>
      <c r="AF90" s="250"/>
    </row>
    <row r="91" spans="1:32" x14ac:dyDescent="0.2">
      <c r="A91" s="250" t="s">
        <v>3099</v>
      </c>
      <c r="B91" s="244">
        <v>295382.52</v>
      </c>
      <c r="C91" s="244">
        <v>29100</v>
      </c>
      <c r="D91" s="244">
        <v>59997.34</v>
      </c>
      <c r="E91" s="250">
        <v>2782916.85</v>
      </c>
      <c r="F91" s="250">
        <v>227975.17</v>
      </c>
      <c r="G91" s="250"/>
      <c r="H91" s="250"/>
      <c r="I91" s="245">
        <v>5300</v>
      </c>
      <c r="J91" s="245">
        <v>5850</v>
      </c>
      <c r="M91" s="250"/>
      <c r="N91" s="250"/>
      <c r="O91" s="250">
        <v>214573.65</v>
      </c>
      <c r="P91" s="250">
        <v>3382854.97</v>
      </c>
      <c r="Q91" s="40"/>
      <c r="R91" s="40"/>
      <c r="S91" s="40">
        <v>729533.92</v>
      </c>
      <c r="T91" s="40">
        <v>110400</v>
      </c>
      <c r="U91" s="40">
        <v>1420.96</v>
      </c>
      <c r="V91" s="40">
        <v>1219360</v>
      </c>
      <c r="W91" s="40">
        <v>138534.39999999999</v>
      </c>
      <c r="X91" s="246">
        <v>1483060</v>
      </c>
      <c r="Y91" s="246"/>
      <c r="Z91" s="246"/>
      <c r="AA91" s="246">
        <v>354904.62</v>
      </c>
      <c r="AB91" s="246">
        <v>211146.08</v>
      </c>
      <c r="AC91" s="246"/>
      <c r="AD91" s="246"/>
      <c r="AE91" s="246"/>
      <c r="AF91" s="250"/>
    </row>
    <row r="92" spans="1:32" x14ac:dyDescent="0.2">
      <c r="A92" s="250" t="s">
        <v>3100</v>
      </c>
      <c r="B92" s="244">
        <v>378541.69</v>
      </c>
      <c r="C92" s="244">
        <v>0</v>
      </c>
      <c r="D92" s="244">
        <v>129188.51</v>
      </c>
      <c r="E92" s="250">
        <v>423580.03</v>
      </c>
      <c r="F92" s="250">
        <v>127648.79</v>
      </c>
      <c r="G92" s="250"/>
      <c r="H92" s="250"/>
      <c r="I92" s="245">
        <v>5300</v>
      </c>
      <c r="J92" s="245">
        <v>5460</v>
      </c>
      <c r="L92" s="245">
        <v>1151</v>
      </c>
      <c r="M92" s="250"/>
      <c r="N92" s="250"/>
      <c r="O92" s="250">
        <v>114372</v>
      </c>
      <c r="P92" s="250">
        <v>1045747.78</v>
      </c>
      <c r="Q92" s="40"/>
      <c r="R92" s="40"/>
      <c r="S92" s="40">
        <v>645035.74</v>
      </c>
      <c r="T92" s="40">
        <v>60000</v>
      </c>
      <c r="U92" s="40">
        <v>454.21</v>
      </c>
      <c r="V92" s="40">
        <v>941460</v>
      </c>
      <c r="W92" s="40"/>
      <c r="X92" s="246">
        <v>1027950</v>
      </c>
      <c r="Y92" s="246"/>
      <c r="Z92" s="246"/>
      <c r="AA92" s="246">
        <v>410533.72</v>
      </c>
      <c r="AB92" s="246">
        <v>116044.28</v>
      </c>
      <c r="AC92" s="246"/>
      <c r="AD92" s="246"/>
      <c r="AE92" s="246"/>
      <c r="AF92" s="250"/>
    </row>
    <row r="93" spans="1:32" x14ac:dyDescent="0.2">
      <c r="A93" s="255" t="s">
        <v>3101</v>
      </c>
      <c r="B93" s="244">
        <v>386406.36</v>
      </c>
      <c r="C93" s="244">
        <v>0</v>
      </c>
      <c r="D93" s="244">
        <v>10042.11</v>
      </c>
      <c r="E93" s="250">
        <v>37119.47</v>
      </c>
      <c r="F93" s="250">
        <v>113963.27</v>
      </c>
      <c r="G93" s="250"/>
      <c r="H93" s="250"/>
      <c r="J93" s="245">
        <v>3000</v>
      </c>
      <c r="L93" s="245">
        <v>773</v>
      </c>
      <c r="M93" s="250"/>
      <c r="N93" s="250"/>
      <c r="O93" s="250">
        <v>126048.56</v>
      </c>
      <c r="P93" s="250">
        <v>320699.84999999998</v>
      </c>
      <c r="Q93" s="40"/>
      <c r="R93" s="40"/>
      <c r="S93" s="40">
        <v>682530.55</v>
      </c>
      <c r="T93" s="40"/>
      <c r="U93" s="40">
        <v>773.19</v>
      </c>
      <c r="V93" s="40">
        <v>1138485.6000000001</v>
      </c>
      <c r="W93" s="40">
        <v>62370</v>
      </c>
      <c r="X93" s="246">
        <v>1355195.6</v>
      </c>
      <c r="Y93" s="246"/>
      <c r="Z93" s="246"/>
      <c r="AA93" s="246">
        <v>244175.45</v>
      </c>
      <c r="AB93" s="246">
        <v>32805.93</v>
      </c>
      <c r="AC93" s="246"/>
      <c r="AD93" s="246"/>
      <c r="AE93" s="246"/>
      <c r="AF93" s="250"/>
    </row>
    <row r="94" spans="1:32" x14ac:dyDescent="0.2">
      <c r="A94" s="250" t="s">
        <v>3102</v>
      </c>
      <c r="B94" s="244">
        <v>592500.37</v>
      </c>
      <c r="C94" s="244">
        <v>5810</v>
      </c>
      <c r="D94" s="244">
        <v>6204</v>
      </c>
      <c r="E94" s="250">
        <v>618232.16</v>
      </c>
      <c r="F94" s="250">
        <v>-12440.94</v>
      </c>
      <c r="G94" s="250"/>
      <c r="H94" s="250"/>
      <c r="M94" s="250"/>
      <c r="N94" s="250"/>
      <c r="O94" s="250">
        <v>94569.16</v>
      </c>
      <c r="P94" s="250">
        <v>784633.1</v>
      </c>
      <c r="Q94" s="40"/>
      <c r="R94" s="40"/>
      <c r="S94" s="40">
        <v>453630.08</v>
      </c>
      <c r="T94" s="40">
        <v>75000</v>
      </c>
      <c r="U94" s="40">
        <v>1154.78</v>
      </c>
      <c r="V94" s="40">
        <v>628860</v>
      </c>
      <c r="W94" s="40">
        <v>249089.6</v>
      </c>
      <c r="X94" s="246">
        <v>798689.75</v>
      </c>
      <c r="Y94" s="246"/>
      <c r="Z94" s="246"/>
      <c r="AA94" s="246">
        <v>139719.12</v>
      </c>
      <c r="AB94" s="246">
        <v>99481.65</v>
      </c>
      <c r="AC94" s="246"/>
      <c r="AD94" s="246"/>
      <c r="AE94" s="246"/>
      <c r="AF94" s="250"/>
    </row>
    <row r="95" spans="1:32" x14ac:dyDescent="0.2">
      <c r="A95" s="250" t="s">
        <v>3103</v>
      </c>
      <c r="B95" s="244">
        <v>585082.42000000004</v>
      </c>
      <c r="C95" s="244">
        <v>0</v>
      </c>
      <c r="D95" s="244">
        <v>144330.60999999999</v>
      </c>
      <c r="E95" s="250">
        <v>8904.41</v>
      </c>
      <c r="F95" s="250">
        <v>521107.18</v>
      </c>
      <c r="G95" s="250"/>
      <c r="H95" s="250"/>
      <c r="I95" s="245">
        <v>6000</v>
      </c>
      <c r="J95" s="245">
        <v>24660</v>
      </c>
      <c r="L95" s="245">
        <v>250</v>
      </c>
      <c r="M95" s="250"/>
      <c r="N95" s="250"/>
      <c r="O95" s="250">
        <v>107116.89</v>
      </c>
      <c r="P95" s="250">
        <v>573056.03</v>
      </c>
      <c r="Q95" s="40">
        <v>738.88</v>
      </c>
      <c r="R95" s="40"/>
      <c r="S95" s="40">
        <v>674884.36</v>
      </c>
      <c r="T95" s="40">
        <v>74995</v>
      </c>
      <c r="U95" s="40"/>
      <c r="V95" s="40">
        <v>1130710</v>
      </c>
      <c r="W95" s="40">
        <v>150795</v>
      </c>
      <c r="X95" s="246">
        <v>1329574.02</v>
      </c>
      <c r="Y95" s="246"/>
      <c r="Z95" s="246"/>
      <c r="AA95" s="246">
        <v>245074.4</v>
      </c>
      <c r="AB95" s="246">
        <v>165294.41</v>
      </c>
      <c r="AC95" s="246"/>
      <c r="AD95" s="246"/>
      <c r="AE95" s="246">
        <v>277.02</v>
      </c>
      <c r="AF95" s="250"/>
    </row>
    <row r="96" spans="1:32" x14ac:dyDescent="0.2">
      <c r="A96" s="255" t="s">
        <v>3104</v>
      </c>
      <c r="B96" s="244">
        <v>293588.88</v>
      </c>
      <c r="C96" s="244">
        <v>0</v>
      </c>
      <c r="D96" s="244">
        <v>144011.25</v>
      </c>
      <c r="E96" s="250">
        <v>1537181.51</v>
      </c>
      <c r="F96" s="250">
        <v>88708.07</v>
      </c>
      <c r="G96" s="250"/>
      <c r="H96" s="250"/>
      <c r="I96" s="245">
        <v>6000</v>
      </c>
      <c r="J96" s="245">
        <v>9450</v>
      </c>
      <c r="L96" s="245">
        <v>0</v>
      </c>
      <c r="M96" s="250"/>
      <c r="N96" s="250"/>
      <c r="O96" s="250">
        <v>96559.01</v>
      </c>
      <c r="P96" s="250">
        <v>1997218.5</v>
      </c>
      <c r="Q96" s="40">
        <v>326.25</v>
      </c>
      <c r="R96" s="40"/>
      <c r="S96" s="40">
        <v>593975.53</v>
      </c>
      <c r="T96" s="40">
        <v>103750</v>
      </c>
      <c r="U96" s="40">
        <v>622.42999999999995</v>
      </c>
      <c r="V96" s="40">
        <v>842430</v>
      </c>
      <c r="W96" s="40">
        <v>171272</v>
      </c>
      <c r="X96" s="246">
        <v>1058970</v>
      </c>
      <c r="Y96" s="246"/>
      <c r="Z96" s="246"/>
      <c r="AA96" s="246">
        <v>421693.14</v>
      </c>
      <c r="AB96" s="246">
        <v>140562.82999999999</v>
      </c>
      <c r="AC96" s="246"/>
      <c r="AD96" s="246"/>
      <c r="AE96" s="246"/>
      <c r="AF96" s="250"/>
    </row>
    <row r="97" spans="1:32" x14ac:dyDescent="0.2">
      <c r="A97" s="255" t="s">
        <v>3105</v>
      </c>
      <c r="B97" s="244">
        <v>630947.48</v>
      </c>
      <c r="C97" s="244">
        <v>69600</v>
      </c>
      <c r="D97" s="244">
        <v>55610.94</v>
      </c>
      <c r="E97" s="250">
        <v>193641.72</v>
      </c>
      <c r="F97" s="250">
        <v>174802.02</v>
      </c>
      <c r="G97" s="250"/>
      <c r="H97" s="250"/>
      <c r="I97" s="245">
        <v>5800</v>
      </c>
      <c r="J97" s="245">
        <v>3600</v>
      </c>
      <c r="L97" s="245">
        <v>816</v>
      </c>
      <c r="M97" s="250"/>
      <c r="N97" s="250"/>
      <c r="O97" s="250">
        <v>146581.60999999999</v>
      </c>
      <c r="P97" s="250">
        <v>569833.9</v>
      </c>
      <c r="Q97" s="40"/>
      <c r="R97" s="40"/>
      <c r="S97" s="40">
        <v>628393.51</v>
      </c>
      <c r="T97" s="40">
        <v>411520</v>
      </c>
      <c r="U97" s="40">
        <v>1113.22</v>
      </c>
      <c r="V97" s="40">
        <v>1162760</v>
      </c>
      <c r="W97" s="40">
        <v>141441.60000000001</v>
      </c>
      <c r="X97" s="246">
        <v>1426865</v>
      </c>
      <c r="Y97" s="246"/>
      <c r="Z97" s="246"/>
      <c r="AA97" s="246">
        <v>192201.18</v>
      </c>
      <c r="AB97" s="246">
        <v>60609.74</v>
      </c>
      <c r="AC97" s="246"/>
      <c r="AD97" s="246"/>
      <c r="AE97" s="246"/>
      <c r="AF97" s="250"/>
    </row>
    <row r="98" spans="1:32" x14ac:dyDescent="0.2">
      <c r="A98" s="250" t="s">
        <v>3106</v>
      </c>
      <c r="B98" s="244">
        <v>448361.34</v>
      </c>
      <c r="C98" s="244">
        <v>0</v>
      </c>
      <c r="D98" s="244">
        <v>61594.400000000001</v>
      </c>
      <c r="E98" s="250">
        <v>11252.69</v>
      </c>
      <c r="F98" s="250">
        <v>286176.96000000002</v>
      </c>
      <c r="G98" s="250"/>
      <c r="H98" s="250"/>
      <c r="I98" s="245">
        <v>6000</v>
      </c>
      <c r="J98" s="245">
        <v>7799.52</v>
      </c>
      <c r="L98" s="245">
        <v>198</v>
      </c>
      <c r="M98" s="250"/>
      <c r="N98" s="250"/>
      <c r="O98" s="250">
        <v>156740.07999999999</v>
      </c>
      <c r="P98" s="250">
        <v>528870.26</v>
      </c>
      <c r="Q98" s="40"/>
      <c r="R98" s="40"/>
      <c r="S98" s="40">
        <v>642763.18999999994</v>
      </c>
      <c r="T98" s="40">
        <v>30975</v>
      </c>
      <c r="U98" s="40">
        <v>1053.9100000000001</v>
      </c>
      <c r="V98" s="40">
        <v>1068210</v>
      </c>
      <c r="W98" s="40">
        <v>63000</v>
      </c>
      <c r="X98" s="246">
        <v>1262435</v>
      </c>
      <c r="Y98" s="246"/>
      <c r="Z98" s="246"/>
      <c r="AA98" s="246">
        <v>289577.28000000003</v>
      </c>
      <c r="AB98" s="246">
        <v>295455.82</v>
      </c>
      <c r="AC98" s="246"/>
      <c r="AD98" s="246"/>
      <c r="AE98" s="246"/>
      <c r="AF98" s="250"/>
    </row>
    <row r="99" spans="1:32" x14ac:dyDescent="0.2">
      <c r="A99" s="250" t="s">
        <v>3107</v>
      </c>
      <c r="B99" s="244">
        <v>236277.94</v>
      </c>
      <c r="C99" s="244">
        <v>24460</v>
      </c>
      <c r="D99" s="244">
        <v>118215.03</v>
      </c>
      <c r="E99" s="250">
        <v>17464.259999999998</v>
      </c>
      <c r="F99" s="250">
        <v>194921.14</v>
      </c>
      <c r="G99" s="250"/>
      <c r="H99" s="250"/>
      <c r="I99" s="245">
        <v>5500</v>
      </c>
      <c r="J99" s="245">
        <v>5850</v>
      </c>
      <c r="L99" s="245">
        <v>872.92</v>
      </c>
      <c r="M99" s="250"/>
      <c r="N99" s="250">
        <v>-211401.67</v>
      </c>
      <c r="O99" s="250">
        <v>139858.81</v>
      </c>
      <c r="P99" s="250">
        <v>713142.2</v>
      </c>
      <c r="Q99" s="40"/>
      <c r="R99" s="40"/>
      <c r="S99" s="40">
        <v>684686.14</v>
      </c>
      <c r="T99" s="40"/>
      <c r="U99" s="40">
        <v>1027.69</v>
      </c>
      <c r="V99" s="40">
        <v>1134933.8</v>
      </c>
      <c r="W99" s="40">
        <v>138534.39999999999</v>
      </c>
      <c r="X99" s="246">
        <v>1405293.8</v>
      </c>
      <c r="Y99" s="246"/>
      <c r="Z99" s="246"/>
      <c r="AA99" s="246">
        <v>363330.27</v>
      </c>
      <c r="AB99" s="246">
        <v>49857.85</v>
      </c>
      <c r="AC99" s="246"/>
      <c r="AD99" s="246"/>
      <c r="AE99" s="246">
        <v>4</v>
      </c>
      <c r="AF99" s="250"/>
    </row>
    <row r="100" spans="1:32" x14ac:dyDescent="0.2">
      <c r="A100" s="250" t="s">
        <v>3108</v>
      </c>
      <c r="B100" s="244">
        <v>497211.13</v>
      </c>
      <c r="C100" s="244">
        <v>0</v>
      </c>
      <c r="D100" s="244">
        <v>104638.85</v>
      </c>
      <c r="E100" s="250">
        <v>306682.71999999997</v>
      </c>
      <c r="F100" s="250">
        <v>221549.82</v>
      </c>
      <c r="G100" s="250"/>
      <c r="H100" s="250"/>
      <c r="I100" s="245">
        <v>6000</v>
      </c>
      <c r="J100" s="245">
        <v>2700</v>
      </c>
      <c r="L100" s="245">
        <v>0</v>
      </c>
      <c r="M100" s="250"/>
      <c r="N100" s="250"/>
      <c r="O100" s="250">
        <v>120264.15</v>
      </c>
      <c r="P100" s="250">
        <v>673323.61</v>
      </c>
      <c r="Q100" s="40"/>
      <c r="R100" s="40"/>
      <c r="S100" s="40">
        <v>934324.06</v>
      </c>
      <c r="T100" s="40"/>
      <c r="U100" s="40">
        <v>829.73</v>
      </c>
      <c r="V100" s="40">
        <v>900020</v>
      </c>
      <c r="W100" s="40"/>
      <c r="X100" s="246">
        <v>1080460</v>
      </c>
      <c r="Y100" s="246"/>
      <c r="Z100" s="246"/>
      <c r="AA100" s="246">
        <v>178508.11</v>
      </c>
      <c r="AB100" s="246">
        <v>132458.73000000001</v>
      </c>
      <c r="AC100" s="246"/>
      <c r="AD100" s="246"/>
      <c r="AE100" s="246"/>
      <c r="AF100" s="250"/>
    </row>
    <row r="101" spans="1:32" x14ac:dyDescent="0.2">
      <c r="A101" s="250" t="s">
        <v>3109</v>
      </c>
      <c r="B101" s="244">
        <v>637014.28</v>
      </c>
      <c r="C101" s="244">
        <v>0</v>
      </c>
      <c r="D101" s="244">
        <v>109948.25</v>
      </c>
      <c r="E101" s="250">
        <v>3</v>
      </c>
      <c r="F101" s="250">
        <v>320882.7</v>
      </c>
      <c r="G101" s="250"/>
      <c r="H101" s="250"/>
      <c r="I101" s="245">
        <v>5000</v>
      </c>
      <c r="J101" s="245">
        <v>5850</v>
      </c>
      <c r="L101" s="245">
        <v>0</v>
      </c>
      <c r="M101" s="250"/>
      <c r="N101" s="250"/>
      <c r="O101" s="250">
        <v>62458.68</v>
      </c>
      <c r="P101" s="250">
        <v>1404582.07</v>
      </c>
      <c r="Q101" s="40"/>
      <c r="R101" s="40"/>
      <c r="S101" s="40">
        <v>529511.07999999996</v>
      </c>
      <c r="T101" s="40">
        <v>240000</v>
      </c>
      <c r="U101" s="40">
        <v>365.13</v>
      </c>
      <c r="V101" s="40">
        <v>1151280</v>
      </c>
      <c r="W101" s="40"/>
      <c r="X101" s="246">
        <v>1222200</v>
      </c>
      <c r="Y101" s="246"/>
      <c r="Z101" s="246"/>
      <c r="AA101" s="246">
        <v>696790.22</v>
      </c>
      <c r="AB101" s="246">
        <v>47623.03</v>
      </c>
      <c r="AC101" s="246"/>
      <c r="AD101" s="246"/>
      <c r="AE101" s="246"/>
      <c r="AF101" s="250"/>
    </row>
    <row r="102" spans="1:32" x14ac:dyDescent="0.2">
      <c r="A102" s="255" t="s">
        <v>3110</v>
      </c>
      <c r="B102" s="244">
        <v>358758.55</v>
      </c>
      <c r="C102" s="244">
        <v>0</v>
      </c>
      <c r="D102" s="244">
        <v>832898.87</v>
      </c>
      <c r="E102" s="250">
        <v>269812.53000000003</v>
      </c>
      <c r="F102" s="250">
        <v>146844.46</v>
      </c>
      <c r="G102" s="250"/>
      <c r="H102" s="250"/>
      <c r="J102" s="245">
        <v>4130</v>
      </c>
      <c r="M102" s="250"/>
      <c r="N102" s="250">
        <v>-368974.66</v>
      </c>
      <c r="O102" s="250">
        <v>340763.57</v>
      </c>
      <c r="P102" s="250">
        <v>819557.49</v>
      </c>
      <c r="Q102" s="40"/>
      <c r="R102" s="40"/>
      <c r="S102" s="40">
        <v>1441424.75</v>
      </c>
      <c r="T102" s="40">
        <v>29956</v>
      </c>
      <c r="U102" s="40">
        <v>978.06</v>
      </c>
      <c r="V102" s="40">
        <v>1250100</v>
      </c>
      <c r="W102" s="40"/>
      <c r="X102" s="246">
        <v>1423969</v>
      </c>
      <c r="Y102" s="246"/>
      <c r="Z102" s="246"/>
      <c r="AA102" s="246">
        <v>281154.81</v>
      </c>
      <c r="AB102" s="246">
        <v>57816.99</v>
      </c>
      <c r="AC102" s="246"/>
      <c r="AD102" s="246"/>
      <c r="AE102" s="246"/>
      <c r="AF102" s="250"/>
    </row>
    <row r="103" spans="1:32" x14ac:dyDescent="0.2">
      <c r="A103" s="250" t="s">
        <v>3113</v>
      </c>
      <c r="B103" s="244">
        <v>325143.63</v>
      </c>
      <c r="C103" s="244">
        <v>0</v>
      </c>
      <c r="D103" s="244">
        <v>102158.11</v>
      </c>
      <c r="E103" s="250">
        <v>57110.83</v>
      </c>
      <c r="F103" s="250">
        <v>-97341.56</v>
      </c>
      <c r="G103" s="250"/>
      <c r="H103" s="250"/>
      <c r="I103" s="245">
        <v>5700</v>
      </c>
      <c r="J103" s="245">
        <v>11727</v>
      </c>
      <c r="M103" s="250"/>
      <c r="N103" s="250"/>
      <c r="O103" s="250">
        <v>276577.46999999997</v>
      </c>
      <c r="P103" s="250">
        <v>474645.55</v>
      </c>
      <c r="Q103" s="40"/>
      <c r="R103" s="40"/>
      <c r="S103" s="40">
        <v>484922.61</v>
      </c>
      <c r="T103" s="40"/>
      <c r="U103" s="40">
        <v>1147.74</v>
      </c>
      <c r="V103" s="40">
        <v>1319923.5</v>
      </c>
      <c r="W103" s="40"/>
      <c r="X103" s="246">
        <v>1397000.5</v>
      </c>
      <c r="Y103" s="246"/>
      <c r="Z103" s="246"/>
      <c r="AA103" s="246">
        <v>349509.22</v>
      </c>
      <c r="AB103" s="246">
        <v>137339.31</v>
      </c>
      <c r="AC103" s="246"/>
      <c r="AD103" s="246"/>
      <c r="AE103" s="246"/>
      <c r="AF103" s="250"/>
    </row>
    <row r="104" spans="1:32" x14ac:dyDescent="0.2">
      <c r="A104" s="250" t="s">
        <v>3114</v>
      </c>
      <c r="B104" s="244">
        <v>757041.77</v>
      </c>
      <c r="C104" s="244">
        <v>15000</v>
      </c>
      <c r="D104" s="244">
        <v>96963.95</v>
      </c>
      <c r="E104" s="250">
        <v>125267.56</v>
      </c>
      <c r="F104" s="250">
        <v>203497.9</v>
      </c>
      <c r="G104" s="250"/>
      <c r="H104" s="250"/>
      <c r="I104" s="245">
        <v>0</v>
      </c>
      <c r="J104" s="245">
        <v>0</v>
      </c>
      <c r="M104" s="250"/>
      <c r="N104" s="250"/>
      <c r="O104" s="250">
        <v>214911.95</v>
      </c>
      <c r="P104" s="250">
        <v>1172968.6100000001</v>
      </c>
      <c r="Q104" s="40"/>
      <c r="R104" s="40"/>
      <c r="S104" s="40">
        <v>682610.18</v>
      </c>
      <c r="T104" s="40">
        <v>385000</v>
      </c>
      <c r="U104" s="40">
        <v>1284.2</v>
      </c>
      <c r="V104" s="40">
        <v>1127670</v>
      </c>
      <c r="W104" s="40">
        <v>148534.39999999999</v>
      </c>
      <c r="X104" s="246">
        <v>1349268</v>
      </c>
      <c r="Y104" s="246"/>
      <c r="Z104" s="246"/>
      <c r="AA104" s="246">
        <v>316818.93</v>
      </c>
      <c r="AB104" s="246">
        <v>173137.51</v>
      </c>
      <c r="AC104" s="246"/>
      <c r="AD104" s="246"/>
      <c r="AE104" s="246"/>
      <c r="AF104" s="250"/>
    </row>
    <row r="105" spans="1:32" x14ac:dyDescent="0.2">
      <c r="A105" s="250" t="s">
        <v>3162</v>
      </c>
      <c r="B105" s="244">
        <v>482656.48</v>
      </c>
      <c r="C105" s="244">
        <v>0</v>
      </c>
      <c r="D105" s="244">
        <v>7000.45</v>
      </c>
      <c r="E105" s="250">
        <v>298283.84999999998</v>
      </c>
      <c r="F105" s="250">
        <v>140225.34</v>
      </c>
      <c r="G105" s="250"/>
      <c r="H105" s="250"/>
      <c r="I105" s="245">
        <v>6000</v>
      </c>
      <c r="J105" s="245">
        <v>2700</v>
      </c>
      <c r="M105" s="250"/>
      <c r="N105" s="250"/>
      <c r="O105" s="250">
        <v>322540.95</v>
      </c>
      <c r="P105" s="250">
        <v>764463.81</v>
      </c>
      <c r="Q105" s="40"/>
      <c r="R105" s="40"/>
      <c r="S105" s="40">
        <v>538784.62</v>
      </c>
      <c r="T105" s="40">
        <v>47000</v>
      </c>
      <c r="U105" s="40">
        <v>1589.88</v>
      </c>
      <c r="V105" s="40">
        <v>1246640</v>
      </c>
      <c r="W105" s="40">
        <v>239809.6</v>
      </c>
      <c r="X105" s="246">
        <v>1465295</v>
      </c>
      <c r="Y105" s="246"/>
      <c r="Z105" s="246"/>
      <c r="AA105" s="246">
        <v>385239.18</v>
      </c>
      <c r="AB105" s="246">
        <v>169028.71</v>
      </c>
      <c r="AC105" s="246"/>
      <c r="AD105" s="246"/>
      <c r="AE105" s="246">
        <v>27.74</v>
      </c>
      <c r="AF105" s="250"/>
    </row>
    <row r="106" spans="1:32" x14ac:dyDescent="0.2">
      <c r="A106" s="250" t="s">
        <v>3163</v>
      </c>
      <c r="B106" s="244">
        <v>226897.13</v>
      </c>
      <c r="C106" s="244">
        <v>0</v>
      </c>
      <c r="D106" s="244">
        <v>39841.83</v>
      </c>
      <c r="E106" s="250">
        <v>1035139.56</v>
      </c>
      <c r="F106" s="250">
        <v>318021.3</v>
      </c>
      <c r="G106" s="250"/>
      <c r="H106" s="250"/>
      <c r="I106" s="245">
        <v>111000</v>
      </c>
      <c r="J106" s="245">
        <v>5850</v>
      </c>
      <c r="L106" s="245">
        <v>894.66</v>
      </c>
      <c r="M106" s="250"/>
      <c r="N106" s="250"/>
      <c r="O106" s="250">
        <v>83823.86</v>
      </c>
      <c r="P106" s="250">
        <v>1440238.21</v>
      </c>
      <c r="Q106" s="40"/>
      <c r="R106" s="40"/>
      <c r="S106" s="40">
        <v>609338.93000000005</v>
      </c>
      <c r="T106" s="40"/>
      <c r="U106" s="40">
        <v>815.97</v>
      </c>
      <c r="V106" s="40">
        <v>1144700</v>
      </c>
      <c r="W106" s="40"/>
      <c r="X106" s="246">
        <v>1300604</v>
      </c>
      <c r="Y106" s="246"/>
      <c r="Z106" s="246"/>
      <c r="AA106" s="246">
        <v>257424.4</v>
      </c>
      <c r="AB106" s="246">
        <v>196508.84</v>
      </c>
      <c r="AC106" s="246"/>
      <c r="AD106" s="246"/>
      <c r="AE106" s="246"/>
      <c r="AF106" s="250"/>
    </row>
    <row r="107" spans="1:32" x14ac:dyDescent="0.2">
      <c r="A107" s="250" t="s">
        <v>3168</v>
      </c>
      <c r="B107" s="244">
        <v>900446.52</v>
      </c>
      <c r="C107" s="244">
        <v>0</v>
      </c>
      <c r="D107" s="244">
        <v>37093.269999999997</v>
      </c>
      <c r="E107" s="250">
        <v>2010893.17</v>
      </c>
      <c r="F107" s="250">
        <v>119253.56</v>
      </c>
      <c r="G107" s="250"/>
      <c r="H107" s="250"/>
      <c r="I107" s="245">
        <v>5500</v>
      </c>
      <c r="J107" s="245">
        <v>2</v>
      </c>
      <c r="L107" s="245">
        <v>205.6</v>
      </c>
      <c r="M107" s="250"/>
      <c r="N107" s="250"/>
      <c r="O107" s="250">
        <v>56814.89</v>
      </c>
      <c r="P107" s="250">
        <v>2616413.23</v>
      </c>
      <c r="Q107" s="40"/>
      <c r="R107" s="40"/>
      <c r="S107" s="40">
        <v>624563.4</v>
      </c>
      <c r="T107" s="40">
        <v>22750</v>
      </c>
      <c r="U107" s="40">
        <v>2187.77</v>
      </c>
      <c r="V107" s="40">
        <v>791280</v>
      </c>
      <c r="W107" s="40">
        <v>388427.2</v>
      </c>
      <c r="X107" s="246">
        <v>1097330</v>
      </c>
      <c r="Y107" s="246"/>
      <c r="Z107" s="246"/>
      <c r="AA107" s="246">
        <v>367030.32</v>
      </c>
      <c r="AB107" s="246">
        <v>179688.94</v>
      </c>
      <c r="AC107" s="246"/>
      <c r="AD107" s="246"/>
      <c r="AE107" s="246">
        <v>6300</v>
      </c>
      <c r="AF107" s="250"/>
    </row>
    <row r="108" spans="1:32" x14ac:dyDescent="0.2">
      <c r="A108" s="250" t="s">
        <v>3116</v>
      </c>
      <c r="B108" s="244">
        <v>406383.31</v>
      </c>
      <c r="C108" s="244">
        <v>0</v>
      </c>
      <c r="D108" s="244">
        <v>47176.51</v>
      </c>
      <c r="E108" s="250">
        <v>61074.26</v>
      </c>
      <c r="F108" s="250">
        <v>141899.93</v>
      </c>
      <c r="G108" s="250"/>
      <c r="H108" s="250"/>
      <c r="J108" s="245">
        <v>20400</v>
      </c>
      <c r="L108" s="245">
        <v>752.33</v>
      </c>
      <c r="M108" s="250"/>
      <c r="N108" s="250"/>
      <c r="O108" s="250">
        <v>102.03</v>
      </c>
      <c r="P108" s="250">
        <v>2310952.34</v>
      </c>
      <c r="Q108" s="40"/>
      <c r="R108" s="40"/>
      <c r="S108" s="40">
        <v>739533.98</v>
      </c>
      <c r="T108" s="40"/>
      <c r="U108" s="40">
        <v>610.51</v>
      </c>
      <c r="V108" s="40">
        <v>884250</v>
      </c>
      <c r="W108" s="40">
        <v>365431.62</v>
      </c>
      <c r="X108" s="246">
        <v>1143270</v>
      </c>
      <c r="Y108" s="246"/>
      <c r="Z108" s="246">
        <v>3856</v>
      </c>
      <c r="AA108" s="246">
        <v>504569.61</v>
      </c>
      <c r="AB108" s="246">
        <v>80324.59</v>
      </c>
      <c r="AC108" s="246"/>
      <c r="AD108" s="246"/>
      <c r="AE108" s="246"/>
      <c r="AF108" s="250"/>
    </row>
    <row r="109" spans="1:32" x14ac:dyDescent="0.2">
      <c r="A109" s="250" t="s">
        <v>3117</v>
      </c>
      <c r="B109" s="244">
        <v>617599.11</v>
      </c>
      <c r="C109" s="244">
        <v>0</v>
      </c>
      <c r="D109" s="244">
        <v>36277.35</v>
      </c>
      <c r="E109" s="250">
        <v>1455878.49</v>
      </c>
      <c r="F109" s="250">
        <v>102039.22</v>
      </c>
      <c r="G109" s="250"/>
      <c r="H109" s="250"/>
      <c r="J109" s="245">
        <v>15605.61</v>
      </c>
      <c r="L109" s="245">
        <v>600</v>
      </c>
      <c r="M109" s="250"/>
      <c r="N109" s="250"/>
      <c r="O109" s="250">
        <v>6033</v>
      </c>
      <c r="P109" s="250">
        <v>1228203.58</v>
      </c>
      <c r="Q109" s="40"/>
      <c r="R109" s="40"/>
      <c r="S109" s="40">
        <v>588894.98</v>
      </c>
      <c r="T109" s="40"/>
      <c r="U109" s="40">
        <v>1118.92</v>
      </c>
      <c r="V109" s="40">
        <v>753380</v>
      </c>
      <c r="W109" s="40">
        <v>353658.05</v>
      </c>
      <c r="X109" s="246">
        <v>1001550</v>
      </c>
      <c r="Y109" s="246"/>
      <c r="Z109" s="246">
        <v>6720</v>
      </c>
      <c r="AA109" s="246">
        <v>556207.65</v>
      </c>
      <c r="AB109" s="246">
        <v>108769.59</v>
      </c>
      <c r="AC109" s="246"/>
      <c r="AD109" s="246"/>
      <c r="AE109" s="246"/>
      <c r="AF109" s="250"/>
    </row>
    <row r="110" spans="1:32" x14ac:dyDescent="0.2">
      <c r="A110" s="250" t="s">
        <v>3118</v>
      </c>
      <c r="B110" s="244">
        <v>383376.53</v>
      </c>
      <c r="C110" s="244">
        <v>636.07000000000005</v>
      </c>
      <c r="D110" s="244">
        <v>41219.279999999999</v>
      </c>
      <c r="E110" s="250">
        <v>1417088.75</v>
      </c>
      <c r="F110" s="250">
        <v>136292.96</v>
      </c>
      <c r="G110" s="250"/>
      <c r="H110" s="250"/>
      <c r="J110" s="245">
        <v>23300</v>
      </c>
      <c r="L110" s="245">
        <v>414.95</v>
      </c>
      <c r="M110" s="250"/>
      <c r="N110" s="250"/>
      <c r="O110" s="250">
        <v>182</v>
      </c>
      <c r="P110" s="250">
        <v>1322855.6000000001</v>
      </c>
      <c r="Q110" s="40"/>
      <c r="R110" s="40"/>
      <c r="S110" s="40">
        <v>616834.77</v>
      </c>
      <c r="T110" s="40">
        <v>149800</v>
      </c>
      <c r="U110" s="40">
        <v>506.6</v>
      </c>
      <c r="V110" s="40">
        <v>1010860</v>
      </c>
      <c r="W110" s="40">
        <v>414561.64</v>
      </c>
      <c r="X110" s="246">
        <v>1271949.26</v>
      </c>
      <c r="Y110" s="246"/>
      <c r="Z110" s="246">
        <v>8364</v>
      </c>
      <c r="AA110" s="246">
        <v>634041.57999999996</v>
      </c>
      <c r="AB110" s="246">
        <v>101828.65</v>
      </c>
      <c r="AC110" s="246"/>
      <c r="AD110" s="246"/>
      <c r="AE110" s="246"/>
      <c r="AF110" s="250"/>
    </row>
    <row r="111" spans="1:32" x14ac:dyDescent="0.2">
      <c r="A111" s="250" t="s">
        <v>3119</v>
      </c>
      <c r="B111" s="244">
        <v>458362.79</v>
      </c>
      <c r="C111" s="244">
        <v>5535.7</v>
      </c>
      <c r="D111" s="244">
        <v>164749.64000000001</v>
      </c>
      <c r="E111" s="250">
        <v>1457366.05</v>
      </c>
      <c r="F111" s="250">
        <v>485146.66</v>
      </c>
      <c r="G111" s="250"/>
      <c r="H111" s="250"/>
      <c r="I111" s="245">
        <v>0</v>
      </c>
      <c r="J111" s="245">
        <v>8119.39</v>
      </c>
      <c r="M111" s="250"/>
      <c r="N111" s="250"/>
      <c r="O111" s="250">
        <v>330546.24</v>
      </c>
      <c r="P111" s="250">
        <v>2235714.37</v>
      </c>
      <c r="Q111" s="40"/>
      <c r="R111" s="40">
        <v>20310</v>
      </c>
      <c r="S111" s="40">
        <v>1127505.18</v>
      </c>
      <c r="T111" s="40">
        <v>93200</v>
      </c>
      <c r="U111" s="40">
        <v>624.13</v>
      </c>
      <c r="V111" s="40">
        <v>955989.6</v>
      </c>
      <c r="W111" s="40">
        <v>160200</v>
      </c>
      <c r="X111" s="246">
        <v>1118929.6000000001</v>
      </c>
      <c r="Y111" s="246"/>
      <c r="Z111" s="246"/>
      <c r="AA111" s="246">
        <v>538480.81999999995</v>
      </c>
      <c r="AB111" s="246">
        <v>279784.28000000003</v>
      </c>
      <c r="AC111" s="246"/>
      <c r="AD111" s="246"/>
      <c r="AE111" s="246"/>
      <c r="AF111" s="250"/>
    </row>
    <row r="112" spans="1:32" x14ac:dyDescent="0.2">
      <c r="A112" s="250" t="s">
        <v>3120</v>
      </c>
      <c r="B112" s="244">
        <v>325417.45</v>
      </c>
      <c r="C112" s="244">
        <v>0</v>
      </c>
      <c r="D112" s="244">
        <v>78259.27</v>
      </c>
      <c r="E112" s="250">
        <v>257698.46</v>
      </c>
      <c r="F112" s="250">
        <v>275063.37</v>
      </c>
      <c r="G112" s="250"/>
      <c r="H112" s="250"/>
      <c r="I112" s="245">
        <v>37200</v>
      </c>
      <c r="J112" s="245">
        <v>7425</v>
      </c>
      <c r="L112" s="245">
        <v>551.4</v>
      </c>
      <c r="M112" s="250"/>
      <c r="N112" s="250"/>
      <c r="O112" s="250"/>
      <c r="P112" s="250">
        <v>1762414.5</v>
      </c>
      <c r="Q112" s="40"/>
      <c r="R112" s="40"/>
      <c r="S112" s="40">
        <v>839351.16</v>
      </c>
      <c r="T112" s="40"/>
      <c r="U112" s="40">
        <v>433.74</v>
      </c>
      <c r="V112" s="40">
        <v>712863</v>
      </c>
      <c r="W112" s="40">
        <v>134750</v>
      </c>
      <c r="X112" s="246">
        <v>950813</v>
      </c>
      <c r="Y112" s="246"/>
      <c r="Z112" s="246"/>
      <c r="AA112" s="246">
        <v>435046.89</v>
      </c>
      <c r="AB112" s="246">
        <v>127308.17</v>
      </c>
      <c r="AC112" s="246"/>
      <c r="AD112" s="246"/>
      <c r="AE112" s="246"/>
      <c r="AF112" s="250"/>
    </row>
    <row r="113" spans="1:32" x14ac:dyDescent="0.2">
      <c r="A113" s="250" t="s">
        <v>3121</v>
      </c>
      <c r="B113" s="244">
        <v>399768.67</v>
      </c>
      <c r="C113" s="244">
        <v>3330.5</v>
      </c>
      <c r="D113" s="244">
        <v>10370.64</v>
      </c>
      <c r="E113" s="250">
        <v>2124899.37</v>
      </c>
      <c r="F113" s="250">
        <v>244613.42</v>
      </c>
      <c r="G113" s="250">
        <v>1</v>
      </c>
      <c r="H113" s="250"/>
      <c r="J113" s="245">
        <v>14200</v>
      </c>
      <c r="L113" s="245">
        <v>1086</v>
      </c>
      <c r="M113" s="250"/>
      <c r="N113" s="250"/>
      <c r="O113" s="250">
        <v>-22767.200000000001</v>
      </c>
      <c r="P113" s="250">
        <v>513834.47</v>
      </c>
      <c r="Q113" s="40"/>
      <c r="R113" s="40"/>
      <c r="S113" s="40">
        <v>498415.29</v>
      </c>
      <c r="T113" s="40">
        <v>58650</v>
      </c>
      <c r="U113" s="40">
        <v>514.49</v>
      </c>
      <c r="V113" s="40">
        <v>663840</v>
      </c>
      <c r="W113" s="40">
        <v>201332.22</v>
      </c>
      <c r="X113" s="246">
        <v>862140</v>
      </c>
      <c r="Y113" s="246"/>
      <c r="Z113" s="246"/>
      <c r="AA113" s="246">
        <v>203004.4</v>
      </c>
      <c r="AB113" s="246">
        <v>130300.68</v>
      </c>
      <c r="AC113" s="246"/>
      <c r="AD113" s="246"/>
      <c r="AE113" s="246"/>
      <c r="AF113" s="250"/>
    </row>
    <row r="114" spans="1:32" x14ac:dyDescent="0.2">
      <c r="A114" s="250" t="s">
        <v>3122</v>
      </c>
      <c r="B114" s="244">
        <v>170053.92</v>
      </c>
      <c r="C114" s="244">
        <v>19806.28</v>
      </c>
      <c r="D114" s="244">
        <v>181243.17</v>
      </c>
      <c r="E114" s="250">
        <v>732101.61</v>
      </c>
      <c r="F114" s="250">
        <v>200441.23</v>
      </c>
      <c r="G114" s="250"/>
      <c r="H114" s="250"/>
      <c r="I114" s="245">
        <v>0</v>
      </c>
      <c r="J114" s="245">
        <v>7725</v>
      </c>
      <c r="M114" s="250"/>
      <c r="N114" s="250"/>
      <c r="O114" s="250">
        <v>23759</v>
      </c>
      <c r="P114" s="250">
        <v>3774792.24</v>
      </c>
      <c r="Q114" s="40"/>
      <c r="R114" s="40"/>
      <c r="S114" s="40">
        <v>792331.67</v>
      </c>
      <c r="T114" s="40"/>
      <c r="U114" s="40">
        <v>353.24</v>
      </c>
      <c r="V114" s="40">
        <v>695793</v>
      </c>
      <c r="W114" s="40">
        <v>296468.27</v>
      </c>
      <c r="X114" s="246">
        <v>982073</v>
      </c>
      <c r="Y114" s="246"/>
      <c r="Z114" s="246">
        <v>3542</v>
      </c>
      <c r="AA114" s="246">
        <v>526707.67000000004</v>
      </c>
      <c r="AB114" s="246">
        <v>141807.32999999999</v>
      </c>
      <c r="AC114" s="246"/>
      <c r="AD114" s="246"/>
      <c r="AE114" s="246"/>
      <c r="AF114" s="250"/>
    </row>
    <row r="115" spans="1:32" x14ac:dyDescent="0.2">
      <c r="A115" s="250" t="s">
        <v>3123</v>
      </c>
      <c r="B115" s="244">
        <v>408747.09</v>
      </c>
      <c r="C115" s="244">
        <v>0</v>
      </c>
      <c r="D115" s="244">
        <v>91834.03</v>
      </c>
      <c r="E115" s="250">
        <v>357328.78</v>
      </c>
      <c r="F115" s="250">
        <v>486208.09</v>
      </c>
      <c r="G115" s="250"/>
      <c r="H115" s="250"/>
      <c r="I115" s="245">
        <v>0</v>
      </c>
      <c r="J115" s="245">
        <v>24625</v>
      </c>
      <c r="L115" s="245">
        <v>438.32</v>
      </c>
      <c r="M115" s="250"/>
      <c r="N115" s="250"/>
      <c r="O115" s="250">
        <v>6900</v>
      </c>
      <c r="P115" s="250">
        <v>1908283.93</v>
      </c>
      <c r="Q115" s="40"/>
      <c r="R115" s="40"/>
      <c r="S115" s="40">
        <v>825876.32</v>
      </c>
      <c r="T115" s="40">
        <v>2572</v>
      </c>
      <c r="U115" s="40">
        <v>655.65</v>
      </c>
      <c r="V115" s="40">
        <v>790337.4</v>
      </c>
      <c r="W115" s="40">
        <v>92463</v>
      </c>
      <c r="X115" s="246">
        <v>1006700.4</v>
      </c>
      <c r="Y115" s="246"/>
      <c r="Z115" s="246"/>
      <c r="AA115" s="246">
        <v>334215.53000000003</v>
      </c>
      <c r="AB115" s="246">
        <v>174495.45</v>
      </c>
      <c r="AC115" s="246"/>
      <c r="AD115" s="246"/>
      <c r="AE115" s="246"/>
      <c r="AF115" s="250"/>
    </row>
    <row r="116" spans="1:32" x14ac:dyDescent="0.2">
      <c r="A116" s="250" t="s">
        <v>3124</v>
      </c>
      <c r="B116" s="244">
        <v>394005.22</v>
      </c>
      <c r="C116" s="244">
        <v>6873.8</v>
      </c>
      <c r="D116" s="244">
        <v>46453.26</v>
      </c>
      <c r="E116" s="250">
        <v>1096057.02</v>
      </c>
      <c r="F116" s="250">
        <v>310435.75</v>
      </c>
      <c r="G116" s="250"/>
      <c r="H116" s="250"/>
      <c r="I116" s="245">
        <v>0</v>
      </c>
      <c r="J116" s="245">
        <v>16013.15</v>
      </c>
      <c r="L116" s="245">
        <v>186.92</v>
      </c>
      <c r="M116" s="250"/>
      <c r="N116" s="250"/>
      <c r="O116" s="250">
        <v>27025</v>
      </c>
      <c r="P116" s="250">
        <v>1980426.11</v>
      </c>
      <c r="Q116" s="40"/>
      <c r="R116" s="40"/>
      <c r="S116" s="40">
        <v>696154.06</v>
      </c>
      <c r="T116" s="40"/>
      <c r="U116" s="40">
        <v>542.94000000000005</v>
      </c>
      <c r="V116" s="40">
        <v>639886.5</v>
      </c>
      <c r="W116" s="40">
        <v>110272</v>
      </c>
      <c r="X116" s="246">
        <v>790468.5</v>
      </c>
      <c r="Y116" s="246"/>
      <c r="Z116" s="246"/>
      <c r="AA116" s="246">
        <v>373506</v>
      </c>
      <c r="AB116" s="246">
        <v>151779.13</v>
      </c>
      <c r="AC116" s="246"/>
      <c r="AD116" s="246"/>
      <c r="AE116" s="246"/>
      <c r="AF116" s="250"/>
    </row>
    <row r="117" spans="1:32" x14ac:dyDescent="0.2">
      <c r="A117" s="250" t="s">
        <v>3125</v>
      </c>
      <c r="B117" s="244">
        <v>527047.47</v>
      </c>
      <c r="C117" s="244">
        <v>11024.78</v>
      </c>
      <c r="D117" s="244">
        <v>16750.37</v>
      </c>
      <c r="E117" s="250">
        <v>256316.89</v>
      </c>
      <c r="F117" s="250">
        <v>279403.12</v>
      </c>
      <c r="G117" s="250"/>
      <c r="H117" s="250"/>
      <c r="J117" s="245">
        <v>23725</v>
      </c>
      <c r="L117" s="245">
        <v>0</v>
      </c>
      <c r="M117" s="250"/>
      <c r="N117" s="250"/>
      <c r="O117" s="250">
        <v>0.7</v>
      </c>
      <c r="P117" s="250">
        <v>2133398.12</v>
      </c>
      <c r="Q117" s="40"/>
      <c r="R117" s="40"/>
      <c r="S117" s="40">
        <v>1082574.04</v>
      </c>
      <c r="T117" s="40"/>
      <c r="U117" s="40">
        <v>453.01</v>
      </c>
      <c r="V117" s="40">
        <v>1466702.1</v>
      </c>
      <c r="W117" s="40">
        <v>166100</v>
      </c>
      <c r="X117" s="246">
        <v>1747002.1</v>
      </c>
      <c r="Y117" s="246"/>
      <c r="Z117" s="246"/>
      <c r="AA117" s="246">
        <v>374898.53</v>
      </c>
      <c r="AB117" s="246">
        <v>129373.6</v>
      </c>
      <c r="AC117" s="246"/>
      <c r="AD117" s="246"/>
      <c r="AE117" s="246"/>
      <c r="AF117" s="250"/>
    </row>
    <row r="118" spans="1:32" x14ac:dyDescent="0.2">
      <c r="A118" s="250" t="s">
        <v>3126</v>
      </c>
      <c r="B118" s="244">
        <v>497018.66</v>
      </c>
      <c r="C118" s="244">
        <v>0</v>
      </c>
      <c r="D118" s="244">
        <v>43611.1</v>
      </c>
      <c r="E118" s="250">
        <v>5</v>
      </c>
      <c r="F118" s="250">
        <v>151309.82999999999</v>
      </c>
      <c r="G118" s="250"/>
      <c r="H118" s="250"/>
      <c r="I118" s="245">
        <v>0</v>
      </c>
      <c r="J118" s="245">
        <v>22325</v>
      </c>
      <c r="M118" s="250"/>
      <c r="N118" s="250"/>
      <c r="O118" s="250">
        <v>57700</v>
      </c>
      <c r="P118" s="250">
        <v>1945240.49</v>
      </c>
      <c r="Q118" s="40"/>
      <c r="R118" s="40"/>
      <c r="S118" s="40">
        <v>636603.28</v>
      </c>
      <c r="T118" s="40">
        <v>208000</v>
      </c>
      <c r="U118" s="40"/>
      <c r="V118" s="40">
        <v>698627.6</v>
      </c>
      <c r="W118" s="40">
        <v>188334.91</v>
      </c>
      <c r="X118" s="246">
        <v>964002.6</v>
      </c>
      <c r="Y118" s="246"/>
      <c r="Z118" s="246"/>
      <c r="AA118" s="246">
        <v>455247.92</v>
      </c>
      <c r="AB118" s="246">
        <v>27532.59</v>
      </c>
      <c r="AC118" s="246"/>
      <c r="AD118" s="246"/>
      <c r="AE118" s="246">
        <v>120</v>
      </c>
      <c r="AF118" s="250"/>
    </row>
    <row r="119" spans="1:32" x14ac:dyDescent="0.2">
      <c r="A119" s="250" t="s">
        <v>3127</v>
      </c>
      <c r="B119" s="244">
        <v>217553.97</v>
      </c>
      <c r="C119" s="244">
        <v>0</v>
      </c>
      <c r="D119" s="244">
        <v>32971.800000000003</v>
      </c>
      <c r="E119" s="250">
        <v>429069.97</v>
      </c>
      <c r="F119" s="250">
        <v>205685</v>
      </c>
      <c r="G119" s="250"/>
      <c r="H119" s="250"/>
      <c r="J119" s="245">
        <v>7425</v>
      </c>
      <c r="L119" s="245">
        <v>0</v>
      </c>
      <c r="M119" s="250"/>
      <c r="N119" s="250"/>
      <c r="O119" s="250"/>
      <c r="P119" s="250">
        <v>2404357.2799999998</v>
      </c>
      <c r="Q119" s="40">
        <v>368.24</v>
      </c>
      <c r="R119" s="40"/>
      <c r="S119" s="40">
        <v>784913.87</v>
      </c>
      <c r="T119" s="40">
        <v>81250</v>
      </c>
      <c r="U119" s="40"/>
      <c r="V119" s="40">
        <v>896490</v>
      </c>
      <c r="W119" s="40">
        <v>132100</v>
      </c>
      <c r="X119" s="246">
        <v>1138410</v>
      </c>
      <c r="Y119" s="246"/>
      <c r="Z119" s="246"/>
      <c r="AA119" s="246">
        <v>491867.85</v>
      </c>
      <c r="AB119" s="246">
        <v>116754.38</v>
      </c>
      <c r="AC119" s="246"/>
      <c r="AD119" s="246"/>
      <c r="AE119" s="246"/>
      <c r="AF119" s="250"/>
    </row>
    <row r="120" spans="1:32" x14ac:dyDescent="0.2">
      <c r="A120" s="250" t="s">
        <v>3128</v>
      </c>
      <c r="B120" s="244">
        <v>340535.25</v>
      </c>
      <c r="C120" s="244">
        <v>0</v>
      </c>
      <c r="D120" s="244">
        <v>56754.19</v>
      </c>
      <c r="E120" s="250">
        <v>46169.17</v>
      </c>
      <c r="F120" s="250">
        <v>194901.16</v>
      </c>
      <c r="G120" s="250"/>
      <c r="H120" s="250"/>
      <c r="L120" s="245">
        <v>493.46</v>
      </c>
      <c r="M120" s="250"/>
      <c r="N120" s="250"/>
      <c r="O120" s="250">
        <v>26655.98</v>
      </c>
      <c r="P120" s="250">
        <v>3154007.83</v>
      </c>
      <c r="Q120" s="40"/>
      <c r="R120" s="40"/>
      <c r="S120" s="40">
        <v>778491.93</v>
      </c>
      <c r="T120" s="40"/>
      <c r="U120" s="40">
        <v>546.22</v>
      </c>
      <c r="V120" s="40">
        <v>905220</v>
      </c>
      <c r="W120" s="40">
        <v>144100</v>
      </c>
      <c r="X120" s="246">
        <v>1135440</v>
      </c>
      <c r="Y120" s="246"/>
      <c r="Z120" s="246"/>
      <c r="AA120" s="246">
        <v>445188.33</v>
      </c>
      <c r="AB120" s="246">
        <v>94996.72</v>
      </c>
      <c r="AC120" s="246"/>
      <c r="AD120" s="246"/>
      <c r="AE120" s="246"/>
      <c r="AF120" s="250"/>
    </row>
    <row r="121" spans="1:32" x14ac:dyDescent="0.2">
      <c r="A121" s="250" t="s">
        <v>3129</v>
      </c>
      <c r="B121" s="244">
        <v>371294.23</v>
      </c>
      <c r="C121" s="244">
        <v>0</v>
      </c>
      <c r="D121" s="244">
        <v>69802.070000000007</v>
      </c>
      <c r="E121" s="250">
        <v>746525.79</v>
      </c>
      <c r="F121" s="250">
        <v>346705.08</v>
      </c>
      <c r="G121" s="250"/>
      <c r="H121" s="250"/>
      <c r="J121" s="245">
        <v>14625</v>
      </c>
      <c r="K121" s="245">
        <v>170515</v>
      </c>
      <c r="L121" s="245">
        <v>428.97</v>
      </c>
      <c r="M121" s="250"/>
      <c r="N121" s="250"/>
      <c r="O121" s="250"/>
      <c r="P121" s="250">
        <v>2272032.2400000002</v>
      </c>
      <c r="Q121" s="40"/>
      <c r="R121" s="40"/>
      <c r="S121" s="40">
        <v>1042579.1</v>
      </c>
      <c r="T121" s="40"/>
      <c r="U121" s="40">
        <v>521.37</v>
      </c>
      <c r="V121" s="40">
        <v>785414</v>
      </c>
      <c r="W121" s="40">
        <v>93600</v>
      </c>
      <c r="X121" s="246">
        <v>918413</v>
      </c>
      <c r="Y121" s="246"/>
      <c r="Z121" s="246"/>
      <c r="AA121" s="246">
        <v>768120.65</v>
      </c>
      <c r="AB121" s="246">
        <v>132414.99</v>
      </c>
      <c r="AC121" s="246"/>
      <c r="AD121" s="246"/>
      <c r="AE121" s="246">
        <v>2800</v>
      </c>
      <c r="AF121" s="250"/>
    </row>
    <row r="122" spans="1:32" x14ac:dyDescent="0.2">
      <c r="A122" s="250" t="s">
        <v>3130</v>
      </c>
      <c r="B122" s="244">
        <v>288306.15000000002</v>
      </c>
      <c r="C122" s="244">
        <v>0</v>
      </c>
      <c r="D122" s="244">
        <v>256468.96</v>
      </c>
      <c r="E122" s="250">
        <v>330750.65000000002</v>
      </c>
      <c r="F122" s="250">
        <v>155048.09</v>
      </c>
      <c r="G122" s="250"/>
      <c r="H122" s="250"/>
      <c r="J122" s="245">
        <v>13691.84</v>
      </c>
      <c r="L122" s="245">
        <v>0</v>
      </c>
      <c r="M122" s="250"/>
      <c r="N122" s="250"/>
      <c r="O122" s="250">
        <v>1588.58</v>
      </c>
      <c r="P122" s="250">
        <v>1679735.01</v>
      </c>
      <c r="Q122" s="40"/>
      <c r="R122" s="40"/>
      <c r="S122" s="40">
        <v>561709.98</v>
      </c>
      <c r="T122" s="40">
        <v>20760</v>
      </c>
      <c r="U122" s="40">
        <v>417.73</v>
      </c>
      <c r="V122" s="40">
        <v>394740</v>
      </c>
      <c r="W122" s="40">
        <v>141300</v>
      </c>
      <c r="X122" s="246">
        <v>563138</v>
      </c>
      <c r="Y122" s="246"/>
      <c r="Z122" s="246"/>
      <c r="AA122" s="246">
        <v>365363.85</v>
      </c>
      <c r="AB122" s="246">
        <v>97065.72</v>
      </c>
      <c r="AC122" s="246"/>
      <c r="AD122" s="246"/>
      <c r="AE122" s="246"/>
      <c r="AF122" s="250"/>
    </row>
    <row r="123" spans="1:32" x14ac:dyDescent="0.2">
      <c r="A123" s="250" t="s">
        <v>3131</v>
      </c>
      <c r="B123" s="244">
        <v>414756.27</v>
      </c>
      <c r="C123" s="244">
        <v>0</v>
      </c>
      <c r="D123" s="244">
        <v>54891.89</v>
      </c>
      <c r="E123" s="250">
        <v>72089.08</v>
      </c>
      <c r="F123" s="250">
        <v>166024.75</v>
      </c>
      <c r="G123" s="250"/>
      <c r="H123" s="250"/>
      <c r="J123" s="245">
        <v>20400</v>
      </c>
      <c r="L123" s="245">
        <v>392.53</v>
      </c>
      <c r="M123" s="250"/>
      <c r="N123" s="250"/>
      <c r="O123" s="250"/>
      <c r="P123" s="250">
        <v>1611506.92</v>
      </c>
      <c r="Q123" s="40"/>
      <c r="R123" s="40"/>
      <c r="S123" s="40">
        <v>562176.85</v>
      </c>
      <c r="T123" s="40">
        <v>39000</v>
      </c>
      <c r="U123" s="40">
        <v>575.33000000000004</v>
      </c>
      <c r="V123" s="40">
        <v>880920</v>
      </c>
      <c r="W123" s="40">
        <v>220341.87</v>
      </c>
      <c r="X123" s="246">
        <v>1031361</v>
      </c>
      <c r="Y123" s="246"/>
      <c r="Z123" s="246"/>
      <c r="AA123" s="246">
        <v>412405.57</v>
      </c>
      <c r="AB123" s="246">
        <v>80298.66</v>
      </c>
      <c r="AC123" s="246"/>
      <c r="AD123" s="246"/>
      <c r="AE123" s="246"/>
      <c r="AF123" s="250"/>
    </row>
    <row r="124" spans="1:32" x14ac:dyDescent="0.2">
      <c r="A124" s="250" t="s">
        <v>3132</v>
      </c>
      <c r="B124" s="244">
        <v>361409.31</v>
      </c>
      <c r="C124" s="244">
        <v>51397.96</v>
      </c>
      <c r="D124" s="244">
        <v>122954.79</v>
      </c>
      <c r="E124" s="250">
        <v>13041.31</v>
      </c>
      <c r="F124" s="250">
        <v>448996.54</v>
      </c>
      <c r="G124" s="250"/>
      <c r="H124" s="250"/>
      <c r="I124" s="245">
        <v>0</v>
      </c>
      <c r="J124" s="245">
        <v>16875</v>
      </c>
      <c r="L124" s="245">
        <v>299.07</v>
      </c>
      <c r="M124" s="250"/>
      <c r="N124" s="250"/>
      <c r="O124" s="250">
        <v>8971</v>
      </c>
      <c r="P124" s="250">
        <v>667875.67000000004</v>
      </c>
      <c r="Q124" s="40"/>
      <c r="R124" s="40"/>
      <c r="S124" s="40">
        <v>687330.2</v>
      </c>
      <c r="T124" s="40">
        <v>27300</v>
      </c>
      <c r="U124" s="40">
        <v>381.66</v>
      </c>
      <c r="V124" s="40">
        <v>168645.9</v>
      </c>
      <c r="W124" s="40">
        <v>287700</v>
      </c>
      <c r="X124" s="246">
        <v>512505.9</v>
      </c>
      <c r="Y124" s="246"/>
      <c r="Z124" s="246">
        <v>1170</v>
      </c>
      <c r="AA124" s="246">
        <v>276762.90999999997</v>
      </c>
      <c r="AB124" s="246">
        <v>55028.480000000003</v>
      </c>
      <c r="AC124" s="246"/>
      <c r="AD124" s="246"/>
      <c r="AE124" s="246"/>
      <c r="AF124" s="250"/>
    </row>
    <row r="125" spans="1:32" x14ac:dyDescent="0.2">
      <c r="A125" s="250" t="s">
        <v>3133</v>
      </c>
      <c r="B125" s="244">
        <v>260909.71</v>
      </c>
      <c r="C125" s="244">
        <v>12370.43</v>
      </c>
      <c r="D125" s="244">
        <v>74625.95</v>
      </c>
      <c r="E125" s="250">
        <v>680539.42</v>
      </c>
      <c r="F125" s="250">
        <v>437679.05</v>
      </c>
      <c r="G125" s="250">
        <v>1134.57</v>
      </c>
      <c r="H125" s="250"/>
      <c r="I125" s="245">
        <v>23200</v>
      </c>
      <c r="J125" s="245">
        <v>28318.93</v>
      </c>
      <c r="M125" s="250"/>
      <c r="N125" s="250"/>
      <c r="O125" s="250"/>
      <c r="P125" s="250">
        <v>654977.96</v>
      </c>
      <c r="Q125" s="40"/>
      <c r="R125" s="40">
        <v>7200</v>
      </c>
      <c r="S125" s="40">
        <v>1106991.6200000001</v>
      </c>
      <c r="T125" s="40">
        <v>27700</v>
      </c>
      <c r="U125" s="40">
        <v>283.62</v>
      </c>
      <c r="V125" s="40">
        <v>269608.8</v>
      </c>
      <c r="W125" s="40">
        <v>278300</v>
      </c>
      <c r="X125" s="246">
        <v>541208.80000000005</v>
      </c>
      <c r="Y125" s="246"/>
      <c r="Z125" s="246"/>
      <c r="AA125" s="246">
        <v>451767</v>
      </c>
      <c r="AB125" s="246">
        <v>266799.37</v>
      </c>
      <c r="AC125" s="246"/>
      <c r="AD125" s="246"/>
      <c r="AE125" s="246"/>
      <c r="AF125" s="250"/>
    </row>
    <row r="126" spans="1:32" x14ac:dyDescent="0.2">
      <c r="A126" s="250" t="s">
        <v>3134</v>
      </c>
      <c r="B126" s="244">
        <v>254791.79</v>
      </c>
      <c r="C126" s="244">
        <v>0</v>
      </c>
      <c r="D126" s="244">
        <v>251051.5</v>
      </c>
      <c r="E126" s="250">
        <v>379730.69</v>
      </c>
      <c r="F126" s="250">
        <v>125401</v>
      </c>
      <c r="G126" s="250"/>
      <c r="H126" s="250"/>
      <c r="J126" s="245">
        <v>6000</v>
      </c>
      <c r="L126" s="245">
        <v>220</v>
      </c>
      <c r="M126" s="250"/>
      <c r="N126" s="250"/>
      <c r="O126" s="250">
        <v>89837.9</v>
      </c>
      <c r="P126" s="250">
        <v>3175397.16</v>
      </c>
      <c r="Q126" s="40"/>
      <c r="R126" s="40"/>
      <c r="S126" s="40">
        <v>626432.9</v>
      </c>
      <c r="T126" s="40">
        <v>65450</v>
      </c>
      <c r="U126" s="40">
        <v>345.09</v>
      </c>
      <c r="V126" s="40">
        <v>1454460</v>
      </c>
      <c r="W126" s="40"/>
      <c r="X126" s="246">
        <v>1541497</v>
      </c>
      <c r="Y126" s="246"/>
      <c r="Z126" s="246"/>
      <c r="AA126" s="246">
        <v>530968.77</v>
      </c>
      <c r="AB126" s="246">
        <v>196008.83</v>
      </c>
      <c r="AC126" s="246"/>
      <c r="AD126" s="246"/>
      <c r="AE126" s="246"/>
      <c r="AF126" s="250"/>
    </row>
    <row r="127" spans="1:32" x14ac:dyDescent="0.2">
      <c r="A127" s="250" t="s">
        <v>3135</v>
      </c>
      <c r="B127" s="244">
        <v>238691.96</v>
      </c>
      <c r="C127" s="244">
        <v>0</v>
      </c>
      <c r="D127" s="244">
        <v>42060.54</v>
      </c>
      <c r="E127" s="250">
        <v>119080.19</v>
      </c>
      <c r="F127" s="250">
        <v>20243.89</v>
      </c>
      <c r="G127" s="250"/>
      <c r="H127" s="250"/>
      <c r="J127" s="245">
        <v>6440</v>
      </c>
      <c r="M127" s="250"/>
      <c r="N127" s="250"/>
      <c r="O127" s="250"/>
      <c r="P127" s="250">
        <v>1191484.79</v>
      </c>
      <c r="Q127" s="40"/>
      <c r="R127" s="40"/>
      <c r="S127" s="40">
        <v>501340.74</v>
      </c>
      <c r="T127" s="40">
        <v>48800</v>
      </c>
      <c r="U127" s="40">
        <v>577.01</v>
      </c>
      <c r="V127" s="40">
        <v>657530</v>
      </c>
      <c r="W127" s="40"/>
      <c r="X127" s="246">
        <v>831140</v>
      </c>
      <c r="Y127" s="246"/>
      <c r="Z127" s="246"/>
      <c r="AA127" s="246">
        <v>176064.95</v>
      </c>
      <c r="AB127" s="246">
        <v>26124.5</v>
      </c>
      <c r="AC127" s="246"/>
      <c r="AD127" s="246"/>
      <c r="AE127" s="246"/>
      <c r="AF127" s="250"/>
    </row>
    <row r="128" spans="1:32" x14ac:dyDescent="0.2">
      <c r="A128" s="250" t="s">
        <v>3136</v>
      </c>
      <c r="B128" s="244">
        <v>445449.29</v>
      </c>
      <c r="C128" s="244">
        <v>0</v>
      </c>
      <c r="D128" s="244">
        <v>263362.96000000002</v>
      </c>
      <c r="E128" s="250">
        <v>2284433.54</v>
      </c>
      <c r="F128" s="250">
        <v>172239.49</v>
      </c>
      <c r="G128" s="250"/>
      <c r="H128" s="250"/>
      <c r="J128" s="245">
        <v>4000</v>
      </c>
      <c r="L128" s="245">
        <v>0</v>
      </c>
      <c r="M128" s="250"/>
      <c r="N128" s="250"/>
      <c r="O128" s="250">
        <v>-363.44</v>
      </c>
      <c r="P128" s="250">
        <v>918887.6</v>
      </c>
      <c r="Q128" s="40"/>
      <c r="R128" s="40"/>
      <c r="S128" s="40">
        <v>551290.43000000005</v>
      </c>
      <c r="T128" s="40">
        <v>151283</v>
      </c>
      <c r="U128" s="40">
        <v>366.04</v>
      </c>
      <c r="V128" s="40">
        <v>1310380</v>
      </c>
      <c r="W128" s="40"/>
      <c r="X128" s="246">
        <v>1464981</v>
      </c>
      <c r="Y128" s="246">
        <v>3500</v>
      </c>
      <c r="Z128" s="246">
        <v>800</v>
      </c>
      <c r="AA128" s="246">
        <v>186713.95</v>
      </c>
      <c r="AB128" s="246">
        <v>139186.67000000001</v>
      </c>
      <c r="AC128" s="246"/>
      <c r="AD128" s="246"/>
      <c r="AE128" s="246"/>
      <c r="AF128" s="250"/>
    </row>
    <row r="129" spans="1:32" x14ac:dyDescent="0.2">
      <c r="A129" s="250" t="s">
        <v>3137</v>
      </c>
      <c r="B129" s="244">
        <v>264608.13</v>
      </c>
      <c r="C129" s="244">
        <v>0</v>
      </c>
      <c r="D129" s="244">
        <v>50042.09</v>
      </c>
      <c r="E129" s="250">
        <v>187314.32</v>
      </c>
      <c r="F129" s="250">
        <v>87412.64</v>
      </c>
      <c r="G129" s="250"/>
      <c r="H129" s="250"/>
      <c r="J129" s="245">
        <v>5000</v>
      </c>
      <c r="L129" s="245">
        <v>1065.76</v>
      </c>
      <c r="M129" s="250"/>
      <c r="N129" s="250"/>
      <c r="O129" s="250">
        <v>1400.03</v>
      </c>
      <c r="P129" s="250">
        <v>1855787.89</v>
      </c>
      <c r="Q129" s="40"/>
      <c r="R129" s="40"/>
      <c r="S129" s="40">
        <v>597861.35</v>
      </c>
      <c r="T129" s="40"/>
      <c r="U129" s="40">
        <v>778.86</v>
      </c>
      <c r="V129" s="40">
        <v>1055250</v>
      </c>
      <c r="W129" s="40"/>
      <c r="X129" s="246">
        <v>1225203</v>
      </c>
      <c r="Y129" s="246"/>
      <c r="Z129" s="246"/>
      <c r="AA129" s="246">
        <v>552219.54</v>
      </c>
      <c r="AB129" s="246">
        <v>104193</v>
      </c>
      <c r="AC129" s="246"/>
      <c r="AD129" s="246"/>
      <c r="AE129" s="246"/>
      <c r="AF129" s="250"/>
    </row>
    <row r="130" spans="1:32" x14ac:dyDescent="0.2">
      <c r="A130" s="250" t="s">
        <v>3138</v>
      </c>
      <c r="B130" s="244">
        <v>333541.59000000003</v>
      </c>
      <c r="C130" s="244">
        <v>0</v>
      </c>
      <c r="D130" s="244">
        <v>36288.949999999997</v>
      </c>
      <c r="E130" s="250">
        <v>419027.37</v>
      </c>
      <c r="F130" s="250">
        <v>106441.09</v>
      </c>
      <c r="G130" s="250"/>
      <c r="H130" s="250"/>
      <c r="J130" s="245">
        <v>0</v>
      </c>
      <c r="L130" s="245">
        <v>370</v>
      </c>
      <c r="M130" s="250"/>
      <c r="N130" s="250"/>
      <c r="O130" s="250">
        <v>3286</v>
      </c>
      <c r="P130" s="250">
        <v>1498231.3</v>
      </c>
      <c r="Q130" s="40"/>
      <c r="R130" s="40"/>
      <c r="S130" s="40">
        <v>721556.12</v>
      </c>
      <c r="T130" s="40"/>
      <c r="U130" s="40">
        <v>611.5</v>
      </c>
      <c r="V130" s="40">
        <v>741510</v>
      </c>
      <c r="W130" s="40"/>
      <c r="X130" s="246">
        <v>1037070</v>
      </c>
      <c r="Y130" s="246"/>
      <c r="Z130" s="246"/>
      <c r="AA130" s="246">
        <v>407986.19</v>
      </c>
      <c r="AB130" s="246">
        <v>112327.9</v>
      </c>
      <c r="AC130" s="246"/>
      <c r="AD130" s="246"/>
      <c r="AE130" s="246">
        <v>500</v>
      </c>
      <c r="AF130" s="250"/>
    </row>
    <row r="131" spans="1:32" x14ac:dyDescent="0.2">
      <c r="A131" s="250" t="s">
        <v>3139</v>
      </c>
      <c r="B131" s="244">
        <v>258754.93</v>
      </c>
      <c r="C131" s="244"/>
      <c r="D131" s="244">
        <v>13794.88</v>
      </c>
      <c r="E131" s="250">
        <v>310231.57</v>
      </c>
      <c r="F131" s="250">
        <v>-22788.58</v>
      </c>
      <c r="G131" s="250"/>
      <c r="H131" s="250"/>
      <c r="L131" s="245">
        <v>1191.82</v>
      </c>
      <c r="M131" s="250"/>
      <c r="N131" s="250"/>
      <c r="O131" s="250">
        <v>-1562228.26</v>
      </c>
      <c r="P131" s="250">
        <v>2202136.4300000002</v>
      </c>
      <c r="Q131" s="40"/>
      <c r="R131" s="40"/>
      <c r="S131" s="40">
        <v>830231.98</v>
      </c>
      <c r="T131" s="40"/>
      <c r="U131" s="40">
        <v>411.76</v>
      </c>
      <c r="V131" s="40">
        <v>1041130</v>
      </c>
      <c r="W131" s="40"/>
      <c r="X131" s="246">
        <v>1466100</v>
      </c>
      <c r="Y131" s="246"/>
      <c r="Z131" s="246"/>
      <c r="AA131" s="246">
        <v>239547.12</v>
      </c>
      <c r="AB131" s="246">
        <v>227156.81</v>
      </c>
      <c r="AC131" s="246"/>
      <c r="AD131" s="246"/>
      <c r="AE131" s="246"/>
      <c r="AF131" s="250"/>
    </row>
    <row r="132" spans="1:32" ht="16.5" customHeight="1" x14ac:dyDescent="0.2">
      <c r="A132" s="250" t="s">
        <v>3140</v>
      </c>
      <c r="B132" s="244">
        <v>420443.89</v>
      </c>
      <c r="C132" s="244">
        <v>0</v>
      </c>
      <c r="D132" s="244">
        <v>18520.099999999999</v>
      </c>
      <c r="E132" s="250">
        <v>2306005.71</v>
      </c>
      <c r="F132" s="250">
        <v>802185.47</v>
      </c>
      <c r="G132" s="250"/>
      <c r="H132" s="250"/>
      <c r="J132" s="245">
        <v>8200</v>
      </c>
      <c r="L132" s="245">
        <v>185</v>
      </c>
      <c r="M132" s="250"/>
      <c r="N132" s="250"/>
      <c r="O132" s="250">
        <v>300</v>
      </c>
      <c r="P132" s="250">
        <v>655276.54</v>
      </c>
      <c r="Q132" s="40"/>
      <c r="R132" s="40"/>
      <c r="S132" s="40">
        <v>576063.88</v>
      </c>
      <c r="T132" s="40">
        <v>104000</v>
      </c>
      <c r="U132" s="40">
        <v>622.66999999999996</v>
      </c>
      <c r="V132" s="40">
        <v>965420</v>
      </c>
      <c r="W132" s="40">
        <v>98784</v>
      </c>
      <c r="X132" s="246">
        <v>1244448</v>
      </c>
      <c r="Y132" s="246"/>
      <c r="Z132" s="246"/>
      <c r="AA132" s="246">
        <v>382778.47</v>
      </c>
      <c r="AB132" s="246">
        <v>327404.87</v>
      </c>
      <c r="AC132" s="246"/>
      <c r="AD132" s="246"/>
      <c r="AE132" s="246"/>
      <c r="AF132" s="250"/>
    </row>
    <row r="133" spans="1:32" x14ac:dyDescent="0.2">
      <c r="A133" s="250" t="s">
        <v>3141</v>
      </c>
      <c r="B133" s="244">
        <v>353537.83</v>
      </c>
      <c r="C133" s="244">
        <v>3280</v>
      </c>
      <c r="D133" s="244">
        <v>147090.07</v>
      </c>
      <c r="E133" s="250">
        <v>1403648.47</v>
      </c>
      <c r="F133" s="250">
        <v>14524.91</v>
      </c>
      <c r="G133" s="250"/>
      <c r="H133" s="250"/>
      <c r="J133" s="245">
        <v>40000</v>
      </c>
      <c r="L133" s="245">
        <v>2868.62</v>
      </c>
      <c r="M133" s="250"/>
      <c r="N133" s="250"/>
      <c r="O133" s="250">
        <v>1126</v>
      </c>
      <c r="P133" s="250">
        <v>1904716.16</v>
      </c>
      <c r="Q133" s="40"/>
      <c r="R133" s="40"/>
      <c r="S133" s="40">
        <v>1029630.37</v>
      </c>
      <c r="T133" s="40"/>
      <c r="U133" s="40">
        <v>186.03</v>
      </c>
      <c r="V133" s="40">
        <v>691620</v>
      </c>
      <c r="W133" s="40"/>
      <c r="X133" s="246">
        <v>1030175</v>
      </c>
      <c r="Y133" s="246"/>
      <c r="Z133" s="246"/>
      <c r="AA133" s="246">
        <v>470279.91</v>
      </c>
      <c r="AB133" s="246">
        <v>133056.97</v>
      </c>
      <c r="AC133" s="246"/>
      <c r="AD133" s="246"/>
      <c r="AE133" s="246"/>
      <c r="AF133" s="250"/>
    </row>
    <row r="134" spans="1:32" x14ac:dyDescent="0.2">
      <c r="A134" s="250" t="s">
        <v>3142</v>
      </c>
      <c r="B134" s="244">
        <v>414019.1</v>
      </c>
      <c r="C134" s="244">
        <v>0</v>
      </c>
      <c r="D134" s="244">
        <v>152353.88</v>
      </c>
      <c r="E134" s="250">
        <v>409299.68</v>
      </c>
      <c r="F134" s="250">
        <v>65625.66</v>
      </c>
      <c r="G134" s="250"/>
      <c r="H134" s="250"/>
      <c r="L134" s="245">
        <v>0</v>
      </c>
      <c r="M134" s="250"/>
      <c r="N134" s="250"/>
      <c r="O134" s="250"/>
      <c r="P134" s="250">
        <v>2482221.21</v>
      </c>
      <c r="Q134" s="40"/>
      <c r="R134" s="40"/>
      <c r="S134" s="40">
        <v>657099.29</v>
      </c>
      <c r="T134" s="40">
        <v>128040</v>
      </c>
      <c r="U134" s="40">
        <v>642.73</v>
      </c>
      <c r="V134" s="40">
        <v>1099530</v>
      </c>
      <c r="W134" s="40"/>
      <c r="X134" s="246">
        <v>1330726</v>
      </c>
      <c r="Y134" s="246"/>
      <c r="Z134" s="246"/>
      <c r="AA134" s="246">
        <v>385013.2</v>
      </c>
      <c r="AB134" s="246">
        <v>138032.4</v>
      </c>
      <c r="AC134" s="246">
        <v>30000</v>
      </c>
      <c r="AD134" s="246"/>
      <c r="AE134" s="246"/>
      <c r="AF134" s="250"/>
    </row>
    <row r="135" spans="1:32" x14ac:dyDescent="0.2">
      <c r="A135" s="250" t="s">
        <v>3143</v>
      </c>
      <c r="B135" s="244">
        <v>509087.66</v>
      </c>
      <c r="C135" s="244">
        <v>0</v>
      </c>
      <c r="D135" s="244">
        <v>424708.5</v>
      </c>
      <c r="E135" s="250">
        <v>712526.83</v>
      </c>
      <c r="F135" s="250">
        <v>35221.14</v>
      </c>
      <c r="G135" s="250"/>
      <c r="H135" s="250"/>
      <c r="M135" s="250"/>
      <c r="N135" s="250"/>
      <c r="O135" s="250"/>
      <c r="P135" s="250">
        <v>3637434.23</v>
      </c>
      <c r="Q135" s="40"/>
      <c r="R135" s="40"/>
      <c r="S135" s="40">
        <v>637339.99</v>
      </c>
      <c r="T135" s="40">
        <v>58610</v>
      </c>
      <c r="U135" s="40">
        <v>747.86</v>
      </c>
      <c r="V135" s="40">
        <v>959760</v>
      </c>
      <c r="W135" s="40"/>
      <c r="X135" s="246">
        <v>1107351</v>
      </c>
      <c r="Y135" s="246"/>
      <c r="Z135" s="246"/>
      <c r="AA135" s="246">
        <v>275742.19</v>
      </c>
      <c r="AB135" s="246">
        <v>120042.56</v>
      </c>
      <c r="AC135" s="246"/>
      <c r="AD135" s="246"/>
      <c r="AE135" s="246"/>
      <c r="AF135" s="250"/>
    </row>
    <row r="136" spans="1:32" x14ac:dyDescent="0.2">
      <c r="A136" s="250" t="s">
        <v>3144</v>
      </c>
      <c r="B136" s="244">
        <v>315899.42</v>
      </c>
      <c r="C136" s="244">
        <v>11650</v>
      </c>
      <c r="D136" s="244">
        <v>166951.20000000001</v>
      </c>
      <c r="E136" s="250">
        <v>-156032.92000000001</v>
      </c>
      <c r="F136" s="250">
        <v>93200.81</v>
      </c>
      <c r="G136" s="250"/>
      <c r="H136" s="250"/>
      <c r="M136" s="250"/>
      <c r="N136" s="250"/>
      <c r="O136" s="250"/>
      <c r="P136" s="250">
        <v>364715.82</v>
      </c>
      <c r="Q136" s="40"/>
      <c r="R136" s="40"/>
      <c r="S136" s="40">
        <v>554353.93000000005</v>
      </c>
      <c r="T136" s="40">
        <v>193680</v>
      </c>
      <c r="U136" s="40">
        <v>497.08</v>
      </c>
      <c r="V136" s="40">
        <v>672560</v>
      </c>
      <c r="W136" s="40"/>
      <c r="X136" s="246">
        <v>738894.45</v>
      </c>
      <c r="Y136" s="246"/>
      <c r="Z136" s="246">
        <v>9972</v>
      </c>
      <c r="AA136" s="246">
        <v>313975.15000000002</v>
      </c>
      <c r="AB136" s="246">
        <v>163327.66</v>
      </c>
      <c r="AC136" s="246"/>
      <c r="AD136" s="246">
        <v>423.45</v>
      </c>
      <c r="AE136" s="246"/>
      <c r="AF136" s="250"/>
    </row>
    <row r="137" spans="1:32" x14ac:dyDescent="0.2">
      <c r="A137" s="250" t="s">
        <v>3145</v>
      </c>
      <c r="B137" s="244">
        <v>581956.65</v>
      </c>
      <c r="C137" s="244">
        <v>22200</v>
      </c>
      <c r="D137" s="244">
        <v>31598.03</v>
      </c>
      <c r="E137" s="250">
        <v>89998.13</v>
      </c>
      <c r="F137" s="250">
        <v>122160.11</v>
      </c>
      <c r="G137" s="250"/>
      <c r="H137" s="250"/>
      <c r="M137" s="250"/>
      <c r="N137" s="250"/>
      <c r="O137" s="250"/>
      <c r="P137" s="250">
        <v>431249.19</v>
      </c>
      <c r="Q137" s="40"/>
      <c r="R137" s="40"/>
      <c r="S137" s="40">
        <v>539409.47</v>
      </c>
      <c r="T137" s="40"/>
      <c r="U137" s="40">
        <v>829.58</v>
      </c>
      <c r="V137" s="40"/>
      <c r="W137" s="40"/>
      <c r="X137" s="246">
        <v>77272.649999999994</v>
      </c>
      <c r="Y137" s="246"/>
      <c r="Z137" s="246"/>
      <c r="AA137" s="246">
        <v>180352.33</v>
      </c>
      <c r="AB137" s="246">
        <v>115.82</v>
      </c>
      <c r="AC137" s="246"/>
      <c r="AD137" s="246"/>
      <c r="AE137" s="246">
        <v>38500</v>
      </c>
      <c r="AF137" s="250"/>
    </row>
    <row r="138" spans="1:32" x14ac:dyDescent="0.2">
      <c r="A138" s="250" t="s">
        <v>3146</v>
      </c>
      <c r="B138" s="244">
        <v>194277.15</v>
      </c>
      <c r="C138" s="244">
        <v>0</v>
      </c>
      <c r="D138" s="244">
        <v>428471.98</v>
      </c>
      <c r="E138" s="250">
        <v>68279.81</v>
      </c>
      <c r="F138" s="250">
        <v>95002.01</v>
      </c>
      <c r="G138" s="250"/>
      <c r="H138" s="250"/>
      <c r="M138" s="250"/>
      <c r="N138" s="250"/>
      <c r="O138" s="250"/>
      <c r="P138" s="250">
        <v>1781769.65</v>
      </c>
      <c r="Q138" s="40"/>
      <c r="R138" s="40"/>
      <c r="S138" s="40">
        <v>555446.61</v>
      </c>
      <c r="T138" s="40"/>
      <c r="U138" s="40">
        <v>514.03</v>
      </c>
      <c r="V138" s="40"/>
      <c r="W138" s="40">
        <v>1980</v>
      </c>
      <c r="X138" s="246">
        <v>142839.25</v>
      </c>
      <c r="Y138" s="246">
        <v>6220</v>
      </c>
      <c r="Z138" s="246"/>
      <c r="AA138" s="246">
        <v>531262.62</v>
      </c>
      <c r="AB138" s="246">
        <v>18</v>
      </c>
      <c r="AC138" s="246"/>
      <c r="AD138" s="246"/>
      <c r="AE138" s="246"/>
      <c r="AF138" s="250"/>
    </row>
    <row r="139" spans="1:32" x14ac:dyDescent="0.2">
      <c r="A139" s="250" t="s">
        <v>3147</v>
      </c>
      <c r="B139" s="244">
        <v>253413.87</v>
      </c>
      <c r="C139" s="244">
        <v>0</v>
      </c>
      <c r="D139" s="244">
        <v>191654.55</v>
      </c>
      <c r="E139" s="250">
        <v>-109666.22</v>
      </c>
      <c r="F139" s="250">
        <v>100825.48</v>
      </c>
      <c r="G139" s="250"/>
      <c r="H139" s="250"/>
      <c r="J139" s="245">
        <v>6000</v>
      </c>
      <c r="L139" s="245">
        <v>74.33</v>
      </c>
      <c r="M139" s="250"/>
      <c r="N139" s="250"/>
      <c r="O139" s="250">
        <v>324665.83</v>
      </c>
      <c r="P139" s="250">
        <v>343312.84</v>
      </c>
      <c r="Q139" s="40"/>
      <c r="R139" s="40"/>
      <c r="S139" s="40">
        <v>791046.07</v>
      </c>
      <c r="T139" s="40">
        <v>10000</v>
      </c>
      <c r="U139" s="40">
        <v>606.5</v>
      </c>
      <c r="V139" s="40">
        <v>905100</v>
      </c>
      <c r="W139" s="40">
        <v>176162</v>
      </c>
      <c r="X139" s="246">
        <v>1160585</v>
      </c>
      <c r="Y139" s="246"/>
      <c r="Z139" s="246">
        <v>12146</v>
      </c>
      <c r="AA139" s="246">
        <v>709611.48</v>
      </c>
      <c r="AB139" s="246">
        <v>221250.5</v>
      </c>
      <c r="AC139" s="246"/>
      <c r="AD139" s="246"/>
      <c r="AE139" s="246"/>
      <c r="AF139" s="250"/>
    </row>
    <row r="140" spans="1:32" x14ac:dyDescent="0.2">
      <c r="A140" s="250" t="s">
        <v>3148</v>
      </c>
      <c r="B140" s="244">
        <v>385113.76</v>
      </c>
      <c r="C140" s="244">
        <v>40950</v>
      </c>
      <c r="D140" s="244">
        <v>330180.38</v>
      </c>
      <c r="E140" s="250">
        <v>539655.44999999995</v>
      </c>
      <c r="F140" s="250">
        <v>574617.26</v>
      </c>
      <c r="G140" s="250"/>
      <c r="H140" s="250"/>
      <c r="M140" s="250"/>
      <c r="N140" s="250"/>
      <c r="O140" s="250"/>
      <c r="P140" s="250">
        <v>1627802.29</v>
      </c>
      <c r="Q140" s="40"/>
      <c r="R140" s="40"/>
      <c r="S140" s="40">
        <v>806192.6</v>
      </c>
      <c r="T140" s="40"/>
      <c r="U140" s="40">
        <v>684.65</v>
      </c>
      <c r="V140" s="40">
        <v>642110</v>
      </c>
      <c r="W140" s="40"/>
      <c r="X140" s="246">
        <v>813066</v>
      </c>
      <c r="Y140" s="246"/>
      <c r="Z140" s="246">
        <v>888</v>
      </c>
      <c r="AA140" s="246">
        <v>278114.96000000002</v>
      </c>
      <c r="AB140" s="246">
        <v>39416.730000000003</v>
      </c>
      <c r="AC140" s="246"/>
      <c r="AD140" s="246"/>
      <c r="AE140" s="246"/>
      <c r="AF140" s="250"/>
    </row>
    <row r="141" spans="1:32" x14ac:dyDescent="0.2">
      <c r="A141" s="250" t="s">
        <v>3149</v>
      </c>
      <c r="B141" s="244">
        <v>613152.22</v>
      </c>
      <c r="C141" s="244">
        <v>0</v>
      </c>
      <c r="D141" s="244">
        <v>589478.1</v>
      </c>
      <c r="E141" s="250">
        <v>400.4</v>
      </c>
      <c r="F141" s="250">
        <v>77863.710000000006</v>
      </c>
      <c r="G141" s="250"/>
      <c r="H141" s="250"/>
      <c r="K141" s="245">
        <v>600784.49</v>
      </c>
      <c r="M141" s="250"/>
      <c r="N141" s="250"/>
      <c r="O141" s="250"/>
      <c r="P141" s="250">
        <v>2560000</v>
      </c>
      <c r="Q141" s="40"/>
      <c r="R141" s="40"/>
      <c r="S141" s="40">
        <v>790522.01</v>
      </c>
      <c r="T141" s="40"/>
      <c r="U141" s="40">
        <v>1060.76</v>
      </c>
      <c r="V141" s="40">
        <v>1122210</v>
      </c>
      <c r="W141" s="40"/>
      <c r="X141" s="246">
        <v>1287066</v>
      </c>
      <c r="Y141" s="246"/>
      <c r="Z141" s="246">
        <v>10204</v>
      </c>
      <c r="AA141" s="246">
        <v>475469.02</v>
      </c>
      <c r="AB141" s="246">
        <v>28319.759999999998</v>
      </c>
      <c r="AC141" s="246"/>
      <c r="AD141" s="246"/>
      <c r="AE141" s="246">
        <v>50000</v>
      </c>
      <c r="AF141" s="250"/>
    </row>
    <row r="142" spans="1:32" x14ac:dyDescent="0.2">
      <c r="A142" s="250" t="s">
        <v>3150</v>
      </c>
      <c r="B142" s="244">
        <v>358258.46</v>
      </c>
      <c r="C142" s="244">
        <v>0</v>
      </c>
      <c r="D142" s="244">
        <v>20550</v>
      </c>
      <c r="E142" s="250">
        <v>783011.97</v>
      </c>
      <c r="F142" s="250">
        <v>44344.46</v>
      </c>
      <c r="G142" s="250"/>
      <c r="H142" s="250"/>
      <c r="M142" s="250"/>
      <c r="N142" s="250"/>
      <c r="O142" s="250"/>
      <c r="P142" s="250"/>
      <c r="Q142" s="40"/>
      <c r="R142" s="40"/>
      <c r="S142" s="40">
        <v>87771.18</v>
      </c>
      <c r="T142" s="40"/>
      <c r="U142" s="40">
        <v>1210.4000000000001</v>
      </c>
      <c r="V142" s="40">
        <v>1145940</v>
      </c>
      <c r="W142" s="40">
        <v>783998.93</v>
      </c>
      <c r="X142" s="246">
        <v>1517827</v>
      </c>
      <c r="Y142" s="246"/>
      <c r="Z142" s="246">
        <v>16820</v>
      </c>
      <c r="AA142" s="246">
        <v>572584.76</v>
      </c>
      <c r="AB142" s="246">
        <v>59684.69</v>
      </c>
      <c r="AC142" s="246"/>
      <c r="AD142" s="246"/>
      <c r="AE142" s="246"/>
      <c r="AF142" s="250"/>
    </row>
    <row r="143" spans="1:32" x14ac:dyDescent="0.2">
      <c r="A143" s="250" t="s">
        <v>3151</v>
      </c>
      <c r="B143" s="244">
        <v>466645.57</v>
      </c>
      <c r="C143" s="244">
        <v>0</v>
      </c>
      <c r="D143" s="244">
        <v>34759.56</v>
      </c>
      <c r="E143" s="250">
        <v>1709435.87</v>
      </c>
      <c r="F143" s="250">
        <v>177354.22</v>
      </c>
      <c r="G143" s="250"/>
      <c r="H143" s="250"/>
      <c r="M143" s="250"/>
      <c r="N143" s="250"/>
      <c r="O143" s="250">
        <v>42173.55</v>
      </c>
      <c r="P143" s="250">
        <v>2368242.5</v>
      </c>
      <c r="Q143" s="40"/>
      <c r="R143" s="40"/>
      <c r="S143" s="40">
        <v>579696.68999999994</v>
      </c>
      <c r="T143" s="40">
        <v>56000</v>
      </c>
      <c r="U143" s="40">
        <v>601.64</v>
      </c>
      <c r="V143" s="40">
        <v>837670</v>
      </c>
      <c r="W143" s="40"/>
      <c r="X143" s="246">
        <v>930360</v>
      </c>
      <c r="Y143" s="246">
        <v>9430</v>
      </c>
      <c r="Z143" s="246"/>
      <c r="AA143" s="246">
        <v>289609.46999999997</v>
      </c>
      <c r="AB143" s="246">
        <v>186995.69</v>
      </c>
      <c r="AC143" s="246"/>
      <c r="AD143" s="246"/>
      <c r="AE143" s="246"/>
      <c r="AF143" s="250"/>
    </row>
    <row r="144" spans="1:32" x14ac:dyDescent="0.2">
      <c r="A144" s="250" t="s">
        <v>3152</v>
      </c>
      <c r="B144" s="244">
        <v>358402.36</v>
      </c>
      <c r="C144" s="244">
        <v>0</v>
      </c>
      <c r="D144" s="244">
        <v>322117.98</v>
      </c>
      <c r="E144" s="250">
        <v>548890.12</v>
      </c>
      <c r="F144" s="250">
        <v>48823.96</v>
      </c>
      <c r="G144" s="250"/>
      <c r="H144" s="250"/>
      <c r="I144" s="245">
        <v>30000</v>
      </c>
      <c r="M144" s="250"/>
      <c r="N144" s="250"/>
      <c r="O144" s="250">
        <v>-17200</v>
      </c>
      <c r="P144" s="250">
        <v>1552681.09</v>
      </c>
      <c r="Q144" s="40"/>
      <c r="R144" s="40"/>
      <c r="S144" s="40">
        <v>431829.87</v>
      </c>
      <c r="T144" s="40">
        <v>30800</v>
      </c>
      <c r="U144" s="40">
        <v>656.6</v>
      </c>
      <c r="V144" s="40">
        <v>568035</v>
      </c>
      <c r="W144" s="40">
        <v>64219</v>
      </c>
      <c r="X144" s="246">
        <v>649935</v>
      </c>
      <c r="Y144" s="246"/>
      <c r="Z144" s="246"/>
      <c r="AA144" s="246">
        <v>575921.24</v>
      </c>
      <c r="AB144" s="246">
        <v>149342.9</v>
      </c>
      <c r="AC144" s="246"/>
      <c r="AD144" s="246"/>
      <c r="AE144" s="246"/>
      <c r="AF144" s="250"/>
    </row>
    <row r="145" spans="1:32" x14ac:dyDescent="0.2">
      <c r="A145" s="250" t="s">
        <v>3167</v>
      </c>
      <c r="B145" s="244">
        <v>762819.9</v>
      </c>
      <c r="C145" s="244">
        <v>0</v>
      </c>
      <c r="D145" s="244">
        <v>84702.25</v>
      </c>
      <c r="E145" s="250">
        <v>1586292.48</v>
      </c>
      <c r="F145" s="250">
        <v>648400.4</v>
      </c>
      <c r="G145" s="250"/>
      <c r="H145" s="250"/>
      <c r="J145" s="245">
        <v>50000</v>
      </c>
      <c r="M145" s="250"/>
      <c r="N145" s="250"/>
      <c r="O145" s="250"/>
      <c r="P145" s="250">
        <v>2662147.65</v>
      </c>
      <c r="Q145" s="40"/>
      <c r="R145" s="40"/>
      <c r="S145" s="40">
        <v>700603.64</v>
      </c>
      <c r="T145" s="40">
        <v>72850</v>
      </c>
      <c r="U145" s="40">
        <v>766.27</v>
      </c>
      <c r="V145" s="40">
        <v>277280.92</v>
      </c>
      <c r="W145" s="40"/>
      <c r="X145" s="246">
        <v>357696.22</v>
      </c>
      <c r="Y145" s="246"/>
      <c r="Z145" s="246">
        <v>720</v>
      </c>
      <c r="AA145" s="246">
        <v>246951.39</v>
      </c>
      <c r="AB145" s="246">
        <v>73196.490000000005</v>
      </c>
      <c r="AC145" s="246"/>
      <c r="AD145" s="246"/>
      <c r="AE145" s="246">
        <v>2400</v>
      </c>
      <c r="AF145" s="250"/>
    </row>
    <row r="146" spans="1:32" x14ac:dyDescent="0.2">
      <c r="A146" s="250" t="s">
        <v>3153</v>
      </c>
      <c r="B146" s="244">
        <v>230983.22</v>
      </c>
      <c r="C146" s="244">
        <v>7720</v>
      </c>
      <c r="D146" s="244">
        <v>209605.93</v>
      </c>
      <c r="E146" s="250">
        <v>4</v>
      </c>
      <c r="F146" s="250">
        <v>46914.81</v>
      </c>
      <c r="G146" s="250"/>
      <c r="H146" s="250"/>
      <c r="J146" s="245">
        <v>0</v>
      </c>
      <c r="M146" s="250"/>
      <c r="N146" s="250"/>
      <c r="O146" s="250">
        <v>-1527772.1</v>
      </c>
      <c r="P146" s="250">
        <v>1849445.73</v>
      </c>
      <c r="Q146" s="40"/>
      <c r="R146" s="40"/>
      <c r="S146" s="40">
        <v>722794.57</v>
      </c>
      <c r="T146" s="40">
        <v>62600</v>
      </c>
      <c r="U146" s="40">
        <v>715.16</v>
      </c>
      <c r="V146" s="40">
        <v>742844.18</v>
      </c>
      <c r="W146" s="40">
        <v>85200</v>
      </c>
      <c r="X146" s="246">
        <v>812624.18</v>
      </c>
      <c r="Y146" s="246"/>
      <c r="Z146" s="246">
        <v>11352</v>
      </c>
      <c r="AA146" s="246">
        <v>422897.74</v>
      </c>
      <c r="AB146" s="246">
        <v>22125.66</v>
      </c>
      <c r="AC146" s="246"/>
      <c r="AD146" s="246"/>
      <c r="AE146" s="246"/>
      <c r="AF146" s="250"/>
    </row>
    <row r="147" spans="1:32" x14ac:dyDescent="0.2">
      <c r="A147" s="250" t="s">
        <v>3154</v>
      </c>
      <c r="B147" s="244">
        <v>201942.95</v>
      </c>
      <c r="C147" s="244">
        <v>0</v>
      </c>
      <c r="D147" s="244">
        <v>100457.2</v>
      </c>
      <c r="E147" s="250">
        <v>131714.1</v>
      </c>
      <c r="F147" s="250">
        <v>156465.76999999999</v>
      </c>
      <c r="G147" s="250"/>
      <c r="H147" s="250"/>
      <c r="J147" s="245">
        <v>988</v>
      </c>
      <c r="M147" s="250"/>
      <c r="N147" s="250"/>
      <c r="O147" s="250">
        <v>-2230864.4700000002</v>
      </c>
      <c r="P147" s="250">
        <v>2606531.4300000002</v>
      </c>
      <c r="Q147" s="40"/>
      <c r="R147" s="40"/>
      <c r="S147" s="40">
        <v>742553.98</v>
      </c>
      <c r="T147" s="40">
        <v>102400</v>
      </c>
      <c r="U147" s="40">
        <v>228.37</v>
      </c>
      <c r="V147" s="40">
        <v>1175948.8</v>
      </c>
      <c r="W147" s="40">
        <v>168419.7</v>
      </c>
      <c r="X147" s="246">
        <v>1322433.5</v>
      </c>
      <c r="Y147" s="246">
        <v>10424</v>
      </c>
      <c r="Z147" s="246"/>
      <c r="AA147" s="246">
        <v>602736.61</v>
      </c>
      <c r="AB147" s="246">
        <v>36309.68</v>
      </c>
      <c r="AC147" s="246"/>
      <c r="AD147" s="246"/>
      <c r="AE147" s="246"/>
      <c r="AF147" s="250"/>
    </row>
    <row r="148" spans="1:32" x14ac:dyDescent="0.2">
      <c r="A148" s="250" t="s">
        <v>3155</v>
      </c>
      <c r="B148" s="244">
        <v>411681.1</v>
      </c>
      <c r="C148" s="244">
        <v>0</v>
      </c>
      <c r="D148" s="244">
        <v>48241.440000000002</v>
      </c>
      <c r="E148" s="250">
        <v>77982.53</v>
      </c>
      <c r="F148" s="250">
        <v>46747.85</v>
      </c>
      <c r="G148" s="250"/>
      <c r="H148" s="250"/>
      <c r="J148" s="245">
        <v>29250</v>
      </c>
      <c r="L148" s="245">
        <v>350</v>
      </c>
      <c r="M148" s="250"/>
      <c r="N148" s="250"/>
      <c r="O148" s="250">
        <v>-733935.47</v>
      </c>
      <c r="P148" s="250">
        <v>1289115.33</v>
      </c>
      <c r="Q148" s="40"/>
      <c r="R148" s="40"/>
      <c r="S148" s="40">
        <v>778864.53</v>
      </c>
      <c r="T148" s="40">
        <v>120000</v>
      </c>
      <c r="U148" s="40">
        <v>693.8</v>
      </c>
      <c r="V148" s="40">
        <v>1052030</v>
      </c>
      <c r="W148" s="40">
        <v>82500</v>
      </c>
      <c r="X148" s="246">
        <v>1147617</v>
      </c>
      <c r="Y148" s="246">
        <v>5100</v>
      </c>
      <c r="Z148" s="246"/>
      <c r="AA148" s="246">
        <v>663117.28</v>
      </c>
      <c r="AB148" s="246">
        <v>61724.99</v>
      </c>
      <c r="AC148" s="246"/>
      <c r="AD148" s="246"/>
      <c r="AE148" s="246"/>
      <c r="AF148" s="250"/>
    </row>
    <row r="149" spans="1:32" x14ac:dyDescent="0.2">
      <c r="A149" s="250" t="s">
        <v>3156</v>
      </c>
      <c r="B149" s="244">
        <v>435335.91</v>
      </c>
      <c r="C149" s="244">
        <v>0</v>
      </c>
      <c r="D149" s="244">
        <v>28662.35</v>
      </c>
      <c r="E149" s="250">
        <v>2119006.15</v>
      </c>
      <c r="F149" s="250">
        <v>134768.4</v>
      </c>
      <c r="G149" s="250"/>
      <c r="H149" s="250"/>
      <c r="J149" s="245">
        <v>15925.3</v>
      </c>
      <c r="M149" s="250"/>
      <c r="N149" s="250"/>
      <c r="O149" s="250">
        <v>569193.94999999995</v>
      </c>
      <c r="P149" s="250">
        <v>2316929.4300000002</v>
      </c>
      <c r="Q149" s="40"/>
      <c r="R149" s="40"/>
      <c r="S149" s="40">
        <v>837684.77</v>
      </c>
      <c r="T149" s="40">
        <v>115000</v>
      </c>
      <c r="U149" s="40">
        <v>494.09</v>
      </c>
      <c r="V149" s="40">
        <v>746110</v>
      </c>
      <c r="W149" s="40">
        <v>197903.9</v>
      </c>
      <c r="X149" s="246">
        <v>986665.9</v>
      </c>
      <c r="Y149" s="246">
        <v>7420</v>
      </c>
      <c r="Z149" s="246"/>
      <c r="AA149" s="246">
        <v>918341.14</v>
      </c>
      <c r="AB149" s="246">
        <v>163993.59</v>
      </c>
      <c r="AC149" s="246"/>
      <c r="AD149" s="246"/>
      <c r="AE149" s="246">
        <v>11</v>
      </c>
      <c r="AF149" s="250"/>
    </row>
    <row r="150" spans="1:32" x14ac:dyDescent="0.2">
      <c r="A150" s="250" t="s">
        <v>3157</v>
      </c>
      <c r="B150" s="244">
        <v>206608.36</v>
      </c>
      <c r="C150" s="244">
        <v>0</v>
      </c>
      <c r="D150" s="244">
        <v>145186.76999999999</v>
      </c>
      <c r="E150" s="250">
        <v>1055798.79</v>
      </c>
      <c r="F150" s="250">
        <v>47205.2</v>
      </c>
      <c r="G150" s="250"/>
      <c r="H150" s="250"/>
      <c r="I150" s="245">
        <v>5300</v>
      </c>
      <c r="J150" s="245">
        <v>11133.13</v>
      </c>
      <c r="M150" s="250"/>
      <c r="N150" s="250"/>
      <c r="O150" s="250">
        <v>-1218607.77</v>
      </c>
      <c r="P150" s="250">
        <v>2601070</v>
      </c>
      <c r="Q150" s="40"/>
      <c r="R150" s="40"/>
      <c r="S150" s="40">
        <v>584296.41</v>
      </c>
      <c r="T150" s="40">
        <v>139300</v>
      </c>
      <c r="U150" s="40">
        <v>1371.73</v>
      </c>
      <c r="V150" s="40">
        <v>483016.7</v>
      </c>
      <c r="W150" s="40">
        <v>90558.9</v>
      </c>
      <c r="X150" s="246">
        <v>636758.6</v>
      </c>
      <c r="Y150" s="246"/>
      <c r="Z150" s="246">
        <v>13600</v>
      </c>
      <c r="AA150" s="246">
        <v>511577.89</v>
      </c>
      <c r="AB150" s="246">
        <v>77715.490000000005</v>
      </c>
      <c r="AC150" s="246"/>
      <c r="AD150" s="246"/>
      <c r="AE150" s="246"/>
      <c r="AF150" s="250"/>
    </row>
    <row r="151" spans="1:32" x14ac:dyDescent="0.2">
      <c r="A151" s="250" t="s">
        <v>3111</v>
      </c>
      <c r="B151" s="244">
        <v>332651.26</v>
      </c>
      <c r="C151" s="244">
        <v>0</v>
      </c>
      <c r="D151" s="244">
        <v>67398.23</v>
      </c>
      <c r="E151" s="250">
        <v>798635</v>
      </c>
      <c r="F151" s="250">
        <v>71899.08</v>
      </c>
      <c r="G151" s="250"/>
      <c r="H151" s="250"/>
      <c r="L151" s="245">
        <v>7650</v>
      </c>
      <c r="M151" s="250"/>
      <c r="N151" s="250"/>
      <c r="O151" s="250">
        <v>-266843.52000000002</v>
      </c>
      <c r="P151" s="250">
        <v>1440146.04</v>
      </c>
      <c r="Q151" s="40"/>
      <c r="R151" s="40"/>
      <c r="S151" s="40">
        <v>767519.12</v>
      </c>
      <c r="T151" s="40"/>
      <c r="U151" s="40">
        <v>316.92</v>
      </c>
      <c r="V151" s="40">
        <v>951120</v>
      </c>
      <c r="W151" s="40">
        <v>1161</v>
      </c>
      <c r="X151" s="246">
        <v>1201864</v>
      </c>
      <c r="Y151" s="246"/>
      <c r="Z151" s="246"/>
      <c r="AA151" s="246">
        <v>278944.21999999997</v>
      </c>
      <c r="AB151" s="246">
        <v>141706.76999999999</v>
      </c>
      <c r="AC151" s="246"/>
      <c r="AD151" s="246"/>
      <c r="AE151" s="246">
        <v>929</v>
      </c>
      <c r="AF151" s="250"/>
    </row>
    <row r="152" spans="1:32" s="77" customFormat="1" x14ac:dyDescent="0.2">
      <c r="A152" s="250" t="s">
        <v>3112</v>
      </c>
      <c r="B152" s="244">
        <v>320307.34999999998</v>
      </c>
      <c r="C152" s="244">
        <v>0</v>
      </c>
      <c r="D152" s="244">
        <v>118165.18</v>
      </c>
      <c r="E152" s="250">
        <v>13026.56</v>
      </c>
      <c r="F152" s="250">
        <v>-200063.44</v>
      </c>
      <c r="G152" s="250"/>
      <c r="H152" s="250">
        <v>14000</v>
      </c>
      <c r="I152" s="245"/>
      <c r="J152" s="245"/>
      <c r="K152" s="245">
        <v>30700</v>
      </c>
      <c r="L152" s="245"/>
      <c r="M152" s="250"/>
      <c r="N152" s="250"/>
      <c r="O152" s="250">
        <v>-904389.01</v>
      </c>
      <c r="P152" s="250">
        <v>1115345.6000000001</v>
      </c>
      <c r="Q152" s="40"/>
      <c r="R152" s="40"/>
      <c r="S152" s="40">
        <v>530799.97</v>
      </c>
      <c r="T152" s="40"/>
      <c r="U152" s="40">
        <v>365.08</v>
      </c>
      <c r="V152" s="40">
        <v>833440</v>
      </c>
      <c r="W152" s="40"/>
      <c r="X152" s="246">
        <v>935920</v>
      </c>
      <c r="Y152" s="246"/>
      <c r="Z152" s="246"/>
      <c r="AA152" s="246">
        <v>215175.45</v>
      </c>
      <c r="AB152" s="246">
        <v>161805.54</v>
      </c>
      <c r="AC152" s="246"/>
      <c r="AD152" s="246"/>
      <c r="AE152" s="246"/>
      <c r="AF152" s="250"/>
    </row>
    <row r="153" spans="1:32" x14ac:dyDescent="0.2">
      <c r="A153" s="250" t="s">
        <v>3115</v>
      </c>
      <c r="B153" s="244">
        <v>712645.29</v>
      </c>
      <c r="C153" s="244">
        <v>0</v>
      </c>
      <c r="D153" s="244">
        <v>89645.99</v>
      </c>
      <c r="E153" s="250">
        <v>519261.65</v>
      </c>
      <c r="F153" s="250">
        <v>72574.649999999994</v>
      </c>
      <c r="G153" s="250"/>
      <c r="H153" s="250"/>
      <c r="I153" s="245">
        <v>0</v>
      </c>
      <c r="J153" s="245">
        <v>7425</v>
      </c>
      <c r="K153" s="245">
        <v>94000</v>
      </c>
      <c r="M153" s="250"/>
      <c r="N153" s="250"/>
      <c r="O153" s="250">
        <v>-262619.53000000003</v>
      </c>
      <c r="P153" s="250">
        <v>1161019.07</v>
      </c>
      <c r="Q153" s="40"/>
      <c r="R153" s="40"/>
      <c r="S153" s="40">
        <v>829815.96</v>
      </c>
      <c r="T153" s="40">
        <v>93800</v>
      </c>
      <c r="U153" s="40">
        <v>480.29</v>
      </c>
      <c r="V153" s="40">
        <v>939420</v>
      </c>
      <c r="W153" s="40">
        <v>444094</v>
      </c>
      <c r="X153" s="246">
        <v>1258650</v>
      </c>
      <c r="Y153" s="246"/>
      <c r="Z153" s="246"/>
      <c r="AA153" s="246">
        <v>524406.13</v>
      </c>
      <c r="AB153" s="246">
        <v>75814.820000000007</v>
      </c>
      <c r="AC153" s="246"/>
      <c r="AD153" s="246"/>
      <c r="AE153" s="246">
        <v>1419</v>
      </c>
      <c r="AF153" s="250"/>
    </row>
    <row r="154" spans="1:32" x14ac:dyDescent="0.2">
      <c r="A154" s="250" t="s">
        <v>3164</v>
      </c>
      <c r="B154" s="244">
        <v>197004.54</v>
      </c>
      <c r="C154" s="244">
        <v>0</v>
      </c>
      <c r="D154" s="244">
        <v>41897.07</v>
      </c>
      <c r="E154" s="250">
        <v>1015443.91</v>
      </c>
      <c r="F154" s="250">
        <v>315619.38</v>
      </c>
      <c r="G154" s="250"/>
      <c r="H154" s="250"/>
      <c r="K154" s="245">
        <v>101675</v>
      </c>
      <c r="M154" s="250"/>
      <c r="N154" s="250"/>
      <c r="O154" s="250">
        <v>-318729.84999999998</v>
      </c>
      <c r="P154" s="250">
        <v>1993235.29</v>
      </c>
      <c r="Q154" s="40"/>
      <c r="R154" s="40"/>
      <c r="S154" s="40">
        <v>629793.02</v>
      </c>
      <c r="T154" s="40"/>
      <c r="U154" s="40">
        <v>248.14</v>
      </c>
      <c r="V154" s="40">
        <v>815040</v>
      </c>
      <c r="W154" s="40">
        <v>61200</v>
      </c>
      <c r="X154" s="246">
        <v>921966</v>
      </c>
      <c r="Y154" s="246"/>
      <c r="Z154" s="246"/>
      <c r="AA154" s="246">
        <v>508518.77</v>
      </c>
      <c r="AB154" s="246">
        <v>268683.93</v>
      </c>
      <c r="AC154" s="246"/>
      <c r="AD154" s="246"/>
      <c r="AE154" s="246"/>
      <c r="AF154" s="250"/>
    </row>
    <row r="171" spans="1:32" x14ac:dyDescent="0.2">
      <c r="A171" s="250"/>
      <c r="B171" s="244"/>
      <c r="C171" s="244"/>
      <c r="D171" s="244"/>
      <c r="E171" s="250"/>
      <c r="F171" s="250"/>
      <c r="G171" s="250"/>
      <c r="H171" s="250"/>
      <c r="M171" s="250"/>
      <c r="N171" s="250"/>
      <c r="O171" s="250"/>
      <c r="P171" s="250"/>
      <c r="Q171" s="40"/>
      <c r="R171" s="40"/>
      <c r="S171" s="40"/>
      <c r="T171" s="40"/>
      <c r="U171" s="40"/>
      <c r="V171" s="40"/>
      <c r="W171" s="40"/>
      <c r="X171" s="246"/>
      <c r="Y171" s="246"/>
      <c r="Z171" s="246"/>
      <c r="AA171" s="246"/>
      <c r="AB171" s="246"/>
      <c r="AC171" s="246"/>
      <c r="AD171" s="246"/>
      <c r="AE171" s="246"/>
      <c r="AF171" s="250"/>
    </row>
    <row r="174" spans="1:32" s="228" customFormat="1" x14ac:dyDescent="0.2">
      <c r="B174" s="234"/>
      <c r="C174" s="234"/>
      <c r="D174" s="234"/>
      <c r="I174" s="245"/>
      <c r="J174" s="245"/>
      <c r="K174" s="245"/>
      <c r="L174" s="245"/>
      <c r="Q174" s="235"/>
      <c r="R174" s="235"/>
      <c r="S174" s="235"/>
      <c r="T174" s="235"/>
      <c r="U174" s="235"/>
      <c r="V174" s="235"/>
      <c r="W174" s="235"/>
      <c r="X174" s="236"/>
      <c r="Y174" s="236"/>
      <c r="Z174" s="236"/>
      <c r="AA174" s="236"/>
      <c r="AB174" s="236"/>
      <c r="AC174" s="236"/>
      <c r="AD174" s="236"/>
      <c r="AE174" s="23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O174"/>
  <sheetViews>
    <sheetView topLeftCell="AF1" zoomScale="68" zoomScaleNormal="68" workbookViewId="0">
      <selection activeCell="AJ12" sqref="AJ1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6.75" style="71" bestFit="1" customWidth="1"/>
    <col min="4" max="4" width="26.625" style="58" customWidth="1"/>
    <col min="5" max="5" width="33.125" style="251"/>
    <col min="6" max="8" width="33.125" style="89"/>
    <col min="9" max="12" width="33.125" style="251"/>
    <col min="13" max="16" width="33.125" style="245"/>
    <col min="17" max="20" width="33.125" style="251"/>
    <col min="21" max="27" width="33.125" style="73"/>
    <col min="28" max="35" width="33.125" style="90"/>
    <col min="36" max="36" width="19" style="76" bestFit="1" customWidth="1"/>
    <col min="37" max="37" width="15.5" style="31" bestFit="1" customWidth="1"/>
    <col min="38" max="38" width="15.125" style="21" bestFit="1" customWidth="1"/>
    <col min="39" max="39" width="15.125" style="15" bestFit="1" customWidth="1"/>
    <col min="40" max="40" width="15.125" style="16" bestFit="1" customWidth="1"/>
    <col min="41" max="41" width="16.875" style="21" bestFit="1" customWidth="1"/>
  </cols>
  <sheetData>
    <row r="1" spans="1:41" x14ac:dyDescent="0.2">
      <c r="E1" s="250" t="s">
        <v>2456</v>
      </c>
      <c r="F1" s="244" t="s">
        <v>2457</v>
      </c>
      <c r="G1" s="244" t="s">
        <v>2458</v>
      </c>
      <c r="H1" s="244" t="s">
        <v>2459</v>
      </c>
      <c r="I1" s="250" t="s">
        <v>2460</v>
      </c>
      <c r="J1" s="250" t="s">
        <v>2461</v>
      </c>
      <c r="K1" s="250" t="s">
        <v>2462</v>
      </c>
      <c r="L1" s="250" t="s">
        <v>2597</v>
      </c>
      <c r="M1" s="245" t="s">
        <v>2463</v>
      </c>
      <c r="N1" s="245" t="s">
        <v>2464</v>
      </c>
      <c r="O1" s="245" t="s">
        <v>2465</v>
      </c>
      <c r="P1" s="245" t="s">
        <v>2466</v>
      </c>
      <c r="Q1" s="250" t="s">
        <v>2467</v>
      </c>
      <c r="R1" s="250" t="s">
        <v>2468</v>
      </c>
      <c r="S1" s="250" t="s">
        <v>2469</v>
      </c>
      <c r="T1" s="250" t="s">
        <v>2470</v>
      </c>
      <c r="U1" s="40" t="s">
        <v>2934</v>
      </c>
      <c r="V1" s="40" t="s">
        <v>3169</v>
      </c>
      <c r="W1" s="40" t="s">
        <v>2471</v>
      </c>
      <c r="X1" s="40" t="s">
        <v>2472</v>
      </c>
      <c r="Y1" s="40" t="s">
        <v>2473</v>
      </c>
      <c r="Z1" s="40" t="s">
        <v>2474</v>
      </c>
      <c r="AA1" s="40" t="s">
        <v>2475</v>
      </c>
      <c r="AB1" s="246" t="s">
        <v>2476</v>
      </c>
      <c r="AC1" s="246" t="s">
        <v>2477</v>
      </c>
      <c r="AD1" s="246" t="s">
        <v>2478</v>
      </c>
      <c r="AE1" s="246" t="s">
        <v>2479</v>
      </c>
      <c r="AF1" s="246" t="s">
        <v>2480</v>
      </c>
      <c r="AG1" s="246" t="s">
        <v>3171</v>
      </c>
      <c r="AH1" s="246" t="s">
        <v>2600</v>
      </c>
      <c r="AI1" s="246" t="s">
        <v>2481</v>
      </c>
      <c r="AJ1" s="76" t="s">
        <v>6</v>
      </c>
      <c r="AK1" s="31" t="s">
        <v>7</v>
      </c>
      <c r="AL1" s="21" t="s">
        <v>8</v>
      </c>
      <c r="AM1" s="15" t="s">
        <v>9</v>
      </c>
      <c r="AN1" s="16" t="s">
        <v>10</v>
      </c>
      <c r="AO1" s="21" t="s">
        <v>11</v>
      </c>
    </row>
    <row r="2" spans="1:41" x14ac:dyDescent="0.2">
      <c r="E2" s="250" t="s">
        <v>2482</v>
      </c>
      <c r="F2" s="244" t="s">
        <v>2483</v>
      </c>
      <c r="G2" s="244" t="s">
        <v>2484</v>
      </c>
      <c r="H2" s="244" t="s">
        <v>2485</v>
      </c>
      <c r="I2" s="250" t="s">
        <v>2486</v>
      </c>
      <c r="J2" s="250" t="s">
        <v>2487</v>
      </c>
      <c r="K2" s="250" t="s">
        <v>2488</v>
      </c>
      <c r="L2" s="250" t="s">
        <v>2603</v>
      </c>
      <c r="M2" s="245" t="s">
        <v>2489</v>
      </c>
      <c r="N2" s="245" t="s">
        <v>2490</v>
      </c>
      <c r="O2" s="245" t="s">
        <v>2491</v>
      </c>
      <c r="P2" s="245" t="s">
        <v>2492</v>
      </c>
      <c r="Q2" s="250" t="s">
        <v>2493</v>
      </c>
      <c r="R2" s="250" t="s">
        <v>2494</v>
      </c>
      <c r="S2" s="250" t="s">
        <v>2495</v>
      </c>
      <c r="T2" s="250" t="s">
        <v>2496</v>
      </c>
      <c r="U2" s="40" t="s">
        <v>2935</v>
      </c>
      <c r="V2" s="40" t="s">
        <v>3170</v>
      </c>
      <c r="W2" s="40" t="s">
        <v>2497</v>
      </c>
      <c r="X2" s="40" t="s">
        <v>2498</v>
      </c>
      <c r="Y2" s="40" t="s">
        <v>2499</v>
      </c>
      <c r="Z2" s="40" t="s">
        <v>2500</v>
      </c>
      <c r="AA2" s="40" t="s">
        <v>2501</v>
      </c>
      <c r="AB2" s="246" t="s">
        <v>2502</v>
      </c>
      <c r="AC2" s="246" t="s">
        <v>2503</v>
      </c>
      <c r="AD2" s="246" t="s">
        <v>2504</v>
      </c>
      <c r="AE2" s="246" t="s">
        <v>2505</v>
      </c>
      <c r="AF2" s="246" t="s">
        <v>2506</v>
      </c>
      <c r="AG2" s="246" t="s">
        <v>3172</v>
      </c>
      <c r="AH2" s="246" t="s">
        <v>2606</v>
      </c>
      <c r="AI2" s="246" t="s">
        <v>2507</v>
      </c>
    </row>
    <row r="3" spans="1:41" x14ac:dyDescent="0.2">
      <c r="E3" s="250" t="s">
        <v>2508</v>
      </c>
      <c r="F3" s="244">
        <v>63007161.590000004</v>
      </c>
      <c r="G3" s="244">
        <v>799792.5</v>
      </c>
      <c r="H3" s="244">
        <v>16987716.039999999</v>
      </c>
      <c r="I3" s="250">
        <v>107733409.90000001</v>
      </c>
      <c r="J3" s="250">
        <v>35670941.079999998</v>
      </c>
      <c r="K3" s="250">
        <v>1135.57</v>
      </c>
      <c r="L3" s="250">
        <v>208900</v>
      </c>
      <c r="M3" s="245">
        <v>612800</v>
      </c>
      <c r="N3" s="245">
        <v>3216192.08</v>
      </c>
      <c r="O3" s="245">
        <v>3959534.79</v>
      </c>
      <c r="P3" s="245">
        <v>1088850.1599999999</v>
      </c>
      <c r="Q3" s="250">
        <v>1141436</v>
      </c>
      <c r="R3" s="250">
        <v>-2904863.25</v>
      </c>
      <c r="S3" s="250">
        <v>-8634771.3499999996</v>
      </c>
      <c r="T3" s="250">
        <v>280655676.07999998</v>
      </c>
      <c r="U3" s="40">
        <v>4646.6499999999996</v>
      </c>
      <c r="V3" s="40">
        <v>27510</v>
      </c>
      <c r="W3" s="40">
        <v>105835107.28</v>
      </c>
      <c r="X3" s="40">
        <v>8880604.9600000009</v>
      </c>
      <c r="Y3" s="40">
        <v>101936.67</v>
      </c>
      <c r="Z3" s="40">
        <v>130040801.56</v>
      </c>
      <c r="AA3" s="40">
        <v>17910929.75</v>
      </c>
      <c r="AB3" s="246">
        <v>162133050.65000001</v>
      </c>
      <c r="AC3" s="246">
        <v>77746</v>
      </c>
      <c r="AD3" s="246">
        <v>299612</v>
      </c>
      <c r="AE3" s="246">
        <v>62087553.219999999</v>
      </c>
      <c r="AF3" s="246">
        <v>21693139.23</v>
      </c>
      <c r="AG3" s="246">
        <v>30000</v>
      </c>
      <c r="AH3" s="246">
        <v>423.45</v>
      </c>
      <c r="AI3" s="246">
        <v>192330.32</v>
      </c>
      <c r="AJ3" s="76">
        <f t="shared" ref="AJ3:AO3" si="0">SUM(AJ4:AJ154)</f>
        <v>80794670.13000004</v>
      </c>
      <c r="AK3" s="31">
        <f t="shared" si="0"/>
        <v>8877377.0300000012</v>
      </c>
      <c r="AL3" s="21">
        <f t="shared" si="0"/>
        <v>71917293.100000024</v>
      </c>
      <c r="AM3" s="15">
        <f t="shared" si="0"/>
        <v>262801536.87000012</v>
      </c>
      <c r="AN3" s="16">
        <f t="shared" si="0"/>
        <v>246513854.86999983</v>
      </c>
      <c r="AO3" s="26">
        <f t="shared" si="0"/>
        <v>16287682.000000009</v>
      </c>
    </row>
    <row r="4" spans="1:41" x14ac:dyDescent="0.2">
      <c r="A4" t="s">
        <v>536</v>
      </c>
      <c r="B4" t="s">
        <v>538</v>
      </c>
      <c r="C4" s="71">
        <v>3670</v>
      </c>
      <c r="D4" s="58" t="s">
        <v>1264</v>
      </c>
      <c r="E4" s="250" t="s">
        <v>3018</v>
      </c>
      <c r="F4" s="244">
        <v>433543.67</v>
      </c>
      <c r="G4" s="244">
        <v>29512.95</v>
      </c>
      <c r="H4" s="244">
        <v>117052.64</v>
      </c>
      <c r="I4" s="250">
        <v>133182.72</v>
      </c>
      <c r="J4" s="250">
        <v>77281.86</v>
      </c>
      <c r="K4" s="250"/>
      <c r="L4" s="250"/>
      <c r="N4" s="245">
        <v>9811</v>
      </c>
      <c r="P4" s="245">
        <v>32.71</v>
      </c>
      <c r="Q4" s="250">
        <v>20500</v>
      </c>
      <c r="R4" s="250"/>
      <c r="S4" s="250"/>
      <c r="T4" s="250">
        <v>2193223.69</v>
      </c>
      <c r="U4" s="40"/>
      <c r="V4" s="40"/>
      <c r="W4" s="40">
        <v>787437.43</v>
      </c>
      <c r="X4" s="40"/>
      <c r="Y4" s="40">
        <v>426.98</v>
      </c>
      <c r="Z4" s="40">
        <v>1024110</v>
      </c>
      <c r="AA4" s="40"/>
      <c r="AB4" s="246">
        <v>1120049</v>
      </c>
      <c r="AC4" s="246"/>
      <c r="AD4" s="246"/>
      <c r="AE4" s="246">
        <v>445289.6</v>
      </c>
      <c r="AF4" s="246">
        <v>421244.1</v>
      </c>
      <c r="AG4" s="246"/>
      <c r="AH4" s="246"/>
      <c r="AI4" s="246"/>
      <c r="AJ4" s="76">
        <f>SUM(F4:H4)</f>
        <v>580109.26</v>
      </c>
      <c r="AK4" s="31">
        <f>SUM(M4:P4)</f>
        <v>9843.7099999999991</v>
      </c>
      <c r="AL4" s="21">
        <f>AJ4-AK4</f>
        <v>570265.55000000005</v>
      </c>
      <c r="AM4" s="15">
        <f>SUM(U4:AA4)</f>
        <v>1811974.4100000001</v>
      </c>
      <c r="AN4" s="16">
        <f>SUM(AB4:AI4)</f>
        <v>1986582.7000000002</v>
      </c>
      <c r="AO4" s="26">
        <f>AM4-AN4</f>
        <v>-174608.29000000004</v>
      </c>
    </row>
    <row r="5" spans="1:41" x14ac:dyDescent="0.2">
      <c r="A5" t="s">
        <v>536</v>
      </c>
      <c r="B5" t="s">
        <v>538</v>
      </c>
      <c r="C5" s="71">
        <v>5165</v>
      </c>
      <c r="D5" s="58" t="s">
        <v>1265</v>
      </c>
      <c r="E5" s="250" t="s">
        <v>3019</v>
      </c>
      <c r="F5" s="244">
        <v>601483.78</v>
      </c>
      <c r="G5" s="244">
        <v>0</v>
      </c>
      <c r="H5" s="244">
        <v>183096.65</v>
      </c>
      <c r="I5" s="250">
        <v>876919.88</v>
      </c>
      <c r="J5" s="250">
        <v>546456.16</v>
      </c>
      <c r="K5" s="250"/>
      <c r="L5" s="250"/>
      <c r="N5" s="245">
        <v>8243</v>
      </c>
      <c r="Q5" s="250">
        <v>54000</v>
      </c>
      <c r="R5" s="250"/>
      <c r="S5" s="250"/>
      <c r="T5" s="250">
        <v>1265427.9099999999</v>
      </c>
      <c r="U5" s="40"/>
      <c r="V5" s="40"/>
      <c r="W5" s="40">
        <v>1106136.06</v>
      </c>
      <c r="X5" s="40"/>
      <c r="Y5" s="40">
        <v>1057.98</v>
      </c>
      <c r="Z5" s="40">
        <v>1289950</v>
      </c>
      <c r="AA5" s="40"/>
      <c r="AB5" s="246">
        <v>1541158</v>
      </c>
      <c r="AC5" s="246"/>
      <c r="AD5" s="246"/>
      <c r="AE5" s="246">
        <v>477503.9</v>
      </c>
      <c r="AF5" s="246">
        <v>5014.9799999999996</v>
      </c>
      <c r="AG5" s="246"/>
      <c r="AH5" s="246"/>
      <c r="AI5" s="246">
        <v>480</v>
      </c>
      <c r="AJ5" s="76">
        <f t="shared" ref="AJ5:AJ68" si="1">SUM(F5:H5)</f>
        <v>784580.43</v>
      </c>
      <c r="AK5" s="31">
        <f t="shared" ref="AK5:AK68" si="2">SUM(M5:P5)</f>
        <v>8243</v>
      </c>
      <c r="AL5" s="21">
        <f t="shared" ref="AL5:AL68" si="3">AJ5-AK5</f>
        <v>776337.43</v>
      </c>
      <c r="AM5" s="15">
        <f t="shared" ref="AM5:AM68" si="4">SUM(U5:AA5)</f>
        <v>2397144.04</v>
      </c>
      <c r="AN5" s="16">
        <f t="shared" ref="AN5:AN68" si="5">SUM(AB5:AI5)</f>
        <v>2024156.88</v>
      </c>
      <c r="AO5" s="26">
        <f t="shared" ref="AO5:AO68" si="6">AM5-AN5</f>
        <v>372987.16000000015</v>
      </c>
    </row>
    <row r="6" spans="1:41" x14ac:dyDescent="0.2">
      <c r="A6" t="s">
        <v>536</v>
      </c>
      <c r="B6" t="s">
        <v>538</v>
      </c>
      <c r="C6" s="71">
        <v>4663</v>
      </c>
      <c r="D6" s="58" t="s">
        <v>1266</v>
      </c>
      <c r="E6" s="250" t="s">
        <v>3020</v>
      </c>
      <c r="F6" s="244">
        <v>280083.76</v>
      </c>
      <c r="G6" s="244">
        <v>0</v>
      </c>
      <c r="H6" s="244">
        <v>142034.19</v>
      </c>
      <c r="I6" s="250">
        <v>1020944.15</v>
      </c>
      <c r="J6" s="250">
        <v>816909.87</v>
      </c>
      <c r="K6" s="250"/>
      <c r="L6" s="250"/>
      <c r="M6" s="245">
        <v>2000</v>
      </c>
      <c r="N6" s="245">
        <v>13180</v>
      </c>
      <c r="P6" s="245">
        <v>445.91</v>
      </c>
      <c r="Q6" s="250">
        <v>36000</v>
      </c>
      <c r="R6" s="250"/>
      <c r="S6" s="250">
        <v>629200</v>
      </c>
      <c r="T6" s="250">
        <v>3482828.65</v>
      </c>
      <c r="U6" s="40"/>
      <c r="V6" s="40"/>
      <c r="W6" s="40">
        <v>672488.31</v>
      </c>
      <c r="X6" s="40"/>
      <c r="Y6" s="40">
        <v>707.5</v>
      </c>
      <c r="Z6" s="40">
        <v>1222520</v>
      </c>
      <c r="AA6" s="40">
        <v>174785</v>
      </c>
      <c r="AB6" s="246">
        <v>1443633</v>
      </c>
      <c r="AC6" s="246"/>
      <c r="AD6" s="246"/>
      <c r="AE6" s="246">
        <v>490451.69</v>
      </c>
      <c r="AF6" s="246">
        <v>159470.31</v>
      </c>
      <c r="AG6" s="246"/>
      <c r="AH6" s="246"/>
      <c r="AI6" s="246"/>
      <c r="AJ6" s="76">
        <f t="shared" si="1"/>
        <v>422117.95</v>
      </c>
      <c r="AK6" s="31">
        <f t="shared" si="2"/>
        <v>15625.91</v>
      </c>
      <c r="AL6" s="21">
        <f t="shared" si="3"/>
        <v>406492.04000000004</v>
      </c>
      <c r="AM6" s="15">
        <f t="shared" si="4"/>
        <v>2070500.81</v>
      </c>
      <c r="AN6" s="16">
        <f t="shared" si="5"/>
        <v>2093555</v>
      </c>
      <c r="AO6" s="26">
        <f t="shared" si="6"/>
        <v>-23054.189999999944</v>
      </c>
    </row>
    <row r="7" spans="1:41" x14ac:dyDescent="0.2">
      <c r="A7" t="s">
        <v>536</v>
      </c>
      <c r="B7" t="s">
        <v>538</v>
      </c>
      <c r="C7" s="71">
        <v>4364</v>
      </c>
      <c r="D7" s="58" t="s">
        <v>1267</v>
      </c>
      <c r="E7" s="250" t="s">
        <v>3021</v>
      </c>
      <c r="F7" s="244">
        <v>400764.94</v>
      </c>
      <c r="G7" s="244">
        <v>0</v>
      </c>
      <c r="H7" s="244">
        <v>191440.98</v>
      </c>
      <c r="I7" s="250">
        <v>480201.86</v>
      </c>
      <c r="J7" s="250">
        <v>356897.21</v>
      </c>
      <c r="K7" s="250"/>
      <c r="L7" s="250"/>
      <c r="N7" s="245">
        <v>163116.63</v>
      </c>
      <c r="Q7" s="250">
        <v>133000</v>
      </c>
      <c r="R7" s="250"/>
      <c r="S7" s="250"/>
      <c r="T7" s="250">
        <v>3940312</v>
      </c>
      <c r="U7" s="40"/>
      <c r="V7" s="40"/>
      <c r="W7" s="40">
        <v>1075147.83</v>
      </c>
      <c r="X7" s="40"/>
      <c r="Y7" s="40">
        <v>330.08</v>
      </c>
      <c r="Z7" s="40">
        <v>775410</v>
      </c>
      <c r="AA7" s="40"/>
      <c r="AB7" s="246">
        <v>1004870</v>
      </c>
      <c r="AC7" s="246"/>
      <c r="AD7" s="246"/>
      <c r="AE7" s="246">
        <v>487258.05</v>
      </c>
      <c r="AF7" s="246">
        <v>262470.26</v>
      </c>
      <c r="AG7" s="246"/>
      <c r="AH7" s="246"/>
      <c r="AI7" s="246"/>
      <c r="AJ7" s="76">
        <f t="shared" si="1"/>
        <v>592205.92000000004</v>
      </c>
      <c r="AK7" s="31">
        <f t="shared" si="2"/>
        <v>163116.63</v>
      </c>
      <c r="AL7" s="21">
        <f t="shared" si="3"/>
        <v>429089.29000000004</v>
      </c>
      <c r="AM7" s="15">
        <f t="shared" si="4"/>
        <v>1850887.9100000001</v>
      </c>
      <c r="AN7" s="16">
        <f t="shared" si="5"/>
        <v>1754598.31</v>
      </c>
      <c r="AO7" s="26">
        <f t="shared" si="6"/>
        <v>96289.600000000093</v>
      </c>
    </row>
    <row r="8" spans="1:41" x14ac:dyDescent="0.2">
      <c r="A8" t="s">
        <v>536</v>
      </c>
      <c r="B8" t="s">
        <v>538</v>
      </c>
      <c r="C8" s="71">
        <v>4222</v>
      </c>
      <c r="D8" s="58" t="s">
        <v>1268</v>
      </c>
      <c r="E8" s="250" t="s">
        <v>3022</v>
      </c>
      <c r="F8" s="244">
        <v>467175.35</v>
      </c>
      <c r="G8" s="244">
        <v>0</v>
      </c>
      <c r="H8" s="244">
        <v>78417.89</v>
      </c>
      <c r="I8" s="250">
        <v>331441.86</v>
      </c>
      <c r="J8" s="250">
        <v>265980.82</v>
      </c>
      <c r="K8" s="250"/>
      <c r="L8" s="250">
        <v>194900</v>
      </c>
      <c r="N8" s="245">
        <v>26790</v>
      </c>
      <c r="Q8" s="250"/>
      <c r="R8" s="250"/>
      <c r="S8" s="250">
        <v>1368.52</v>
      </c>
      <c r="T8" s="250">
        <v>2735240.51</v>
      </c>
      <c r="U8" s="40"/>
      <c r="V8" s="40"/>
      <c r="W8" s="40">
        <v>539175.48</v>
      </c>
      <c r="X8" s="40"/>
      <c r="Y8" s="40">
        <v>1037.29</v>
      </c>
      <c r="Z8" s="40">
        <v>996080</v>
      </c>
      <c r="AA8" s="40"/>
      <c r="AB8" s="246">
        <v>1086441</v>
      </c>
      <c r="AC8" s="246"/>
      <c r="AD8" s="246"/>
      <c r="AE8" s="246">
        <v>397509.61</v>
      </c>
      <c r="AF8" s="246">
        <v>89398.98</v>
      </c>
      <c r="AG8" s="246"/>
      <c r="AH8" s="246"/>
      <c r="AI8" s="246"/>
      <c r="AJ8" s="76">
        <f t="shared" si="1"/>
        <v>545593.24</v>
      </c>
      <c r="AK8" s="31">
        <f t="shared" si="2"/>
        <v>26790</v>
      </c>
      <c r="AL8" s="21">
        <f t="shared" si="3"/>
        <v>518803.24</v>
      </c>
      <c r="AM8" s="15">
        <f t="shared" si="4"/>
        <v>1536292.77</v>
      </c>
      <c r="AN8" s="16">
        <f t="shared" si="5"/>
        <v>1573349.5899999999</v>
      </c>
      <c r="AO8" s="26">
        <f t="shared" si="6"/>
        <v>-37056.819999999832</v>
      </c>
    </row>
    <row r="9" spans="1:41" x14ac:dyDescent="0.2">
      <c r="A9" t="s">
        <v>536</v>
      </c>
      <c r="B9" t="s">
        <v>538</v>
      </c>
      <c r="C9" s="71">
        <v>3681</v>
      </c>
      <c r="D9" s="58" t="s">
        <v>1269</v>
      </c>
      <c r="E9" s="250" t="s">
        <v>3023</v>
      </c>
      <c r="F9" s="244">
        <v>292815.40999999997</v>
      </c>
      <c r="G9" s="244">
        <v>0</v>
      </c>
      <c r="H9" s="244">
        <v>95991.78</v>
      </c>
      <c r="I9" s="250">
        <v>757010.11</v>
      </c>
      <c r="J9" s="250">
        <v>1163691.28</v>
      </c>
      <c r="K9" s="250"/>
      <c r="L9" s="250"/>
      <c r="N9" s="245">
        <v>31119</v>
      </c>
      <c r="P9" s="245">
        <v>1408.22</v>
      </c>
      <c r="Q9" s="250">
        <v>175000</v>
      </c>
      <c r="R9" s="250"/>
      <c r="S9" s="250">
        <v>180423.8</v>
      </c>
      <c r="T9" s="250">
        <v>2266802.89</v>
      </c>
      <c r="U9" s="40"/>
      <c r="V9" s="40"/>
      <c r="W9" s="40">
        <v>619758.06999999995</v>
      </c>
      <c r="X9" s="40"/>
      <c r="Y9" s="40">
        <v>211.94</v>
      </c>
      <c r="Z9" s="40">
        <v>721660</v>
      </c>
      <c r="AA9" s="40"/>
      <c r="AB9" s="246">
        <v>807502.8</v>
      </c>
      <c r="AC9" s="246"/>
      <c r="AD9" s="246"/>
      <c r="AE9" s="246">
        <v>474725.48</v>
      </c>
      <c r="AF9" s="246">
        <v>3691.66</v>
      </c>
      <c r="AG9" s="246"/>
      <c r="AH9" s="246"/>
      <c r="AI9" s="246"/>
      <c r="AJ9" s="76">
        <f t="shared" si="1"/>
        <v>388807.18999999994</v>
      </c>
      <c r="AK9" s="31">
        <f t="shared" si="2"/>
        <v>32527.22</v>
      </c>
      <c r="AL9" s="21">
        <f t="shared" si="3"/>
        <v>356279.97</v>
      </c>
      <c r="AM9" s="15">
        <f t="shared" si="4"/>
        <v>1341630.0099999998</v>
      </c>
      <c r="AN9" s="16">
        <f t="shared" si="5"/>
        <v>1285919.94</v>
      </c>
      <c r="AO9" s="26">
        <f t="shared" si="6"/>
        <v>55710.069999999832</v>
      </c>
    </row>
    <row r="10" spans="1:41" x14ac:dyDescent="0.2">
      <c r="A10" t="s">
        <v>536</v>
      </c>
      <c r="B10" t="s">
        <v>538</v>
      </c>
      <c r="C10" s="71">
        <v>2627</v>
      </c>
      <c r="D10" s="58" t="s">
        <v>1270</v>
      </c>
      <c r="E10" s="250" t="s">
        <v>3024</v>
      </c>
      <c r="F10" s="244">
        <v>261823.57</v>
      </c>
      <c r="G10" s="244">
        <v>0</v>
      </c>
      <c r="H10" s="244">
        <v>348016.64000000001</v>
      </c>
      <c r="I10" s="250">
        <v>925482.75</v>
      </c>
      <c r="J10" s="250">
        <v>663511.03</v>
      </c>
      <c r="K10" s="250"/>
      <c r="L10" s="250"/>
      <c r="N10" s="245">
        <v>24493</v>
      </c>
      <c r="P10" s="245">
        <v>1417.56</v>
      </c>
      <c r="Q10" s="250">
        <v>0</v>
      </c>
      <c r="R10" s="250"/>
      <c r="S10" s="250"/>
      <c r="T10" s="250">
        <v>2678016.84</v>
      </c>
      <c r="U10" s="40"/>
      <c r="V10" s="40"/>
      <c r="W10" s="40">
        <v>1048397.7</v>
      </c>
      <c r="X10" s="40">
        <v>260</v>
      </c>
      <c r="Y10" s="40">
        <v>471</v>
      </c>
      <c r="Z10" s="40">
        <v>681600</v>
      </c>
      <c r="AA10" s="40"/>
      <c r="AB10" s="246">
        <v>778202</v>
      </c>
      <c r="AC10" s="246"/>
      <c r="AD10" s="246"/>
      <c r="AE10" s="246">
        <v>822006.45</v>
      </c>
      <c r="AF10" s="246">
        <v>191033.12</v>
      </c>
      <c r="AG10" s="246"/>
      <c r="AH10" s="246"/>
      <c r="AI10" s="246"/>
      <c r="AJ10" s="76">
        <f t="shared" si="1"/>
        <v>609840.21</v>
      </c>
      <c r="AK10" s="31">
        <f t="shared" si="2"/>
        <v>25910.560000000001</v>
      </c>
      <c r="AL10" s="21">
        <f t="shared" si="3"/>
        <v>583929.64999999991</v>
      </c>
      <c r="AM10" s="15">
        <f t="shared" si="4"/>
        <v>1730728.7</v>
      </c>
      <c r="AN10" s="16">
        <f t="shared" si="5"/>
        <v>1791241.5699999998</v>
      </c>
      <c r="AO10" s="26">
        <f t="shared" si="6"/>
        <v>-60512.869999999879</v>
      </c>
    </row>
    <row r="11" spans="1:41" x14ac:dyDescent="0.2">
      <c r="A11" t="s">
        <v>536</v>
      </c>
      <c r="B11" t="s">
        <v>538</v>
      </c>
      <c r="C11" s="71">
        <v>2345</v>
      </c>
      <c r="D11" s="58" t="s">
        <v>1271</v>
      </c>
      <c r="E11" s="250" t="s">
        <v>3025</v>
      </c>
      <c r="F11" s="244">
        <v>373013.28</v>
      </c>
      <c r="G11" s="244">
        <v>47286.32</v>
      </c>
      <c r="H11" s="244">
        <v>161464.99</v>
      </c>
      <c r="I11" s="250">
        <v>1928486.99</v>
      </c>
      <c r="J11" s="250">
        <v>191747.45</v>
      </c>
      <c r="K11" s="250"/>
      <c r="L11" s="250"/>
      <c r="N11" s="245">
        <v>40220</v>
      </c>
      <c r="P11" s="245">
        <v>27362.68</v>
      </c>
      <c r="Q11" s="250">
        <v>62850</v>
      </c>
      <c r="R11" s="250"/>
      <c r="S11" s="250"/>
      <c r="T11" s="250">
        <v>585220.22</v>
      </c>
      <c r="U11" s="40"/>
      <c r="V11" s="40"/>
      <c r="W11" s="40">
        <v>1132235.74</v>
      </c>
      <c r="X11" s="40"/>
      <c r="Y11" s="40">
        <v>562.78</v>
      </c>
      <c r="Z11" s="40">
        <v>667560</v>
      </c>
      <c r="AA11" s="40"/>
      <c r="AB11" s="246">
        <v>946200</v>
      </c>
      <c r="AC11" s="246"/>
      <c r="AD11" s="246"/>
      <c r="AE11" s="246">
        <v>409572.06</v>
      </c>
      <c r="AF11" s="246">
        <v>399036.26</v>
      </c>
      <c r="AG11" s="246"/>
      <c r="AH11" s="246"/>
      <c r="AI11" s="246"/>
      <c r="AJ11" s="76">
        <f t="shared" si="1"/>
        <v>581764.59000000008</v>
      </c>
      <c r="AK11" s="31">
        <f t="shared" si="2"/>
        <v>67582.679999999993</v>
      </c>
      <c r="AL11" s="21">
        <f t="shared" si="3"/>
        <v>514181.91000000009</v>
      </c>
      <c r="AM11" s="15">
        <f t="shared" si="4"/>
        <v>1800358.52</v>
      </c>
      <c r="AN11" s="16">
        <f t="shared" si="5"/>
        <v>1754808.3200000001</v>
      </c>
      <c r="AO11" s="26">
        <f t="shared" si="6"/>
        <v>45550.199999999953</v>
      </c>
    </row>
    <row r="12" spans="1:41" x14ac:dyDescent="0.2">
      <c r="A12" t="s">
        <v>536</v>
      </c>
      <c r="B12" t="s">
        <v>538</v>
      </c>
      <c r="C12" s="71">
        <v>2209</v>
      </c>
      <c r="D12" s="58" t="s">
        <v>1272</v>
      </c>
      <c r="E12" s="250" t="s">
        <v>3026</v>
      </c>
      <c r="F12" s="244">
        <v>581759.55000000005</v>
      </c>
      <c r="G12" s="244">
        <v>0</v>
      </c>
      <c r="H12" s="244">
        <v>274883.59000000003</v>
      </c>
      <c r="I12" s="250">
        <v>457706.14</v>
      </c>
      <c r="J12" s="250">
        <v>907001.16</v>
      </c>
      <c r="K12" s="250"/>
      <c r="L12" s="250"/>
      <c r="M12" s="245">
        <v>0</v>
      </c>
      <c r="N12" s="245">
        <v>56540</v>
      </c>
      <c r="Q12" s="250">
        <v>55000</v>
      </c>
      <c r="R12" s="250"/>
      <c r="S12" s="250"/>
      <c r="T12" s="250">
        <v>1804328.64</v>
      </c>
      <c r="U12" s="40"/>
      <c r="V12" s="40"/>
      <c r="W12" s="40">
        <v>552831.68999999994</v>
      </c>
      <c r="X12" s="40"/>
      <c r="Y12" s="40">
        <v>809.99</v>
      </c>
      <c r="Z12" s="40">
        <v>1118580</v>
      </c>
      <c r="AA12" s="40"/>
      <c r="AB12" s="246">
        <v>1196580</v>
      </c>
      <c r="AC12" s="246"/>
      <c r="AD12" s="246"/>
      <c r="AE12" s="246">
        <v>338520.59</v>
      </c>
      <c r="AF12" s="246">
        <v>206635.88</v>
      </c>
      <c r="AG12" s="246"/>
      <c r="AH12" s="246"/>
      <c r="AI12" s="246">
        <v>370</v>
      </c>
      <c r="AJ12" s="76">
        <f t="shared" si="1"/>
        <v>856643.14000000013</v>
      </c>
      <c r="AK12" s="31">
        <f t="shared" si="2"/>
        <v>56540</v>
      </c>
      <c r="AL12" s="21">
        <f t="shared" si="3"/>
        <v>800103.14000000013</v>
      </c>
      <c r="AM12" s="15">
        <f t="shared" si="4"/>
        <v>1672221.68</v>
      </c>
      <c r="AN12" s="16">
        <f t="shared" si="5"/>
        <v>1742106.4700000002</v>
      </c>
      <c r="AO12" s="26">
        <f t="shared" si="6"/>
        <v>-69884.79000000027</v>
      </c>
    </row>
    <row r="13" spans="1:41" x14ac:dyDescent="0.2">
      <c r="A13" t="s">
        <v>536</v>
      </c>
      <c r="B13" t="s">
        <v>538</v>
      </c>
      <c r="C13" s="71">
        <v>2329</v>
      </c>
      <c r="D13" s="58" t="s">
        <v>1273</v>
      </c>
      <c r="E13" s="250" t="s">
        <v>3027</v>
      </c>
      <c r="F13" s="244">
        <v>365306.42</v>
      </c>
      <c r="G13" s="244">
        <v>12974.59</v>
      </c>
      <c r="H13" s="244">
        <v>105947.15</v>
      </c>
      <c r="I13" s="250">
        <v>189513.97</v>
      </c>
      <c r="J13" s="250">
        <v>372840.99</v>
      </c>
      <c r="K13" s="250"/>
      <c r="L13" s="250"/>
      <c r="N13" s="245">
        <v>16347</v>
      </c>
      <c r="P13" s="245">
        <v>813.08</v>
      </c>
      <c r="Q13" s="250">
        <v>35000</v>
      </c>
      <c r="R13" s="250"/>
      <c r="S13" s="250"/>
      <c r="T13" s="250">
        <v>667029.63</v>
      </c>
      <c r="U13" s="40"/>
      <c r="V13" s="40"/>
      <c r="W13" s="40">
        <v>1053429.1100000001</v>
      </c>
      <c r="X13" s="40">
        <v>99900</v>
      </c>
      <c r="Y13" s="40">
        <v>431.58</v>
      </c>
      <c r="Z13" s="40">
        <v>929220</v>
      </c>
      <c r="AA13" s="40"/>
      <c r="AB13" s="246">
        <v>1004179</v>
      </c>
      <c r="AC13" s="246"/>
      <c r="AD13" s="246"/>
      <c r="AE13" s="246">
        <v>674167.49</v>
      </c>
      <c r="AF13" s="246">
        <v>59417.1</v>
      </c>
      <c r="AG13" s="246"/>
      <c r="AH13" s="246"/>
      <c r="AI13" s="246"/>
      <c r="AJ13" s="76">
        <f t="shared" si="1"/>
        <v>484228.16000000003</v>
      </c>
      <c r="AK13" s="31">
        <f t="shared" si="2"/>
        <v>17160.080000000002</v>
      </c>
      <c r="AL13" s="21">
        <f t="shared" si="3"/>
        <v>467068.08</v>
      </c>
      <c r="AM13" s="15">
        <f t="shared" si="4"/>
        <v>2082980.6900000002</v>
      </c>
      <c r="AN13" s="16">
        <f t="shared" si="5"/>
        <v>1737763.59</v>
      </c>
      <c r="AO13" s="26">
        <f t="shared" si="6"/>
        <v>345217.10000000009</v>
      </c>
    </row>
    <row r="14" spans="1:41" x14ac:dyDescent="0.2">
      <c r="A14" t="s">
        <v>536</v>
      </c>
      <c r="B14" t="s">
        <v>538</v>
      </c>
      <c r="C14" s="71">
        <v>2781</v>
      </c>
      <c r="D14" s="58" t="s">
        <v>1274</v>
      </c>
      <c r="E14" s="250" t="s">
        <v>3028</v>
      </c>
      <c r="F14" s="244">
        <v>159142.26</v>
      </c>
      <c r="G14" s="244">
        <v>20000</v>
      </c>
      <c r="H14" s="244">
        <v>208579.55</v>
      </c>
      <c r="I14" s="250">
        <v>-893.6</v>
      </c>
      <c r="J14" s="250">
        <v>288718.45</v>
      </c>
      <c r="K14" s="250"/>
      <c r="L14" s="250"/>
      <c r="N14" s="245">
        <v>6450</v>
      </c>
      <c r="Q14" s="250">
        <v>15000</v>
      </c>
      <c r="R14" s="250"/>
      <c r="S14" s="250"/>
      <c r="T14" s="250">
        <v>818351.54</v>
      </c>
      <c r="U14" s="40"/>
      <c r="V14" s="40"/>
      <c r="W14" s="40">
        <v>822533.64</v>
      </c>
      <c r="X14" s="40"/>
      <c r="Y14" s="40">
        <v>278.95</v>
      </c>
      <c r="Z14" s="40">
        <v>531270</v>
      </c>
      <c r="AA14" s="40"/>
      <c r="AB14" s="246">
        <v>785393</v>
      </c>
      <c r="AC14" s="246"/>
      <c r="AD14" s="246"/>
      <c r="AE14" s="246">
        <v>537058.12</v>
      </c>
      <c r="AF14" s="246">
        <v>55474.65</v>
      </c>
      <c r="AG14" s="246"/>
      <c r="AH14" s="246"/>
      <c r="AI14" s="246"/>
      <c r="AJ14" s="76">
        <f t="shared" si="1"/>
        <v>387721.81</v>
      </c>
      <c r="AK14" s="31">
        <f t="shared" si="2"/>
        <v>6450</v>
      </c>
      <c r="AL14" s="21">
        <f t="shared" si="3"/>
        <v>381271.81</v>
      </c>
      <c r="AM14" s="15">
        <f t="shared" si="4"/>
        <v>1354082.5899999999</v>
      </c>
      <c r="AN14" s="16">
        <f t="shared" si="5"/>
        <v>1377925.77</v>
      </c>
      <c r="AO14" s="26">
        <f t="shared" si="6"/>
        <v>-23843.180000000168</v>
      </c>
    </row>
    <row r="15" spans="1:41" x14ac:dyDescent="0.2">
      <c r="A15" t="s">
        <v>536</v>
      </c>
      <c r="B15" t="s">
        <v>538</v>
      </c>
      <c r="C15" s="71">
        <v>3427</v>
      </c>
      <c r="D15" s="58" t="s">
        <v>1275</v>
      </c>
      <c r="E15" s="250" t="s">
        <v>3029</v>
      </c>
      <c r="F15" s="244">
        <v>389116.05</v>
      </c>
      <c r="G15" s="244">
        <v>0</v>
      </c>
      <c r="H15" s="244">
        <v>95222.62</v>
      </c>
      <c r="I15" s="250">
        <v>553184.18000000005</v>
      </c>
      <c r="J15" s="250">
        <v>-269891.37</v>
      </c>
      <c r="K15" s="250"/>
      <c r="L15" s="250"/>
      <c r="N15" s="245">
        <v>23300</v>
      </c>
      <c r="O15" s="245">
        <v>113850</v>
      </c>
      <c r="P15" s="245">
        <v>170.99</v>
      </c>
      <c r="Q15" s="250"/>
      <c r="R15" s="250"/>
      <c r="S15" s="250"/>
      <c r="T15" s="250">
        <v>3873985.05</v>
      </c>
      <c r="U15" s="40"/>
      <c r="V15" s="40"/>
      <c r="W15" s="40">
        <v>539700.47</v>
      </c>
      <c r="X15" s="40"/>
      <c r="Y15" s="40">
        <v>256.74</v>
      </c>
      <c r="Z15" s="40">
        <v>1246080</v>
      </c>
      <c r="AA15" s="40"/>
      <c r="AB15" s="246">
        <v>1307080</v>
      </c>
      <c r="AC15" s="246"/>
      <c r="AD15" s="246"/>
      <c r="AE15" s="246">
        <v>337525.98</v>
      </c>
      <c r="AF15" s="246">
        <v>1990852.24</v>
      </c>
      <c r="AG15" s="246"/>
      <c r="AH15" s="246"/>
      <c r="AI15" s="246"/>
      <c r="AJ15" s="76">
        <f t="shared" si="1"/>
        <v>484338.67</v>
      </c>
      <c r="AK15" s="31">
        <f t="shared" si="2"/>
        <v>137320.99</v>
      </c>
      <c r="AL15" s="21">
        <f t="shared" si="3"/>
        <v>347017.68</v>
      </c>
      <c r="AM15" s="15">
        <f t="shared" si="4"/>
        <v>1786037.21</v>
      </c>
      <c r="AN15" s="16">
        <f t="shared" si="5"/>
        <v>3635458.2199999997</v>
      </c>
      <c r="AO15" s="26">
        <f t="shared" si="6"/>
        <v>-1849421.0099999998</v>
      </c>
    </row>
    <row r="16" spans="1:41" x14ac:dyDescent="0.2">
      <c r="A16" t="s">
        <v>536</v>
      </c>
      <c r="B16" t="s">
        <v>538</v>
      </c>
      <c r="C16" s="71">
        <v>2582</v>
      </c>
      <c r="D16" s="58" t="s">
        <v>1276</v>
      </c>
      <c r="E16" s="250" t="s">
        <v>3030</v>
      </c>
      <c r="F16" s="244">
        <v>329883.38</v>
      </c>
      <c r="G16" s="244">
        <v>0</v>
      </c>
      <c r="H16" s="244">
        <v>127834.28</v>
      </c>
      <c r="I16" s="250">
        <v>1509848.5</v>
      </c>
      <c r="J16" s="250">
        <v>140568.49</v>
      </c>
      <c r="K16" s="250"/>
      <c r="L16" s="250"/>
      <c r="N16" s="245">
        <v>93354</v>
      </c>
      <c r="Q16" s="250">
        <v>85000</v>
      </c>
      <c r="R16" s="250"/>
      <c r="S16" s="250"/>
      <c r="T16" s="250">
        <v>2037072.22</v>
      </c>
      <c r="U16" s="40"/>
      <c r="V16" s="40"/>
      <c r="W16" s="40">
        <v>871737.54</v>
      </c>
      <c r="X16" s="40"/>
      <c r="Y16" s="40">
        <v>144.34</v>
      </c>
      <c r="Z16" s="40">
        <v>677310</v>
      </c>
      <c r="AA16" s="40">
        <v>60000</v>
      </c>
      <c r="AB16" s="246">
        <v>962043.4</v>
      </c>
      <c r="AC16" s="246"/>
      <c r="AD16" s="246"/>
      <c r="AE16" s="246">
        <v>471222.26</v>
      </c>
      <c r="AF16" s="246">
        <v>104166.44</v>
      </c>
      <c r="AG16" s="246"/>
      <c r="AH16" s="246"/>
      <c r="AI16" s="246">
        <v>60000</v>
      </c>
      <c r="AJ16" s="76">
        <f t="shared" si="1"/>
        <v>457717.66000000003</v>
      </c>
      <c r="AK16" s="31">
        <f t="shared" si="2"/>
        <v>93354</v>
      </c>
      <c r="AL16" s="21">
        <f t="shared" si="3"/>
        <v>364363.66000000003</v>
      </c>
      <c r="AM16" s="15">
        <f t="shared" si="4"/>
        <v>1609191.88</v>
      </c>
      <c r="AN16" s="16">
        <f t="shared" si="5"/>
        <v>1597432.1</v>
      </c>
      <c r="AO16" s="26">
        <f t="shared" si="6"/>
        <v>11759.779999999795</v>
      </c>
    </row>
    <row r="17" spans="1:41" x14ac:dyDescent="0.2">
      <c r="A17" t="s">
        <v>536</v>
      </c>
      <c r="B17" t="s">
        <v>538</v>
      </c>
      <c r="C17" s="71">
        <v>1491</v>
      </c>
      <c r="D17" s="58" t="s">
        <v>1277</v>
      </c>
      <c r="E17" s="250" t="s">
        <v>3031</v>
      </c>
      <c r="F17" s="244">
        <v>370391.5</v>
      </c>
      <c r="G17" s="244">
        <v>0</v>
      </c>
      <c r="H17" s="244">
        <v>45692.27</v>
      </c>
      <c r="I17" s="250">
        <v>194222.92</v>
      </c>
      <c r="J17" s="250">
        <v>459453.11</v>
      </c>
      <c r="K17" s="250"/>
      <c r="L17" s="250"/>
      <c r="M17" s="245">
        <v>20000</v>
      </c>
      <c r="N17" s="245">
        <v>76587</v>
      </c>
      <c r="P17" s="245">
        <v>0</v>
      </c>
      <c r="Q17" s="250">
        <v>0</v>
      </c>
      <c r="R17" s="250"/>
      <c r="S17" s="250"/>
      <c r="T17" s="250">
        <v>2706524.69</v>
      </c>
      <c r="U17" s="40"/>
      <c r="V17" s="40"/>
      <c r="W17" s="40">
        <v>569339.11</v>
      </c>
      <c r="X17" s="40"/>
      <c r="Y17" s="40">
        <v>483.33</v>
      </c>
      <c r="Z17" s="40">
        <v>799550</v>
      </c>
      <c r="AA17" s="40"/>
      <c r="AB17" s="246">
        <v>912831</v>
      </c>
      <c r="AC17" s="246"/>
      <c r="AD17" s="246"/>
      <c r="AE17" s="246">
        <v>362600.15</v>
      </c>
      <c r="AF17" s="246">
        <v>170956.21</v>
      </c>
      <c r="AG17" s="246"/>
      <c r="AH17" s="246"/>
      <c r="AI17" s="246"/>
      <c r="AJ17" s="76">
        <f t="shared" si="1"/>
        <v>416083.77</v>
      </c>
      <c r="AK17" s="31">
        <f t="shared" si="2"/>
        <v>96587</v>
      </c>
      <c r="AL17" s="21">
        <f t="shared" si="3"/>
        <v>319496.77</v>
      </c>
      <c r="AM17" s="15">
        <f t="shared" si="4"/>
        <v>1369372.44</v>
      </c>
      <c r="AN17" s="16">
        <f t="shared" si="5"/>
        <v>1446387.3599999999</v>
      </c>
      <c r="AO17" s="26">
        <f t="shared" si="6"/>
        <v>-77014.919999999925</v>
      </c>
    </row>
    <row r="18" spans="1:41" x14ac:dyDescent="0.2">
      <c r="A18" t="s">
        <v>536</v>
      </c>
      <c r="B18" t="s">
        <v>538</v>
      </c>
      <c r="C18" s="71">
        <v>2154</v>
      </c>
      <c r="D18" s="58" t="s">
        <v>1278</v>
      </c>
      <c r="E18" s="250" t="s">
        <v>3032</v>
      </c>
      <c r="F18" s="244">
        <v>346149.69</v>
      </c>
      <c r="G18" s="244">
        <v>44600</v>
      </c>
      <c r="H18" s="244">
        <v>245402.8</v>
      </c>
      <c r="I18" s="250">
        <v>2040394.41</v>
      </c>
      <c r="J18" s="250">
        <v>195679.38</v>
      </c>
      <c r="K18" s="250"/>
      <c r="L18" s="250"/>
      <c r="N18" s="245">
        <v>58600</v>
      </c>
      <c r="P18" s="245">
        <v>32.71</v>
      </c>
      <c r="Q18" s="250">
        <v>65000</v>
      </c>
      <c r="R18" s="250"/>
      <c r="S18" s="250"/>
      <c r="T18" s="250">
        <v>865508.28</v>
      </c>
      <c r="U18" s="40"/>
      <c r="V18" s="40"/>
      <c r="W18" s="40">
        <v>887733.35</v>
      </c>
      <c r="X18" s="40"/>
      <c r="Y18" s="40">
        <v>346.71</v>
      </c>
      <c r="Z18" s="40">
        <v>162120</v>
      </c>
      <c r="AA18" s="40">
        <v>3094900</v>
      </c>
      <c r="AB18" s="246">
        <v>270818</v>
      </c>
      <c r="AC18" s="246"/>
      <c r="AD18" s="246"/>
      <c r="AE18" s="246">
        <v>457325.08</v>
      </c>
      <c r="AF18" s="246">
        <v>1221231</v>
      </c>
      <c r="AG18" s="246"/>
      <c r="AH18" s="246"/>
      <c r="AI18" s="246"/>
      <c r="AJ18" s="76">
        <f t="shared" si="1"/>
        <v>636152.49</v>
      </c>
      <c r="AK18" s="31">
        <f t="shared" si="2"/>
        <v>58632.71</v>
      </c>
      <c r="AL18" s="21">
        <f t="shared" si="3"/>
        <v>577519.78</v>
      </c>
      <c r="AM18" s="15">
        <f t="shared" si="4"/>
        <v>4145100.06</v>
      </c>
      <c r="AN18" s="16">
        <f t="shared" si="5"/>
        <v>1949374.08</v>
      </c>
      <c r="AO18" s="26">
        <f t="shared" si="6"/>
        <v>2195725.98</v>
      </c>
    </row>
    <row r="19" spans="1:41" x14ac:dyDescent="0.2">
      <c r="A19" t="s">
        <v>536</v>
      </c>
      <c r="B19" t="s">
        <v>538</v>
      </c>
      <c r="C19" s="71">
        <v>3909</v>
      </c>
      <c r="D19" s="58" t="s">
        <v>1279</v>
      </c>
      <c r="E19" s="250" t="s">
        <v>3033</v>
      </c>
      <c r="F19" s="244">
        <v>364801.3</v>
      </c>
      <c r="G19" s="244">
        <v>0</v>
      </c>
      <c r="H19" s="244">
        <v>98889.67</v>
      </c>
      <c r="I19" s="250">
        <v>42385.63</v>
      </c>
      <c r="J19" s="250">
        <v>162795.82999999999</v>
      </c>
      <c r="K19" s="250"/>
      <c r="L19" s="250"/>
      <c r="N19" s="245">
        <v>39400</v>
      </c>
      <c r="Q19" s="250">
        <v>90000</v>
      </c>
      <c r="R19" s="250"/>
      <c r="S19" s="250"/>
      <c r="T19" s="250">
        <v>2831701.19</v>
      </c>
      <c r="U19" s="40"/>
      <c r="V19" s="40"/>
      <c r="W19" s="40">
        <v>778973.26</v>
      </c>
      <c r="X19" s="40"/>
      <c r="Y19" s="40">
        <v>304.70999999999998</v>
      </c>
      <c r="Z19" s="40">
        <v>840510</v>
      </c>
      <c r="AA19" s="40">
        <v>565.32000000000005</v>
      </c>
      <c r="AB19" s="246">
        <v>1094360.5</v>
      </c>
      <c r="AC19" s="246"/>
      <c r="AD19" s="246"/>
      <c r="AE19" s="246">
        <v>330725.01</v>
      </c>
      <c r="AF19" s="246">
        <v>23752.18</v>
      </c>
      <c r="AG19" s="246"/>
      <c r="AH19" s="246"/>
      <c r="AI19" s="246"/>
      <c r="AJ19" s="76">
        <f t="shared" si="1"/>
        <v>463690.97</v>
      </c>
      <c r="AK19" s="31">
        <f t="shared" si="2"/>
        <v>39400</v>
      </c>
      <c r="AL19" s="21">
        <f t="shared" si="3"/>
        <v>424290.97</v>
      </c>
      <c r="AM19" s="15">
        <f t="shared" si="4"/>
        <v>1620353.29</v>
      </c>
      <c r="AN19" s="16">
        <f t="shared" si="5"/>
        <v>1448837.69</v>
      </c>
      <c r="AO19" s="26">
        <f t="shared" si="6"/>
        <v>171515.60000000009</v>
      </c>
    </row>
    <row r="20" spans="1:41" x14ac:dyDescent="0.2">
      <c r="A20" t="s">
        <v>536</v>
      </c>
      <c r="B20" t="s">
        <v>538</v>
      </c>
      <c r="C20" s="71">
        <v>2875</v>
      </c>
      <c r="D20" s="58" t="s">
        <v>1280</v>
      </c>
      <c r="E20" s="250" t="s">
        <v>3034</v>
      </c>
      <c r="F20" s="244">
        <v>789252.46</v>
      </c>
      <c r="G20" s="244">
        <v>0</v>
      </c>
      <c r="H20" s="244">
        <v>211685.54</v>
      </c>
      <c r="I20" s="250">
        <v>2552372.7400000002</v>
      </c>
      <c r="J20" s="250">
        <v>449311.79</v>
      </c>
      <c r="K20" s="250"/>
      <c r="L20" s="250"/>
      <c r="N20" s="245">
        <v>32770</v>
      </c>
      <c r="Q20" s="250">
        <v>90000</v>
      </c>
      <c r="R20" s="250"/>
      <c r="S20" s="250"/>
      <c r="T20" s="250">
        <v>5546813.3099999996</v>
      </c>
      <c r="U20" s="40"/>
      <c r="V20" s="40"/>
      <c r="W20" s="40">
        <v>671051.06999999995</v>
      </c>
      <c r="X20" s="40">
        <v>1000</v>
      </c>
      <c r="Y20" s="40">
        <v>3008.61</v>
      </c>
      <c r="Z20" s="40">
        <v>991160</v>
      </c>
      <c r="AA20" s="40">
        <v>315</v>
      </c>
      <c r="AB20" s="246">
        <v>1117594.7</v>
      </c>
      <c r="AC20" s="246"/>
      <c r="AD20" s="246"/>
      <c r="AE20" s="246">
        <v>361589.83</v>
      </c>
      <c r="AF20" s="246">
        <v>49202.97</v>
      </c>
      <c r="AG20" s="246"/>
      <c r="AH20" s="246"/>
      <c r="AI20" s="246"/>
      <c r="AJ20" s="76">
        <f t="shared" si="1"/>
        <v>1000938</v>
      </c>
      <c r="AK20" s="31">
        <f t="shared" si="2"/>
        <v>32770</v>
      </c>
      <c r="AL20" s="21">
        <f t="shared" si="3"/>
        <v>968168</v>
      </c>
      <c r="AM20" s="15">
        <f t="shared" si="4"/>
        <v>1666534.68</v>
      </c>
      <c r="AN20" s="16">
        <f t="shared" si="5"/>
        <v>1528387.5</v>
      </c>
      <c r="AO20" s="26">
        <f t="shared" si="6"/>
        <v>138147.17999999993</v>
      </c>
    </row>
    <row r="21" spans="1:41" x14ac:dyDescent="0.2">
      <c r="A21" t="s">
        <v>536</v>
      </c>
      <c r="B21" t="s">
        <v>538</v>
      </c>
      <c r="C21" s="71">
        <v>4102</v>
      </c>
      <c r="D21" s="58" t="s">
        <v>1281</v>
      </c>
      <c r="E21" s="250" t="s">
        <v>3035</v>
      </c>
      <c r="F21" s="244">
        <v>795356.46</v>
      </c>
      <c r="G21" s="244">
        <v>0</v>
      </c>
      <c r="H21" s="244">
        <v>74691.289999999994</v>
      </c>
      <c r="I21" s="250">
        <v>2474483.9500000002</v>
      </c>
      <c r="J21" s="250">
        <v>1385840.12</v>
      </c>
      <c r="K21" s="250"/>
      <c r="L21" s="250"/>
      <c r="N21" s="245">
        <v>27533</v>
      </c>
      <c r="P21" s="245">
        <v>817.76</v>
      </c>
      <c r="Q21" s="250">
        <v>99000</v>
      </c>
      <c r="R21" s="250"/>
      <c r="S21" s="250"/>
      <c r="T21" s="250">
        <v>1606327.04</v>
      </c>
      <c r="U21" s="40"/>
      <c r="V21" s="40"/>
      <c r="W21" s="40">
        <v>1702615.9</v>
      </c>
      <c r="X21" s="40">
        <v>78000</v>
      </c>
      <c r="Y21" s="40">
        <v>610.30999999999995</v>
      </c>
      <c r="Z21" s="40">
        <v>1262800</v>
      </c>
      <c r="AA21" s="40"/>
      <c r="AB21" s="246">
        <v>1748411</v>
      </c>
      <c r="AC21" s="246">
        <v>16400</v>
      </c>
      <c r="AD21" s="246"/>
      <c r="AE21" s="246">
        <v>505994.44</v>
      </c>
      <c r="AF21" s="246">
        <v>115160.12</v>
      </c>
      <c r="AG21" s="246"/>
      <c r="AH21" s="246"/>
      <c r="AI21" s="246"/>
      <c r="AJ21" s="76">
        <f t="shared" si="1"/>
        <v>870047.75</v>
      </c>
      <c r="AK21" s="31">
        <f t="shared" si="2"/>
        <v>28350.76</v>
      </c>
      <c r="AL21" s="21">
        <f t="shared" si="3"/>
        <v>841696.99</v>
      </c>
      <c r="AM21" s="15">
        <f t="shared" si="4"/>
        <v>3044026.21</v>
      </c>
      <c r="AN21" s="16">
        <f t="shared" si="5"/>
        <v>2385965.56</v>
      </c>
      <c r="AO21" s="26">
        <f t="shared" si="6"/>
        <v>658060.64999999991</v>
      </c>
    </row>
    <row r="22" spans="1:41" x14ac:dyDescent="0.2">
      <c r="A22" t="s">
        <v>536</v>
      </c>
      <c r="B22" t="s">
        <v>538</v>
      </c>
      <c r="C22" s="71">
        <v>3593</v>
      </c>
      <c r="D22" s="58" t="s">
        <v>1282</v>
      </c>
      <c r="E22" s="250" t="s">
        <v>3036</v>
      </c>
      <c r="F22" s="244">
        <v>946444.46</v>
      </c>
      <c r="G22" s="244">
        <v>0</v>
      </c>
      <c r="H22" s="244">
        <v>140840.31</v>
      </c>
      <c r="I22" s="250">
        <v>1825540.17</v>
      </c>
      <c r="J22" s="250">
        <v>511256.17</v>
      </c>
      <c r="K22" s="250"/>
      <c r="L22" s="250"/>
      <c r="N22" s="245">
        <v>43229</v>
      </c>
      <c r="P22" s="245">
        <v>47978.37</v>
      </c>
      <c r="Q22" s="250">
        <v>33000</v>
      </c>
      <c r="R22" s="250"/>
      <c r="S22" s="250"/>
      <c r="T22" s="250">
        <v>1373222.93</v>
      </c>
      <c r="U22" s="40"/>
      <c r="V22" s="40"/>
      <c r="W22" s="40">
        <v>892528.02</v>
      </c>
      <c r="X22" s="40">
        <v>23775.71</v>
      </c>
      <c r="Y22" s="40">
        <v>1012.74</v>
      </c>
      <c r="Z22" s="40">
        <v>1167580</v>
      </c>
      <c r="AA22" s="40"/>
      <c r="AB22" s="246">
        <v>1283079</v>
      </c>
      <c r="AC22" s="246"/>
      <c r="AD22" s="246"/>
      <c r="AE22" s="246">
        <v>308632.90000000002</v>
      </c>
      <c r="AF22" s="246">
        <v>146541</v>
      </c>
      <c r="AG22" s="246"/>
      <c r="AH22" s="246"/>
      <c r="AI22" s="246"/>
      <c r="AJ22" s="76">
        <f t="shared" si="1"/>
        <v>1087284.77</v>
      </c>
      <c r="AK22" s="31">
        <f t="shared" si="2"/>
        <v>91207.37</v>
      </c>
      <c r="AL22" s="21">
        <f t="shared" si="3"/>
        <v>996077.4</v>
      </c>
      <c r="AM22" s="15">
        <f t="shared" si="4"/>
        <v>2084896.47</v>
      </c>
      <c r="AN22" s="16">
        <f t="shared" si="5"/>
        <v>1738252.9</v>
      </c>
      <c r="AO22" s="26">
        <f t="shared" si="6"/>
        <v>346643.57000000007</v>
      </c>
    </row>
    <row r="23" spans="1:41" x14ac:dyDescent="0.2">
      <c r="A23" t="s">
        <v>536</v>
      </c>
      <c r="B23" t="s">
        <v>538</v>
      </c>
      <c r="C23" s="71">
        <v>2119</v>
      </c>
      <c r="D23" s="58" t="s">
        <v>1283</v>
      </c>
      <c r="E23" s="250" t="s">
        <v>3037</v>
      </c>
      <c r="F23" s="244">
        <v>518356.88</v>
      </c>
      <c r="G23" s="244">
        <v>22541.040000000001</v>
      </c>
      <c r="H23" s="244">
        <v>108779.76</v>
      </c>
      <c r="I23" s="250">
        <v>1948206.07</v>
      </c>
      <c r="J23" s="250">
        <v>336727.45</v>
      </c>
      <c r="K23" s="250"/>
      <c r="L23" s="250"/>
      <c r="N23" s="245">
        <v>18830</v>
      </c>
      <c r="P23" s="245">
        <v>1247.6600000000001</v>
      </c>
      <c r="Q23" s="250"/>
      <c r="R23" s="250"/>
      <c r="S23" s="250"/>
      <c r="T23" s="250">
        <v>466379.49</v>
      </c>
      <c r="U23" s="40"/>
      <c r="V23" s="40"/>
      <c r="W23" s="40">
        <v>935019.83</v>
      </c>
      <c r="X23" s="40">
        <v>117900</v>
      </c>
      <c r="Y23" s="40">
        <v>929.22</v>
      </c>
      <c r="Z23" s="40">
        <v>631470</v>
      </c>
      <c r="AA23" s="40"/>
      <c r="AB23" s="246">
        <v>838105</v>
      </c>
      <c r="AC23" s="246"/>
      <c r="AD23" s="246"/>
      <c r="AE23" s="246">
        <v>461117.96</v>
      </c>
      <c r="AF23" s="246">
        <v>701426.87</v>
      </c>
      <c r="AG23" s="246"/>
      <c r="AH23" s="246"/>
      <c r="AI23" s="246"/>
      <c r="AJ23" s="76">
        <f t="shared" si="1"/>
        <v>649677.68000000005</v>
      </c>
      <c r="AK23" s="31">
        <f t="shared" si="2"/>
        <v>20077.66</v>
      </c>
      <c r="AL23" s="21">
        <f t="shared" si="3"/>
        <v>629600.02</v>
      </c>
      <c r="AM23" s="15">
        <f t="shared" si="4"/>
        <v>1685319.05</v>
      </c>
      <c r="AN23" s="16">
        <f t="shared" si="5"/>
        <v>2000649.83</v>
      </c>
      <c r="AO23" s="26">
        <f t="shared" si="6"/>
        <v>-315330.78000000003</v>
      </c>
    </row>
    <row r="24" spans="1:41" x14ac:dyDescent="0.2">
      <c r="A24" t="s">
        <v>536</v>
      </c>
      <c r="B24" t="s">
        <v>538</v>
      </c>
      <c r="C24" s="71">
        <v>2646</v>
      </c>
      <c r="D24" s="58" t="s">
        <v>1284</v>
      </c>
      <c r="E24" s="250" t="s">
        <v>3038</v>
      </c>
      <c r="F24" s="244">
        <v>228129.51</v>
      </c>
      <c r="G24" s="244">
        <v>3206</v>
      </c>
      <c r="H24" s="244">
        <v>139110.54999999999</v>
      </c>
      <c r="I24" s="250">
        <v>219149.94</v>
      </c>
      <c r="J24" s="250">
        <v>360385.38</v>
      </c>
      <c r="K24" s="250"/>
      <c r="L24" s="250"/>
      <c r="M24" s="245">
        <v>50000</v>
      </c>
      <c r="N24" s="245">
        <v>19822</v>
      </c>
      <c r="P24" s="245">
        <v>1400</v>
      </c>
      <c r="Q24" s="250">
        <v>83500</v>
      </c>
      <c r="R24" s="250"/>
      <c r="S24" s="250"/>
      <c r="T24" s="250">
        <v>1804328.64</v>
      </c>
      <c r="U24" s="40"/>
      <c r="V24" s="40"/>
      <c r="W24" s="40">
        <v>758449.65</v>
      </c>
      <c r="X24" s="40"/>
      <c r="Y24" s="40">
        <v>155.13</v>
      </c>
      <c r="Z24" s="40">
        <v>759012</v>
      </c>
      <c r="AA24" s="40"/>
      <c r="AB24" s="246">
        <v>846484</v>
      </c>
      <c r="AC24" s="246"/>
      <c r="AD24" s="246"/>
      <c r="AE24" s="246">
        <v>469737.48</v>
      </c>
      <c r="AF24" s="246">
        <v>235138.2</v>
      </c>
      <c r="AG24" s="246"/>
      <c r="AH24" s="246"/>
      <c r="AI24" s="246"/>
      <c r="AJ24" s="76">
        <f t="shared" si="1"/>
        <v>370446.06</v>
      </c>
      <c r="AK24" s="31">
        <f t="shared" si="2"/>
        <v>71222</v>
      </c>
      <c r="AL24" s="21">
        <f t="shared" si="3"/>
        <v>299224.06</v>
      </c>
      <c r="AM24" s="15">
        <f t="shared" si="4"/>
        <v>1517616.78</v>
      </c>
      <c r="AN24" s="16">
        <f t="shared" si="5"/>
        <v>1551359.68</v>
      </c>
      <c r="AO24" s="26">
        <f t="shared" si="6"/>
        <v>-33742.899999999907</v>
      </c>
    </row>
    <row r="25" spans="1:41" x14ac:dyDescent="0.2">
      <c r="A25" t="s">
        <v>536</v>
      </c>
      <c r="B25" t="s">
        <v>538</v>
      </c>
      <c r="C25" s="71">
        <v>6232</v>
      </c>
      <c r="D25" s="58" t="s">
        <v>1285</v>
      </c>
      <c r="E25" s="250" t="s">
        <v>3039</v>
      </c>
      <c r="F25" s="244">
        <v>301288.11</v>
      </c>
      <c r="G25" s="244">
        <v>0</v>
      </c>
      <c r="H25" s="244">
        <v>386860.52</v>
      </c>
      <c r="I25" s="250">
        <v>437653.98</v>
      </c>
      <c r="J25" s="250">
        <v>89441.98</v>
      </c>
      <c r="K25" s="250"/>
      <c r="L25" s="250"/>
      <c r="N25" s="245">
        <v>57432</v>
      </c>
      <c r="P25" s="245">
        <v>0</v>
      </c>
      <c r="Q25" s="250"/>
      <c r="R25" s="250"/>
      <c r="S25" s="250"/>
      <c r="T25" s="250">
        <v>1601555.91</v>
      </c>
      <c r="U25" s="40"/>
      <c r="V25" s="40"/>
      <c r="W25" s="40">
        <v>1133076.02</v>
      </c>
      <c r="X25" s="40"/>
      <c r="Y25" s="40">
        <v>636.94000000000005</v>
      </c>
      <c r="Z25" s="40">
        <v>670080</v>
      </c>
      <c r="AA25" s="40"/>
      <c r="AB25" s="246">
        <v>1096284.81</v>
      </c>
      <c r="AC25" s="246"/>
      <c r="AD25" s="246"/>
      <c r="AE25" s="246">
        <v>817753.2</v>
      </c>
      <c r="AF25" s="246">
        <v>23856</v>
      </c>
      <c r="AG25" s="246"/>
      <c r="AH25" s="246"/>
      <c r="AI25" s="246"/>
      <c r="AJ25" s="76">
        <f t="shared" si="1"/>
        <v>688148.63</v>
      </c>
      <c r="AK25" s="31">
        <f t="shared" si="2"/>
        <v>57432</v>
      </c>
      <c r="AL25" s="21">
        <f t="shared" si="3"/>
        <v>630716.63</v>
      </c>
      <c r="AM25" s="15">
        <f t="shared" si="4"/>
        <v>1803792.96</v>
      </c>
      <c r="AN25" s="16">
        <f t="shared" si="5"/>
        <v>1937894.01</v>
      </c>
      <c r="AO25" s="26">
        <f t="shared" si="6"/>
        <v>-134101.05000000005</v>
      </c>
    </row>
    <row r="26" spans="1:41" x14ac:dyDescent="0.2">
      <c r="A26" t="s">
        <v>536</v>
      </c>
      <c r="B26" t="s">
        <v>538</v>
      </c>
      <c r="C26" s="71">
        <v>5126</v>
      </c>
      <c r="D26" s="58" t="s">
        <v>1286</v>
      </c>
      <c r="E26" s="250" t="s">
        <v>3040</v>
      </c>
      <c r="F26" s="244">
        <v>414711.42</v>
      </c>
      <c r="G26" s="244">
        <v>0</v>
      </c>
      <c r="H26" s="244">
        <v>123003.85</v>
      </c>
      <c r="I26" s="250">
        <v>88376.82</v>
      </c>
      <c r="J26" s="250">
        <v>213458.34</v>
      </c>
      <c r="K26" s="250"/>
      <c r="L26" s="250"/>
      <c r="N26" s="245">
        <v>27195</v>
      </c>
      <c r="P26" s="245">
        <v>699.71</v>
      </c>
      <c r="Q26" s="250"/>
      <c r="R26" s="250"/>
      <c r="S26" s="250"/>
      <c r="T26" s="250">
        <v>1188537.31</v>
      </c>
      <c r="U26" s="40"/>
      <c r="V26" s="40"/>
      <c r="W26" s="40">
        <v>714499.34</v>
      </c>
      <c r="X26" s="40"/>
      <c r="Y26" s="40">
        <v>455.88</v>
      </c>
      <c r="Z26" s="40">
        <v>1111530</v>
      </c>
      <c r="AA26" s="40"/>
      <c r="AB26" s="246">
        <v>1206193</v>
      </c>
      <c r="AC26" s="246"/>
      <c r="AD26" s="246"/>
      <c r="AE26" s="246">
        <v>650959.46</v>
      </c>
      <c r="AF26" s="246">
        <v>60783.45</v>
      </c>
      <c r="AG26" s="246"/>
      <c r="AH26" s="246"/>
      <c r="AI26" s="246"/>
      <c r="AJ26" s="76">
        <f t="shared" si="1"/>
        <v>537715.27</v>
      </c>
      <c r="AK26" s="31">
        <f t="shared" si="2"/>
        <v>27894.71</v>
      </c>
      <c r="AL26" s="21">
        <f t="shared" si="3"/>
        <v>509820.56</v>
      </c>
      <c r="AM26" s="15">
        <f t="shared" si="4"/>
        <v>1826485.22</v>
      </c>
      <c r="AN26" s="16">
        <f t="shared" si="5"/>
        <v>1917935.91</v>
      </c>
      <c r="AO26" s="26">
        <f t="shared" si="6"/>
        <v>-91450.689999999944</v>
      </c>
    </row>
    <row r="27" spans="1:41" x14ac:dyDescent="0.2">
      <c r="A27" t="s">
        <v>536</v>
      </c>
      <c r="B27" t="s">
        <v>538</v>
      </c>
      <c r="C27" s="71">
        <v>2780</v>
      </c>
      <c r="D27" s="58" t="s">
        <v>1287</v>
      </c>
      <c r="E27" s="250" t="s">
        <v>3160</v>
      </c>
      <c r="F27" s="244">
        <v>199071.8</v>
      </c>
      <c r="G27" s="244">
        <v>0</v>
      </c>
      <c r="H27" s="244">
        <v>145546.96</v>
      </c>
      <c r="I27" s="250">
        <v>687731.56</v>
      </c>
      <c r="J27" s="250">
        <v>342568.66</v>
      </c>
      <c r="K27" s="250"/>
      <c r="L27" s="250"/>
      <c r="N27" s="245">
        <v>16280</v>
      </c>
      <c r="P27" s="245">
        <v>415605.68</v>
      </c>
      <c r="Q27" s="250"/>
      <c r="R27" s="250"/>
      <c r="S27" s="250"/>
      <c r="T27" s="250">
        <v>3378480.39</v>
      </c>
      <c r="U27" s="40"/>
      <c r="V27" s="40"/>
      <c r="W27" s="40">
        <v>858711.08</v>
      </c>
      <c r="X27" s="40"/>
      <c r="Y27" s="40">
        <v>334.34</v>
      </c>
      <c r="Z27" s="40">
        <v>537600</v>
      </c>
      <c r="AA27" s="40"/>
      <c r="AB27" s="246">
        <v>822298.5</v>
      </c>
      <c r="AC27" s="246"/>
      <c r="AD27" s="246"/>
      <c r="AE27" s="246">
        <v>470564.77</v>
      </c>
      <c r="AF27" s="246">
        <v>50</v>
      </c>
      <c r="AG27" s="246"/>
      <c r="AH27" s="246"/>
      <c r="AI27" s="246"/>
      <c r="AJ27" s="76">
        <f t="shared" si="1"/>
        <v>344618.76</v>
      </c>
      <c r="AK27" s="31">
        <f t="shared" si="2"/>
        <v>431885.68</v>
      </c>
      <c r="AL27" s="21">
        <f t="shared" si="3"/>
        <v>-87266.919999999984</v>
      </c>
      <c r="AM27" s="15">
        <f t="shared" si="4"/>
        <v>1396645.42</v>
      </c>
      <c r="AN27" s="16">
        <f t="shared" si="5"/>
        <v>1292913.27</v>
      </c>
      <c r="AO27" s="26">
        <f t="shared" si="6"/>
        <v>103732.14999999991</v>
      </c>
    </row>
    <row r="28" spans="1:41" x14ac:dyDescent="0.2">
      <c r="A28" t="s">
        <v>536</v>
      </c>
      <c r="B28" t="s">
        <v>538</v>
      </c>
      <c r="C28" s="71">
        <v>2904</v>
      </c>
      <c r="D28" s="58" t="s">
        <v>1288</v>
      </c>
      <c r="E28" s="250" t="s">
        <v>3165</v>
      </c>
      <c r="F28" s="244">
        <v>476469.63</v>
      </c>
      <c r="G28" s="244">
        <v>0</v>
      </c>
      <c r="H28" s="244">
        <v>153693.4</v>
      </c>
      <c r="I28" s="250">
        <v>3511166.88</v>
      </c>
      <c r="J28" s="250">
        <v>267083.44</v>
      </c>
      <c r="K28" s="250"/>
      <c r="L28" s="250"/>
      <c r="N28" s="245">
        <v>42704</v>
      </c>
      <c r="O28" s="245">
        <v>124000</v>
      </c>
      <c r="Q28" s="250"/>
      <c r="R28" s="250"/>
      <c r="S28" s="250">
        <v>25000</v>
      </c>
      <c r="T28" s="250">
        <v>4652638.84</v>
      </c>
      <c r="U28" s="40"/>
      <c r="V28" s="40"/>
      <c r="W28" s="40">
        <v>534346.6</v>
      </c>
      <c r="X28" s="40"/>
      <c r="Y28" s="40">
        <v>484.44</v>
      </c>
      <c r="Z28" s="40">
        <v>524500</v>
      </c>
      <c r="AA28" s="40"/>
      <c r="AB28" s="246">
        <v>629679</v>
      </c>
      <c r="AC28" s="246"/>
      <c r="AD28" s="246"/>
      <c r="AE28" s="246">
        <v>282988.06</v>
      </c>
      <c r="AF28" s="246">
        <v>11128.79</v>
      </c>
      <c r="AG28" s="246"/>
      <c r="AH28" s="246"/>
      <c r="AI28" s="246"/>
      <c r="AJ28" s="76">
        <f t="shared" si="1"/>
        <v>630163.03</v>
      </c>
      <c r="AK28" s="31">
        <f t="shared" si="2"/>
        <v>166704</v>
      </c>
      <c r="AL28" s="21">
        <f t="shared" si="3"/>
        <v>463459.03</v>
      </c>
      <c r="AM28" s="15">
        <f t="shared" si="4"/>
        <v>1059331.04</v>
      </c>
      <c r="AN28" s="16">
        <f t="shared" si="5"/>
        <v>923795.85000000009</v>
      </c>
      <c r="AO28" s="26">
        <f t="shared" si="6"/>
        <v>135535.18999999994</v>
      </c>
    </row>
    <row r="29" spans="1:41" x14ac:dyDescent="0.2">
      <c r="A29" t="s">
        <v>541</v>
      </c>
      <c r="B29" t="s">
        <v>542</v>
      </c>
      <c r="C29" s="71">
        <v>3964</v>
      </c>
      <c r="D29" s="58" t="s">
        <v>1289</v>
      </c>
      <c r="E29" s="250" t="s">
        <v>3041</v>
      </c>
      <c r="F29" s="244">
        <v>299522.24</v>
      </c>
      <c r="G29" s="244">
        <v>0</v>
      </c>
      <c r="H29" s="244">
        <v>16538.38</v>
      </c>
      <c r="I29" s="250">
        <v>2236985.06</v>
      </c>
      <c r="J29" s="250">
        <v>316251.94</v>
      </c>
      <c r="K29" s="250"/>
      <c r="L29" s="250"/>
      <c r="Q29" s="250"/>
      <c r="R29" s="250"/>
      <c r="S29" s="250">
        <v>-1234725.33</v>
      </c>
      <c r="T29" s="250">
        <v>3908830.71</v>
      </c>
      <c r="U29" s="40"/>
      <c r="V29" s="40"/>
      <c r="W29" s="40">
        <v>307485.23</v>
      </c>
      <c r="X29" s="40">
        <v>255330.19</v>
      </c>
      <c r="Y29" s="40">
        <v>369.72</v>
      </c>
      <c r="Z29" s="40">
        <v>1123020</v>
      </c>
      <c r="AA29" s="40">
        <v>752402</v>
      </c>
      <c r="AB29" s="246">
        <v>1583730</v>
      </c>
      <c r="AC29" s="246"/>
      <c r="AD29" s="246"/>
      <c r="AE29" s="246">
        <v>472028.47</v>
      </c>
      <c r="AF29" s="246">
        <v>168350.43</v>
      </c>
      <c r="AG29" s="246"/>
      <c r="AH29" s="246"/>
      <c r="AI29" s="246">
        <v>1231</v>
      </c>
      <c r="AJ29" s="76">
        <f t="shared" si="1"/>
        <v>316060.62</v>
      </c>
      <c r="AK29" s="31">
        <f t="shared" si="2"/>
        <v>0</v>
      </c>
      <c r="AL29" s="21">
        <f t="shared" si="3"/>
        <v>316060.62</v>
      </c>
      <c r="AM29" s="15">
        <f t="shared" si="4"/>
        <v>2438607.1399999997</v>
      </c>
      <c r="AN29" s="16">
        <f t="shared" si="5"/>
        <v>2225339.9</v>
      </c>
      <c r="AO29" s="26">
        <f t="shared" si="6"/>
        <v>213267.23999999976</v>
      </c>
    </row>
    <row r="30" spans="1:41" x14ac:dyDescent="0.2">
      <c r="A30" t="s">
        <v>541</v>
      </c>
      <c r="B30" t="s">
        <v>542</v>
      </c>
      <c r="C30" s="71">
        <v>5112</v>
      </c>
      <c r="D30" s="58" t="s">
        <v>1290</v>
      </c>
      <c r="E30" s="250" t="s">
        <v>3042</v>
      </c>
      <c r="F30" s="244">
        <v>205455.73</v>
      </c>
      <c r="G30" s="244">
        <v>0</v>
      </c>
      <c r="H30" s="244">
        <v>201160.78</v>
      </c>
      <c r="I30" s="250">
        <v>902592</v>
      </c>
      <c r="J30" s="250">
        <v>362293</v>
      </c>
      <c r="K30" s="250"/>
      <c r="L30" s="250"/>
      <c r="P30" s="245">
        <v>298.45999999999998</v>
      </c>
      <c r="Q30" s="250"/>
      <c r="R30" s="250"/>
      <c r="S30" s="250">
        <v>-2230501.0499999998</v>
      </c>
      <c r="T30" s="250">
        <v>3967213.3</v>
      </c>
      <c r="U30" s="40">
        <v>621.11</v>
      </c>
      <c r="V30" s="40"/>
      <c r="W30" s="40">
        <v>690748.05</v>
      </c>
      <c r="X30" s="40"/>
      <c r="Y30" s="40"/>
      <c r="Z30" s="40">
        <v>999180</v>
      </c>
      <c r="AA30" s="40">
        <v>197200</v>
      </c>
      <c r="AB30" s="246">
        <v>1313190.3</v>
      </c>
      <c r="AC30" s="246"/>
      <c r="AD30" s="246">
        <v>10804</v>
      </c>
      <c r="AE30" s="246">
        <v>502621.36</v>
      </c>
      <c r="AF30" s="246">
        <v>116604</v>
      </c>
      <c r="AG30" s="246"/>
      <c r="AH30" s="246"/>
      <c r="AI30" s="246"/>
      <c r="AJ30" s="76">
        <f t="shared" si="1"/>
        <v>406616.51</v>
      </c>
      <c r="AK30" s="31">
        <f t="shared" si="2"/>
        <v>298.45999999999998</v>
      </c>
      <c r="AL30" s="21">
        <f t="shared" si="3"/>
        <v>406318.05</v>
      </c>
      <c r="AM30" s="15">
        <f t="shared" si="4"/>
        <v>1887749.1600000001</v>
      </c>
      <c r="AN30" s="16">
        <f t="shared" si="5"/>
        <v>1943219.6600000001</v>
      </c>
      <c r="AO30" s="26">
        <f t="shared" si="6"/>
        <v>-55470.5</v>
      </c>
    </row>
    <row r="31" spans="1:41" x14ac:dyDescent="0.2">
      <c r="A31" t="s">
        <v>541</v>
      </c>
      <c r="B31" t="s">
        <v>542</v>
      </c>
      <c r="C31" s="71">
        <v>2863</v>
      </c>
      <c r="D31" s="58" t="s">
        <v>1291</v>
      </c>
      <c r="E31" s="250" t="s">
        <v>3043</v>
      </c>
      <c r="F31" s="244">
        <v>487969.05</v>
      </c>
      <c r="G31" s="244">
        <v>0</v>
      </c>
      <c r="H31" s="244">
        <v>48353.64</v>
      </c>
      <c r="I31" s="250">
        <v>11255</v>
      </c>
      <c r="J31" s="250">
        <v>288579.84000000003</v>
      </c>
      <c r="K31" s="250"/>
      <c r="L31" s="250"/>
      <c r="Q31" s="250"/>
      <c r="R31" s="250"/>
      <c r="S31" s="250"/>
      <c r="T31" s="250">
        <v>1728640.99</v>
      </c>
      <c r="U31" s="40"/>
      <c r="V31" s="40"/>
      <c r="W31" s="40">
        <v>575188.56999999995</v>
      </c>
      <c r="X31" s="40"/>
      <c r="Y31" s="40">
        <v>765.23</v>
      </c>
      <c r="Z31" s="40">
        <v>990000</v>
      </c>
      <c r="AA31" s="40">
        <v>60309.38</v>
      </c>
      <c r="AB31" s="246">
        <v>1078630</v>
      </c>
      <c r="AC31" s="246"/>
      <c r="AD31" s="246"/>
      <c r="AE31" s="246">
        <v>329742.37</v>
      </c>
      <c r="AF31" s="246">
        <v>127341.74</v>
      </c>
      <c r="AG31" s="246"/>
      <c r="AH31" s="246"/>
      <c r="AI31" s="246"/>
      <c r="AJ31" s="76">
        <f t="shared" si="1"/>
        <v>536322.68999999994</v>
      </c>
      <c r="AK31" s="31">
        <f t="shared" si="2"/>
        <v>0</v>
      </c>
      <c r="AL31" s="21">
        <f t="shared" si="3"/>
        <v>536322.68999999994</v>
      </c>
      <c r="AM31" s="15">
        <f t="shared" si="4"/>
        <v>1626263.1799999997</v>
      </c>
      <c r="AN31" s="16">
        <f t="shared" si="5"/>
        <v>1535714.11</v>
      </c>
      <c r="AO31" s="26">
        <f t="shared" si="6"/>
        <v>90549.0699999996</v>
      </c>
    </row>
    <row r="32" spans="1:41" x14ac:dyDescent="0.2">
      <c r="A32" t="s">
        <v>541</v>
      </c>
      <c r="B32" t="s">
        <v>542</v>
      </c>
      <c r="C32" s="71">
        <v>3378</v>
      </c>
      <c r="D32" s="58" t="s">
        <v>1292</v>
      </c>
      <c r="E32" s="250" t="s">
        <v>3044</v>
      </c>
      <c r="F32" s="244">
        <v>329091.09000000003</v>
      </c>
      <c r="G32" s="244">
        <v>29976</v>
      </c>
      <c r="H32" s="244">
        <v>29863.279999999999</v>
      </c>
      <c r="I32" s="250">
        <v>4017.34</v>
      </c>
      <c r="J32" s="250">
        <v>375573.64</v>
      </c>
      <c r="K32" s="250"/>
      <c r="L32" s="250"/>
      <c r="P32" s="245">
        <v>349537.22</v>
      </c>
      <c r="Q32" s="250"/>
      <c r="R32" s="250"/>
      <c r="S32" s="250">
        <v>-1577763.78</v>
      </c>
      <c r="T32" s="250">
        <v>2399403.2599999998</v>
      </c>
      <c r="U32" s="40"/>
      <c r="V32" s="40"/>
      <c r="W32" s="40">
        <v>534132.16</v>
      </c>
      <c r="X32" s="40"/>
      <c r="Y32" s="40"/>
      <c r="Z32" s="40"/>
      <c r="AA32" s="40">
        <v>136753.29</v>
      </c>
      <c r="AB32" s="246">
        <v>234024</v>
      </c>
      <c r="AC32" s="246"/>
      <c r="AD32" s="246">
        <v>51124</v>
      </c>
      <c r="AE32" s="246">
        <v>563265.82999999996</v>
      </c>
      <c r="AF32" s="246">
        <v>103568.56</v>
      </c>
      <c r="AG32" s="246"/>
      <c r="AH32" s="246"/>
      <c r="AI32" s="246">
        <v>449.41</v>
      </c>
      <c r="AJ32" s="76">
        <f t="shared" si="1"/>
        <v>388930.37</v>
      </c>
      <c r="AK32" s="31">
        <f t="shared" si="2"/>
        <v>349537.22</v>
      </c>
      <c r="AL32" s="21">
        <f t="shared" si="3"/>
        <v>39393.150000000023</v>
      </c>
      <c r="AM32" s="15">
        <f t="shared" si="4"/>
        <v>670885.45000000007</v>
      </c>
      <c r="AN32" s="16">
        <f t="shared" si="5"/>
        <v>952431.79999999993</v>
      </c>
      <c r="AO32" s="26">
        <f t="shared" si="6"/>
        <v>-281546.34999999986</v>
      </c>
    </row>
    <row r="33" spans="1:41" x14ac:dyDescent="0.2">
      <c r="A33" t="s">
        <v>541</v>
      </c>
      <c r="B33" t="s">
        <v>542</v>
      </c>
      <c r="C33" s="71">
        <v>3946</v>
      </c>
      <c r="D33" s="58" t="s">
        <v>1293</v>
      </c>
      <c r="E33" s="250" t="s">
        <v>3045</v>
      </c>
      <c r="F33" s="244">
        <v>342746.75</v>
      </c>
      <c r="G33" s="244">
        <v>0</v>
      </c>
      <c r="H33" s="244">
        <v>53636.51</v>
      </c>
      <c r="I33" s="250">
        <v>11276045.18</v>
      </c>
      <c r="J33" s="250">
        <v>465989.45</v>
      </c>
      <c r="K33" s="250"/>
      <c r="L33" s="250"/>
      <c r="P33" s="245">
        <v>465.1</v>
      </c>
      <c r="Q33" s="250"/>
      <c r="R33" s="250"/>
      <c r="S33" s="250">
        <v>4065917.73</v>
      </c>
      <c r="T33" s="250">
        <v>8039383.1299999999</v>
      </c>
      <c r="U33" s="40"/>
      <c r="V33" s="40"/>
      <c r="W33" s="40">
        <v>1022830.75</v>
      </c>
      <c r="X33" s="40">
        <v>20000</v>
      </c>
      <c r="Y33" s="40">
        <v>661.75</v>
      </c>
      <c r="Z33" s="40">
        <v>711470</v>
      </c>
      <c r="AA33" s="40">
        <v>79800</v>
      </c>
      <c r="AB33" s="246">
        <v>1201360</v>
      </c>
      <c r="AC33" s="246"/>
      <c r="AD33" s="246">
        <v>5208</v>
      </c>
      <c r="AE33" s="246">
        <v>438891.76</v>
      </c>
      <c r="AF33" s="246">
        <v>146604.81</v>
      </c>
      <c r="AG33" s="246"/>
      <c r="AH33" s="246"/>
      <c r="AI33" s="246"/>
      <c r="AJ33" s="76">
        <f t="shared" si="1"/>
        <v>396383.26</v>
      </c>
      <c r="AK33" s="31">
        <f t="shared" si="2"/>
        <v>465.1</v>
      </c>
      <c r="AL33" s="21">
        <f t="shared" si="3"/>
        <v>395918.16000000003</v>
      </c>
      <c r="AM33" s="15">
        <f t="shared" si="4"/>
        <v>1834762.5</v>
      </c>
      <c r="AN33" s="16">
        <f t="shared" si="5"/>
        <v>1792064.57</v>
      </c>
      <c r="AO33" s="26">
        <f t="shared" si="6"/>
        <v>42697.929999999935</v>
      </c>
    </row>
    <row r="34" spans="1:41" x14ac:dyDescent="0.2">
      <c r="A34" t="s">
        <v>541</v>
      </c>
      <c r="B34" t="s">
        <v>542</v>
      </c>
      <c r="C34" s="71">
        <v>4332</v>
      </c>
      <c r="D34" s="58" t="s">
        <v>1294</v>
      </c>
      <c r="E34" s="250" t="s">
        <v>3046</v>
      </c>
      <c r="F34" s="244">
        <v>412322.41</v>
      </c>
      <c r="G34" s="244">
        <v>0</v>
      </c>
      <c r="H34" s="244">
        <v>124659.81</v>
      </c>
      <c r="I34" s="250">
        <v>2141025</v>
      </c>
      <c r="J34" s="250">
        <v>110997.6</v>
      </c>
      <c r="K34" s="250"/>
      <c r="L34" s="250"/>
      <c r="Q34" s="250"/>
      <c r="R34" s="250"/>
      <c r="S34" s="250">
        <v>541704.46</v>
      </c>
      <c r="T34" s="250">
        <v>2109112.34</v>
      </c>
      <c r="U34" s="40"/>
      <c r="V34" s="40"/>
      <c r="W34" s="40">
        <v>681584.53</v>
      </c>
      <c r="X34" s="40"/>
      <c r="Y34" s="40">
        <v>460.18</v>
      </c>
      <c r="Z34" s="40">
        <v>667380</v>
      </c>
      <c r="AA34" s="40">
        <v>408762</v>
      </c>
      <c r="AB34" s="246">
        <v>1045612</v>
      </c>
      <c r="AC34" s="246">
        <v>5982</v>
      </c>
      <c r="AD34" s="246"/>
      <c r="AE34" s="246">
        <v>381856.37</v>
      </c>
      <c r="AF34" s="246">
        <v>171427.32</v>
      </c>
      <c r="AG34" s="246"/>
      <c r="AH34" s="246"/>
      <c r="AI34" s="246">
        <v>3000</v>
      </c>
      <c r="AJ34" s="76">
        <f t="shared" si="1"/>
        <v>536982.22</v>
      </c>
      <c r="AK34" s="31">
        <f t="shared" si="2"/>
        <v>0</v>
      </c>
      <c r="AL34" s="21">
        <f t="shared" si="3"/>
        <v>536982.22</v>
      </c>
      <c r="AM34" s="15">
        <f t="shared" si="4"/>
        <v>1758186.71</v>
      </c>
      <c r="AN34" s="16">
        <f t="shared" si="5"/>
        <v>1607877.6900000002</v>
      </c>
      <c r="AO34" s="26">
        <f t="shared" si="6"/>
        <v>150309.01999999979</v>
      </c>
    </row>
    <row r="35" spans="1:41" x14ac:dyDescent="0.2">
      <c r="A35" t="s">
        <v>541</v>
      </c>
      <c r="B35" t="s">
        <v>542</v>
      </c>
      <c r="C35" s="71">
        <v>2103</v>
      </c>
      <c r="D35" s="58" t="s">
        <v>1295</v>
      </c>
      <c r="E35" s="250" t="s">
        <v>3047</v>
      </c>
      <c r="F35" s="244">
        <v>386492.85</v>
      </c>
      <c r="G35" s="244">
        <v>2500</v>
      </c>
      <c r="H35" s="244">
        <v>34470.28</v>
      </c>
      <c r="I35" s="250">
        <v>2153037.61</v>
      </c>
      <c r="J35" s="250">
        <v>253826.03</v>
      </c>
      <c r="K35" s="250"/>
      <c r="L35" s="250"/>
      <c r="P35" s="245">
        <v>29966.93</v>
      </c>
      <c r="Q35" s="250"/>
      <c r="R35" s="250"/>
      <c r="S35" s="250">
        <v>783827.26</v>
      </c>
      <c r="T35" s="250">
        <v>2003005.18</v>
      </c>
      <c r="U35" s="40"/>
      <c r="V35" s="40"/>
      <c r="W35" s="40">
        <v>574479.72</v>
      </c>
      <c r="X35" s="40">
        <v>20000</v>
      </c>
      <c r="Y35" s="40">
        <v>991.16</v>
      </c>
      <c r="Z35" s="40"/>
      <c r="AA35" s="40">
        <v>230400</v>
      </c>
      <c r="AB35" s="246">
        <v>241714</v>
      </c>
      <c r="AC35" s="246"/>
      <c r="AD35" s="246">
        <v>2520</v>
      </c>
      <c r="AE35" s="246">
        <v>396325.37</v>
      </c>
      <c r="AF35" s="246">
        <v>144066.10999999999</v>
      </c>
      <c r="AG35" s="246"/>
      <c r="AH35" s="246"/>
      <c r="AI35" s="246"/>
      <c r="AJ35" s="76">
        <f t="shared" si="1"/>
        <v>423463.13</v>
      </c>
      <c r="AK35" s="31">
        <f t="shared" si="2"/>
        <v>29966.93</v>
      </c>
      <c r="AL35" s="21">
        <f t="shared" si="3"/>
        <v>393496.2</v>
      </c>
      <c r="AM35" s="15">
        <f t="shared" si="4"/>
        <v>825870.88</v>
      </c>
      <c r="AN35" s="16">
        <f t="shared" si="5"/>
        <v>784625.48</v>
      </c>
      <c r="AO35" s="26">
        <f t="shared" si="6"/>
        <v>41245.400000000023</v>
      </c>
    </row>
    <row r="36" spans="1:41" x14ac:dyDescent="0.2">
      <c r="A36" t="s">
        <v>541</v>
      </c>
      <c r="B36" t="s">
        <v>542</v>
      </c>
      <c r="C36" s="71">
        <v>2710</v>
      </c>
      <c r="D36" s="58" t="s">
        <v>1296</v>
      </c>
      <c r="E36" s="250" t="s">
        <v>3048</v>
      </c>
      <c r="F36" s="244">
        <v>331368.95</v>
      </c>
      <c r="G36" s="244">
        <v>0</v>
      </c>
      <c r="H36" s="244">
        <v>10607.42</v>
      </c>
      <c r="I36" s="250">
        <v>1247661.3500000001</v>
      </c>
      <c r="J36" s="250">
        <v>153131.51999999999</v>
      </c>
      <c r="K36" s="250"/>
      <c r="L36" s="250"/>
      <c r="Q36" s="250"/>
      <c r="R36" s="250"/>
      <c r="S36" s="250">
        <v>-421262.16</v>
      </c>
      <c r="T36" s="250">
        <v>2067007.72</v>
      </c>
      <c r="U36" s="40"/>
      <c r="V36" s="40"/>
      <c r="W36" s="40">
        <v>624961.26</v>
      </c>
      <c r="X36" s="40"/>
      <c r="Y36" s="40">
        <v>362.56</v>
      </c>
      <c r="Z36" s="40"/>
      <c r="AA36" s="40">
        <v>54000</v>
      </c>
      <c r="AB36" s="246">
        <v>159390</v>
      </c>
      <c r="AC36" s="246"/>
      <c r="AD36" s="246">
        <v>17644</v>
      </c>
      <c r="AE36" s="246">
        <v>318975.87</v>
      </c>
      <c r="AF36" s="246">
        <v>83988.27</v>
      </c>
      <c r="AG36" s="246"/>
      <c r="AH36" s="246"/>
      <c r="AI36" s="246"/>
      <c r="AJ36" s="76">
        <f t="shared" si="1"/>
        <v>341976.37</v>
      </c>
      <c r="AK36" s="31">
        <f t="shared" si="2"/>
        <v>0</v>
      </c>
      <c r="AL36" s="21">
        <f t="shared" si="3"/>
        <v>341976.37</v>
      </c>
      <c r="AM36" s="15">
        <f t="shared" si="4"/>
        <v>679323.82000000007</v>
      </c>
      <c r="AN36" s="16">
        <f t="shared" si="5"/>
        <v>579998.14</v>
      </c>
      <c r="AO36" s="26">
        <f t="shared" si="6"/>
        <v>99325.680000000051</v>
      </c>
    </row>
    <row r="37" spans="1:41" x14ac:dyDescent="0.2">
      <c r="A37" t="s">
        <v>541</v>
      </c>
      <c r="B37" t="s">
        <v>542</v>
      </c>
      <c r="C37" s="71">
        <v>2476</v>
      </c>
      <c r="D37" s="58" t="s">
        <v>1297</v>
      </c>
      <c r="E37" s="250" t="s">
        <v>3049</v>
      </c>
      <c r="F37" s="244">
        <v>215447.66</v>
      </c>
      <c r="G37" s="244">
        <v>0</v>
      </c>
      <c r="H37" s="244">
        <v>166366.97</v>
      </c>
      <c r="I37" s="250">
        <v>545587.94999999995</v>
      </c>
      <c r="J37" s="250">
        <v>877200.57</v>
      </c>
      <c r="K37" s="250"/>
      <c r="L37" s="250"/>
      <c r="Q37" s="250"/>
      <c r="R37" s="250"/>
      <c r="S37" s="250">
        <v>-1052658.8400000001</v>
      </c>
      <c r="T37" s="250">
        <v>2721924.84</v>
      </c>
      <c r="U37" s="40"/>
      <c r="V37" s="40"/>
      <c r="W37" s="40">
        <v>902359.84</v>
      </c>
      <c r="X37" s="40"/>
      <c r="Y37" s="40">
        <v>279.39999999999998</v>
      </c>
      <c r="Z37" s="40">
        <v>686570</v>
      </c>
      <c r="AA37" s="40">
        <v>132910</v>
      </c>
      <c r="AB37" s="246">
        <v>1025735</v>
      </c>
      <c r="AC37" s="246"/>
      <c r="AD37" s="246">
        <v>12112</v>
      </c>
      <c r="AE37" s="246">
        <v>431113.09</v>
      </c>
      <c r="AF37" s="246">
        <v>130674</v>
      </c>
      <c r="AG37" s="246"/>
      <c r="AH37" s="246"/>
      <c r="AI37" s="246"/>
      <c r="AJ37" s="76">
        <f t="shared" si="1"/>
        <v>381814.63</v>
      </c>
      <c r="AK37" s="31">
        <f t="shared" si="2"/>
        <v>0</v>
      </c>
      <c r="AL37" s="21">
        <f t="shared" si="3"/>
        <v>381814.63</v>
      </c>
      <c r="AM37" s="15">
        <f t="shared" si="4"/>
        <v>1722119.24</v>
      </c>
      <c r="AN37" s="16">
        <f t="shared" si="5"/>
        <v>1599634.09</v>
      </c>
      <c r="AO37" s="26">
        <f t="shared" si="6"/>
        <v>122485.14999999991</v>
      </c>
    </row>
    <row r="38" spans="1:41" x14ac:dyDescent="0.2">
      <c r="A38" t="s">
        <v>545</v>
      </c>
      <c r="B38" t="s">
        <v>546</v>
      </c>
      <c r="C38" s="71">
        <v>3590</v>
      </c>
      <c r="D38" s="58" t="s">
        <v>1298</v>
      </c>
      <c r="E38" s="250" t="s">
        <v>3050</v>
      </c>
      <c r="F38" s="244">
        <v>502081.72</v>
      </c>
      <c r="G38" s="244">
        <v>0</v>
      </c>
      <c r="H38" s="244">
        <v>73301.039999999994</v>
      </c>
      <c r="I38" s="250">
        <v>3</v>
      </c>
      <c r="J38" s="250">
        <v>-80538.39</v>
      </c>
      <c r="K38" s="250"/>
      <c r="L38" s="250"/>
      <c r="N38" s="245">
        <v>1050</v>
      </c>
      <c r="P38" s="245">
        <v>95.86</v>
      </c>
      <c r="Q38" s="250"/>
      <c r="R38" s="250"/>
      <c r="S38" s="250">
        <v>79693</v>
      </c>
      <c r="T38" s="250">
        <v>1153430.04</v>
      </c>
      <c r="U38" s="40"/>
      <c r="V38" s="40"/>
      <c r="W38" s="40">
        <v>677721.19</v>
      </c>
      <c r="X38" s="40">
        <v>150232</v>
      </c>
      <c r="Y38" s="40">
        <v>466.98</v>
      </c>
      <c r="Z38" s="40">
        <v>847540</v>
      </c>
      <c r="AA38" s="40">
        <v>17200</v>
      </c>
      <c r="AB38" s="246">
        <v>1012112</v>
      </c>
      <c r="AC38" s="246"/>
      <c r="AD38" s="246">
        <v>6880</v>
      </c>
      <c r="AE38" s="246">
        <v>293028.34999999998</v>
      </c>
      <c r="AF38" s="246">
        <v>59606.62</v>
      </c>
      <c r="AG38" s="246"/>
      <c r="AH38" s="246"/>
      <c r="AI38" s="246"/>
      <c r="AJ38" s="76">
        <f t="shared" si="1"/>
        <v>575382.76</v>
      </c>
      <c r="AK38" s="31">
        <f t="shared" si="2"/>
        <v>1145.8599999999999</v>
      </c>
      <c r="AL38" s="21">
        <f t="shared" si="3"/>
        <v>574236.9</v>
      </c>
      <c r="AM38" s="15">
        <f t="shared" si="4"/>
        <v>1693160.17</v>
      </c>
      <c r="AN38" s="16">
        <f t="shared" si="5"/>
        <v>1371626.9700000002</v>
      </c>
      <c r="AO38" s="26">
        <f t="shared" si="6"/>
        <v>321533.19999999972</v>
      </c>
    </row>
    <row r="39" spans="1:41" x14ac:dyDescent="0.2">
      <c r="A39" t="s">
        <v>545</v>
      </c>
      <c r="B39" t="s">
        <v>546</v>
      </c>
      <c r="C39" s="71">
        <v>4275</v>
      </c>
      <c r="D39" s="58" t="s">
        <v>1299</v>
      </c>
      <c r="E39" s="250" t="s">
        <v>3051</v>
      </c>
      <c r="F39" s="244">
        <v>640621.24</v>
      </c>
      <c r="G39" s="244">
        <v>0</v>
      </c>
      <c r="H39" s="244">
        <v>189302.68</v>
      </c>
      <c r="I39" s="250">
        <v>-425090.66</v>
      </c>
      <c r="J39" s="250">
        <v>88845.37</v>
      </c>
      <c r="K39" s="250"/>
      <c r="L39" s="250"/>
      <c r="P39" s="245">
        <v>514.95000000000005</v>
      </c>
      <c r="Q39" s="250"/>
      <c r="R39" s="250">
        <v>-2304521.69</v>
      </c>
      <c r="S39" s="250">
        <v>-30934</v>
      </c>
      <c r="T39" s="250">
        <v>2737074.7</v>
      </c>
      <c r="U39" s="40"/>
      <c r="V39" s="40"/>
      <c r="W39" s="40">
        <v>767881.09</v>
      </c>
      <c r="X39" s="40">
        <v>148885</v>
      </c>
      <c r="Y39" s="40">
        <v>550.54999999999995</v>
      </c>
      <c r="Z39" s="40">
        <v>798720</v>
      </c>
      <c r="AA39" s="40">
        <v>23200</v>
      </c>
      <c r="AB39" s="246">
        <v>884600</v>
      </c>
      <c r="AC39" s="246"/>
      <c r="AD39" s="246"/>
      <c r="AE39" s="246">
        <v>304701.82</v>
      </c>
      <c r="AF39" s="246">
        <v>94121.57</v>
      </c>
      <c r="AG39" s="246"/>
      <c r="AH39" s="246"/>
      <c r="AI39" s="246"/>
      <c r="AJ39" s="76">
        <f t="shared" si="1"/>
        <v>829923.91999999993</v>
      </c>
      <c r="AK39" s="31">
        <f t="shared" si="2"/>
        <v>514.95000000000005</v>
      </c>
      <c r="AL39" s="21">
        <f t="shared" si="3"/>
        <v>829408.97</v>
      </c>
      <c r="AM39" s="15">
        <f t="shared" si="4"/>
        <v>1739236.6400000001</v>
      </c>
      <c r="AN39" s="16">
        <f t="shared" si="5"/>
        <v>1283423.3900000001</v>
      </c>
      <c r="AO39" s="26">
        <f t="shared" si="6"/>
        <v>455813.25</v>
      </c>
    </row>
    <row r="40" spans="1:41" x14ac:dyDescent="0.2">
      <c r="A40" t="s">
        <v>545</v>
      </c>
      <c r="B40" t="s">
        <v>546</v>
      </c>
      <c r="C40" s="71">
        <v>1050</v>
      </c>
      <c r="D40" s="58" t="s">
        <v>1300</v>
      </c>
      <c r="E40" s="252" t="s">
        <v>3052</v>
      </c>
      <c r="F40" s="244">
        <v>641855.11</v>
      </c>
      <c r="G40" s="244">
        <v>0</v>
      </c>
      <c r="H40" s="244">
        <v>131527.63</v>
      </c>
      <c r="I40" s="250">
        <v>133993.20000000001</v>
      </c>
      <c r="J40" s="250">
        <v>112285.02</v>
      </c>
      <c r="K40" s="250"/>
      <c r="L40" s="250"/>
      <c r="N40" s="245">
        <v>6300</v>
      </c>
      <c r="Q40" s="250"/>
      <c r="R40" s="250"/>
      <c r="S40" s="250">
        <v>24543</v>
      </c>
      <c r="T40" s="250">
        <v>1656318.18</v>
      </c>
      <c r="U40" s="40"/>
      <c r="V40" s="40"/>
      <c r="W40" s="40">
        <v>441698.85</v>
      </c>
      <c r="X40" s="40">
        <v>122400</v>
      </c>
      <c r="Y40" s="40">
        <v>2057.84</v>
      </c>
      <c r="Z40" s="40">
        <v>954420</v>
      </c>
      <c r="AA40" s="40">
        <v>20879</v>
      </c>
      <c r="AB40" s="246">
        <v>1040555</v>
      </c>
      <c r="AC40" s="246"/>
      <c r="AD40" s="246">
        <v>7840</v>
      </c>
      <c r="AE40" s="246">
        <v>248490.41</v>
      </c>
      <c r="AF40" s="246">
        <v>99666.62</v>
      </c>
      <c r="AG40" s="246"/>
      <c r="AH40" s="246"/>
      <c r="AI40" s="246"/>
      <c r="AJ40" s="76">
        <f t="shared" si="1"/>
        <v>773382.74</v>
      </c>
      <c r="AK40" s="31">
        <f t="shared" si="2"/>
        <v>6300</v>
      </c>
      <c r="AL40" s="21">
        <f t="shared" si="3"/>
        <v>767082.74</v>
      </c>
      <c r="AM40" s="15">
        <f t="shared" si="4"/>
        <v>1541455.69</v>
      </c>
      <c r="AN40" s="16">
        <f t="shared" si="5"/>
        <v>1396552.0299999998</v>
      </c>
      <c r="AO40" s="26">
        <f t="shared" si="6"/>
        <v>144903.66000000015</v>
      </c>
    </row>
    <row r="41" spans="1:41" x14ac:dyDescent="0.2">
      <c r="A41" t="s">
        <v>545</v>
      </c>
      <c r="B41" t="s">
        <v>546</v>
      </c>
      <c r="C41" s="71">
        <v>2081</v>
      </c>
      <c r="D41" s="58" t="s">
        <v>1301</v>
      </c>
      <c r="E41" s="250" t="s">
        <v>3053</v>
      </c>
      <c r="F41" s="244">
        <v>155058.03</v>
      </c>
      <c r="G41" s="244">
        <v>0</v>
      </c>
      <c r="H41" s="244">
        <v>73769.83</v>
      </c>
      <c r="I41" s="250">
        <v>96391.2</v>
      </c>
      <c r="J41" s="250">
        <v>-57272.13</v>
      </c>
      <c r="K41" s="250"/>
      <c r="L41" s="250"/>
      <c r="N41" s="245">
        <v>577325</v>
      </c>
      <c r="P41" s="245">
        <v>296.35000000000002</v>
      </c>
      <c r="Q41" s="250"/>
      <c r="R41" s="250"/>
      <c r="S41" s="250">
        <v>3744.1</v>
      </c>
      <c r="T41" s="250">
        <v>1118559.83</v>
      </c>
      <c r="U41" s="40"/>
      <c r="V41" s="40"/>
      <c r="W41" s="40">
        <v>544559.56000000006</v>
      </c>
      <c r="X41" s="40">
        <v>77860</v>
      </c>
      <c r="Y41" s="40">
        <v>168.73</v>
      </c>
      <c r="Z41" s="40">
        <v>750410</v>
      </c>
      <c r="AA41" s="40">
        <v>18734</v>
      </c>
      <c r="AB41" s="246">
        <v>905048</v>
      </c>
      <c r="AC41" s="246"/>
      <c r="AD41" s="246"/>
      <c r="AE41" s="246">
        <v>321989.53999999998</v>
      </c>
      <c r="AF41" s="246">
        <v>76707.33</v>
      </c>
      <c r="AG41" s="246"/>
      <c r="AH41" s="246"/>
      <c r="AI41" s="246"/>
      <c r="AJ41" s="76">
        <f t="shared" si="1"/>
        <v>228827.86</v>
      </c>
      <c r="AK41" s="31">
        <f t="shared" si="2"/>
        <v>577621.35</v>
      </c>
      <c r="AL41" s="21">
        <f t="shared" si="3"/>
        <v>-348793.49</v>
      </c>
      <c r="AM41" s="15">
        <f t="shared" si="4"/>
        <v>1391732.29</v>
      </c>
      <c r="AN41" s="16">
        <f t="shared" si="5"/>
        <v>1303744.8700000001</v>
      </c>
      <c r="AO41" s="26">
        <f t="shared" si="6"/>
        <v>87987.419999999925</v>
      </c>
    </row>
    <row r="42" spans="1:41" x14ac:dyDescent="0.2">
      <c r="A42" t="s">
        <v>545</v>
      </c>
      <c r="B42" t="s">
        <v>546</v>
      </c>
      <c r="C42" s="71">
        <v>2563</v>
      </c>
      <c r="D42" s="58" t="s">
        <v>1302</v>
      </c>
      <c r="E42" s="250" t="s">
        <v>3054</v>
      </c>
      <c r="F42" s="244">
        <v>302050.62</v>
      </c>
      <c r="G42" s="244">
        <v>0</v>
      </c>
      <c r="H42" s="244">
        <v>143688.59</v>
      </c>
      <c r="I42" s="250">
        <v>-742663.22</v>
      </c>
      <c r="J42" s="250">
        <v>-135003.35999999999</v>
      </c>
      <c r="K42" s="250"/>
      <c r="L42" s="250"/>
      <c r="M42" s="245">
        <v>150000</v>
      </c>
      <c r="N42" s="245">
        <v>41740</v>
      </c>
      <c r="Q42" s="250"/>
      <c r="R42" s="250"/>
      <c r="S42" s="250">
        <v>-707970.66</v>
      </c>
      <c r="T42" s="250">
        <v>1381244.13</v>
      </c>
      <c r="U42" s="40"/>
      <c r="V42" s="40"/>
      <c r="W42" s="40">
        <v>662911.1</v>
      </c>
      <c r="X42" s="40">
        <v>190590</v>
      </c>
      <c r="Y42" s="40">
        <v>406.11</v>
      </c>
      <c r="Z42" s="40">
        <v>1083040</v>
      </c>
      <c r="AA42" s="40">
        <v>20200</v>
      </c>
      <c r="AB42" s="246">
        <v>1251610</v>
      </c>
      <c r="AC42" s="246"/>
      <c r="AD42" s="246"/>
      <c r="AE42" s="246">
        <v>230852.37</v>
      </c>
      <c r="AF42" s="246">
        <v>132967.72</v>
      </c>
      <c r="AG42" s="246"/>
      <c r="AH42" s="246"/>
      <c r="AI42" s="246"/>
      <c r="AJ42" s="76">
        <f t="shared" si="1"/>
        <v>445739.20999999996</v>
      </c>
      <c r="AK42" s="31">
        <f t="shared" si="2"/>
        <v>191740</v>
      </c>
      <c r="AL42" s="21">
        <f t="shared" si="3"/>
        <v>253999.20999999996</v>
      </c>
      <c r="AM42" s="15">
        <f t="shared" si="4"/>
        <v>1957147.21</v>
      </c>
      <c r="AN42" s="16">
        <f t="shared" si="5"/>
        <v>1615430.09</v>
      </c>
      <c r="AO42" s="26">
        <f t="shared" si="6"/>
        <v>341717.11999999988</v>
      </c>
    </row>
    <row r="43" spans="1:41" x14ac:dyDescent="0.2">
      <c r="A43" t="s">
        <v>545</v>
      </c>
      <c r="B43" t="s">
        <v>546</v>
      </c>
      <c r="C43" s="71">
        <v>2302</v>
      </c>
      <c r="D43" s="58" t="s">
        <v>1303</v>
      </c>
      <c r="E43" s="250" t="s">
        <v>3055</v>
      </c>
      <c r="F43" s="244">
        <v>471546.35</v>
      </c>
      <c r="G43" s="244">
        <v>0</v>
      </c>
      <c r="H43" s="244">
        <v>76809.350000000006</v>
      </c>
      <c r="I43" s="250">
        <v>180018.01</v>
      </c>
      <c r="J43" s="250">
        <v>-126695.44</v>
      </c>
      <c r="K43" s="250"/>
      <c r="L43" s="250"/>
      <c r="N43" s="245">
        <v>83280</v>
      </c>
      <c r="P43" s="245">
        <v>467</v>
      </c>
      <c r="Q43" s="250"/>
      <c r="R43" s="250"/>
      <c r="S43" s="250">
        <v>-793901.25</v>
      </c>
      <c r="T43" s="250">
        <v>1240631.49</v>
      </c>
      <c r="U43" s="40"/>
      <c r="V43" s="40"/>
      <c r="W43" s="40">
        <v>785747.91</v>
      </c>
      <c r="X43" s="40">
        <v>63563.88</v>
      </c>
      <c r="Y43" s="40">
        <v>405.2</v>
      </c>
      <c r="Z43" s="40">
        <v>1103310</v>
      </c>
      <c r="AA43" s="40">
        <v>23400</v>
      </c>
      <c r="AB43" s="246">
        <v>1291670</v>
      </c>
      <c r="AC43" s="246"/>
      <c r="AD43" s="246">
        <v>1280</v>
      </c>
      <c r="AE43" s="246">
        <v>233839.05</v>
      </c>
      <c r="AF43" s="246">
        <v>163234.93</v>
      </c>
      <c r="AG43" s="246"/>
      <c r="AH43" s="246"/>
      <c r="AI43" s="246"/>
      <c r="AJ43" s="76">
        <f t="shared" si="1"/>
        <v>548355.69999999995</v>
      </c>
      <c r="AK43" s="31">
        <f t="shared" si="2"/>
        <v>83747</v>
      </c>
      <c r="AL43" s="21">
        <f t="shared" si="3"/>
        <v>464608.69999999995</v>
      </c>
      <c r="AM43" s="15">
        <f t="shared" si="4"/>
        <v>1976426.99</v>
      </c>
      <c r="AN43" s="16">
        <f t="shared" si="5"/>
        <v>1690023.98</v>
      </c>
      <c r="AO43" s="26">
        <f t="shared" si="6"/>
        <v>286403.01</v>
      </c>
    </row>
    <row r="44" spans="1:41" x14ac:dyDescent="0.2">
      <c r="A44" t="s">
        <v>545</v>
      </c>
      <c r="B44" t="s">
        <v>546</v>
      </c>
      <c r="C44" s="71">
        <v>2003</v>
      </c>
      <c r="D44" s="58" t="s">
        <v>1304</v>
      </c>
      <c r="E44" s="250" t="s">
        <v>3056</v>
      </c>
      <c r="F44" s="244">
        <v>458478.34</v>
      </c>
      <c r="G44" s="244">
        <v>0</v>
      </c>
      <c r="H44" s="244">
        <v>107451.41</v>
      </c>
      <c r="I44" s="250">
        <v>26584.73</v>
      </c>
      <c r="J44" s="250">
        <v>91804.25</v>
      </c>
      <c r="K44" s="250"/>
      <c r="L44" s="250"/>
      <c r="M44" s="245">
        <v>0</v>
      </c>
      <c r="N44" s="245">
        <v>8900</v>
      </c>
      <c r="Q44" s="250"/>
      <c r="R44" s="250"/>
      <c r="S44" s="250">
        <v>-813213.64</v>
      </c>
      <c r="T44" s="250">
        <v>2770050.54</v>
      </c>
      <c r="U44" s="40"/>
      <c r="V44" s="40"/>
      <c r="W44" s="40">
        <v>534732.75</v>
      </c>
      <c r="X44" s="40">
        <v>89225</v>
      </c>
      <c r="Y44" s="40">
        <v>555.94000000000005</v>
      </c>
      <c r="Z44" s="40">
        <v>6880</v>
      </c>
      <c r="AA44" s="40"/>
      <c r="AB44" s="246">
        <v>149040</v>
      </c>
      <c r="AC44" s="246"/>
      <c r="AD44" s="246"/>
      <c r="AE44" s="246">
        <v>215503.63</v>
      </c>
      <c r="AF44" s="246">
        <v>32465.64</v>
      </c>
      <c r="AG44" s="246"/>
      <c r="AH44" s="246"/>
      <c r="AI44" s="246"/>
      <c r="AJ44" s="76">
        <f t="shared" si="1"/>
        <v>565929.75</v>
      </c>
      <c r="AK44" s="31">
        <f t="shared" si="2"/>
        <v>8900</v>
      </c>
      <c r="AL44" s="21">
        <f t="shared" si="3"/>
        <v>557029.75</v>
      </c>
      <c r="AM44" s="15">
        <f t="shared" si="4"/>
        <v>631393.68999999994</v>
      </c>
      <c r="AN44" s="16">
        <f t="shared" si="5"/>
        <v>397009.27</v>
      </c>
      <c r="AO44" s="26">
        <f t="shared" si="6"/>
        <v>234384.41999999993</v>
      </c>
    </row>
    <row r="45" spans="1:41" x14ac:dyDescent="0.2">
      <c r="A45" t="s">
        <v>545</v>
      </c>
      <c r="B45" t="s">
        <v>546</v>
      </c>
      <c r="C45" s="71">
        <v>2921</v>
      </c>
      <c r="D45" s="58" t="s">
        <v>1305</v>
      </c>
      <c r="E45" s="250" t="s">
        <v>3057</v>
      </c>
      <c r="F45" s="244">
        <v>525016.44999999995</v>
      </c>
      <c r="G45" s="244">
        <v>0</v>
      </c>
      <c r="H45" s="244">
        <v>51592.05</v>
      </c>
      <c r="I45" s="250">
        <v>38097.31</v>
      </c>
      <c r="J45" s="250">
        <v>187562.32</v>
      </c>
      <c r="K45" s="250"/>
      <c r="L45" s="250"/>
      <c r="N45" s="245">
        <v>8540</v>
      </c>
      <c r="P45" s="245">
        <v>648.86</v>
      </c>
      <c r="Q45" s="250"/>
      <c r="R45" s="250">
        <v>16660.38</v>
      </c>
      <c r="S45" s="250">
        <v>125883.67</v>
      </c>
      <c r="T45" s="250">
        <v>2356118.79</v>
      </c>
      <c r="U45" s="40"/>
      <c r="V45" s="40"/>
      <c r="W45" s="40">
        <v>590815.21</v>
      </c>
      <c r="X45" s="40">
        <v>160100</v>
      </c>
      <c r="Y45" s="40">
        <v>1696.79</v>
      </c>
      <c r="Z45" s="40">
        <v>1046160</v>
      </c>
      <c r="AA45" s="40">
        <v>8193</v>
      </c>
      <c r="AB45" s="246">
        <v>1134948.5</v>
      </c>
      <c r="AC45" s="246"/>
      <c r="AD45" s="246">
        <v>0</v>
      </c>
      <c r="AE45" s="246">
        <v>352689.76</v>
      </c>
      <c r="AF45" s="246">
        <v>23305.77</v>
      </c>
      <c r="AG45" s="246"/>
      <c r="AH45" s="246"/>
      <c r="AI45" s="246"/>
      <c r="AJ45" s="76">
        <f t="shared" si="1"/>
        <v>576608.5</v>
      </c>
      <c r="AK45" s="31">
        <f t="shared" si="2"/>
        <v>9188.86</v>
      </c>
      <c r="AL45" s="21">
        <f t="shared" si="3"/>
        <v>567419.64</v>
      </c>
      <c r="AM45" s="15">
        <f t="shared" si="4"/>
        <v>1806965</v>
      </c>
      <c r="AN45" s="16">
        <f t="shared" si="5"/>
        <v>1510944.03</v>
      </c>
      <c r="AO45" s="26">
        <f t="shared" si="6"/>
        <v>296020.96999999997</v>
      </c>
    </row>
    <row r="46" spans="1:41" x14ac:dyDescent="0.2">
      <c r="A46" t="s">
        <v>545</v>
      </c>
      <c r="B46" t="s">
        <v>546</v>
      </c>
      <c r="C46" s="71">
        <v>2021</v>
      </c>
      <c r="D46" s="58" t="s">
        <v>1306</v>
      </c>
      <c r="E46" s="250" t="s">
        <v>3058</v>
      </c>
      <c r="F46" s="244">
        <v>286779.73</v>
      </c>
      <c r="G46" s="244">
        <v>0</v>
      </c>
      <c r="H46" s="244">
        <v>62891.97</v>
      </c>
      <c r="I46" s="250">
        <v>148274.34</v>
      </c>
      <c r="J46" s="250">
        <v>207907.01</v>
      </c>
      <c r="K46" s="250"/>
      <c r="L46" s="250"/>
      <c r="N46" s="245">
        <v>35510</v>
      </c>
      <c r="O46" s="245">
        <v>2759</v>
      </c>
      <c r="P46" s="245">
        <v>350.05</v>
      </c>
      <c r="Q46" s="250"/>
      <c r="R46" s="250">
        <v>-341908.85</v>
      </c>
      <c r="S46" s="250">
        <v>15034.11</v>
      </c>
      <c r="T46" s="250">
        <v>1990390.15</v>
      </c>
      <c r="U46" s="40"/>
      <c r="V46" s="40"/>
      <c r="W46" s="40">
        <v>552534.62</v>
      </c>
      <c r="X46" s="40">
        <v>65200</v>
      </c>
      <c r="Y46" s="40">
        <v>322.95</v>
      </c>
      <c r="Z46" s="40">
        <v>630160</v>
      </c>
      <c r="AA46" s="40">
        <v>77950</v>
      </c>
      <c r="AB46" s="246">
        <v>742009</v>
      </c>
      <c r="AC46" s="246"/>
      <c r="AD46" s="246">
        <v>8972</v>
      </c>
      <c r="AE46" s="246">
        <v>329182.7</v>
      </c>
      <c r="AF46" s="246">
        <v>99831.54</v>
      </c>
      <c r="AG46" s="246"/>
      <c r="AH46" s="246"/>
      <c r="AI46" s="246"/>
      <c r="AJ46" s="76">
        <f t="shared" si="1"/>
        <v>349671.69999999995</v>
      </c>
      <c r="AK46" s="31">
        <f t="shared" si="2"/>
        <v>38619.050000000003</v>
      </c>
      <c r="AL46" s="21">
        <f t="shared" si="3"/>
        <v>311052.64999999997</v>
      </c>
      <c r="AM46" s="15">
        <f t="shared" si="4"/>
        <v>1326167.5699999998</v>
      </c>
      <c r="AN46" s="16">
        <f t="shared" si="5"/>
        <v>1179995.24</v>
      </c>
      <c r="AO46" s="26">
        <f t="shared" si="6"/>
        <v>146172.32999999984</v>
      </c>
    </row>
    <row r="47" spans="1:41" x14ac:dyDescent="0.2">
      <c r="A47" t="s">
        <v>545</v>
      </c>
      <c r="B47" t="s">
        <v>546</v>
      </c>
      <c r="C47" s="71">
        <v>1750</v>
      </c>
      <c r="D47" s="58" t="s">
        <v>1307</v>
      </c>
      <c r="E47" s="250" t="s">
        <v>3059</v>
      </c>
      <c r="F47" s="244">
        <v>381395.01</v>
      </c>
      <c r="G47" s="244">
        <v>12500</v>
      </c>
      <c r="H47" s="244">
        <v>34411.79</v>
      </c>
      <c r="I47" s="250">
        <v>275449.49</v>
      </c>
      <c r="J47" s="250">
        <v>-5615.98</v>
      </c>
      <c r="K47" s="250"/>
      <c r="L47" s="250"/>
      <c r="M47" s="245">
        <v>100000</v>
      </c>
      <c r="N47" s="245">
        <v>39030</v>
      </c>
      <c r="P47" s="245">
        <v>113.26</v>
      </c>
      <c r="Q47" s="250"/>
      <c r="R47" s="250"/>
      <c r="S47" s="250"/>
      <c r="T47" s="250">
        <v>498635.02</v>
      </c>
      <c r="U47" s="40"/>
      <c r="V47" s="40"/>
      <c r="W47" s="40">
        <v>533640.14</v>
      </c>
      <c r="X47" s="40">
        <v>46250</v>
      </c>
      <c r="Y47" s="40">
        <v>397.71</v>
      </c>
      <c r="Z47" s="40">
        <v>719360</v>
      </c>
      <c r="AA47" s="40">
        <v>20400</v>
      </c>
      <c r="AB47" s="246">
        <v>806330</v>
      </c>
      <c r="AC47" s="246"/>
      <c r="AD47" s="246"/>
      <c r="AE47" s="246">
        <v>179323.54</v>
      </c>
      <c r="AF47" s="246">
        <v>29792.400000000001</v>
      </c>
      <c r="AG47" s="246"/>
      <c r="AH47" s="246"/>
      <c r="AI47" s="246"/>
      <c r="AJ47" s="76">
        <f t="shared" si="1"/>
        <v>428306.8</v>
      </c>
      <c r="AK47" s="31">
        <f t="shared" si="2"/>
        <v>139143.26</v>
      </c>
      <c r="AL47" s="21">
        <f t="shared" si="3"/>
        <v>289163.53999999998</v>
      </c>
      <c r="AM47" s="15">
        <f t="shared" si="4"/>
        <v>1320047.8500000001</v>
      </c>
      <c r="AN47" s="16">
        <f t="shared" si="5"/>
        <v>1015445.9400000001</v>
      </c>
      <c r="AO47" s="26">
        <f t="shared" si="6"/>
        <v>304601.91000000003</v>
      </c>
    </row>
    <row r="48" spans="1:41" x14ac:dyDescent="0.2">
      <c r="A48" t="s">
        <v>545</v>
      </c>
      <c r="B48" t="s">
        <v>546</v>
      </c>
      <c r="C48" s="71">
        <v>1875</v>
      </c>
      <c r="D48" s="58" t="s">
        <v>1308</v>
      </c>
      <c r="E48" s="250" t="s">
        <v>3060</v>
      </c>
      <c r="F48" s="244">
        <v>182781.59</v>
      </c>
      <c r="G48" s="244">
        <v>0</v>
      </c>
      <c r="H48" s="244">
        <v>209444.2</v>
      </c>
      <c r="I48" s="250">
        <v>3</v>
      </c>
      <c r="J48" s="250">
        <v>24236.400000000001</v>
      </c>
      <c r="K48" s="250"/>
      <c r="L48" s="250"/>
      <c r="N48" s="245">
        <v>5850</v>
      </c>
      <c r="Q48" s="250"/>
      <c r="R48" s="250">
        <v>-11452.2</v>
      </c>
      <c r="S48" s="250">
        <v>38562</v>
      </c>
      <c r="T48" s="250">
        <v>452082.82</v>
      </c>
      <c r="U48" s="40"/>
      <c r="V48" s="40"/>
      <c r="W48" s="40">
        <v>562441.76</v>
      </c>
      <c r="X48" s="40">
        <v>56595</v>
      </c>
      <c r="Y48" s="40">
        <v>272</v>
      </c>
      <c r="Z48" s="40">
        <v>574210</v>
      </c>
      <c r="AA48" s="40">
        <v>17200</v>
      </c>
      <c r="AB48" s="246">
        <v>718690</v>
      </c>
      <c r="AC48" s="246"/>
      <c r="AD48" s="246"/>
      <c r="AE48" s="246">
        <v>339842.25</v>
      </c>
      <c r="AF48" s="246">
        <v>19182.5</v>
      </c>
      <c r="AG48" s="246"/>
      <c r="AH48" s="246"/>
      <c r="AI48" s="246"/>
      <c r="AJ48" s="76">
        <f t="shared" si="1"/>
        <v>392225.79000000004</v>
      </c>
      <c r="AK48" s="31">
        <f t="shared" si="2"/>
        <v>5850</v>
      </c>
      <c r="AL48" s="21">
        <f t="shared" si="3"/>
        <v>386375.79000000004</v>
      </c>
      <c r="AM48" s="15">
        <f t="shared" si="4"/>
        <v>1210718.76</v>
      </c>
      <c r="AN48" s="16">
        <f t="shared" si="5"/>
        <v>1077714.75</v>
      </c>
      <c r="AO48" s="26">
        <f t="shared" si="6"/>
        <v>133004.01</v>
      </c>
    </row>
    <row r="49" spans="1:41" x14ac:dyDescent="0.2">
      <c r="A49" t="s">
        <v>545</v>
      </c>
      <c r="B49" t="s">
        <v>546</v>
      </c>
      <c r="C49" s="71">
        <v>2733</v>
      </c>
      <c r="D49" s="58" t="s">
        <v>1309</v>
      </c>
      <c r="E49" s="250" t="s">
        <v>3061</v>
      </c>
      <c r="F49" s="244">
        <v>545306.64</v>
      </c>
      <c r="G49" s="244">
        <v>0</v>
      </c>
      <c r="H49" s="244">
        <v>26045.4</v>
      </c>
      <c r="I49" s="250">
        <v>2563698.16</v>
      </c>
      <c r="J49" s="250">
        <v>153019.35999999999</v>
      </c>
      <c r="K49" s="250"/>
      <c r="L49" s="250"/>
      <c r="N49" s="245">
        <v>26630</v>
      </c>
      <c r="P49" s="245">
        <v>0</v>
      </c>
      <c r="Q49" s="250"/>
      <c r="R49" s="250"/>
      <c r="S49" s="250">
        <v>97200</v>
      </c>
      <c r="T49" s="250">
        <v>5378772.1500000004</v>
      </c>
      <c r="U49" s="40"/>
      <c r="V49" s="40"/>
      <c r="W49" s="40">
        <v>607860.35</v>
      </c>
      <c r="X49" s="40">
        <v>34500</v>
      </c>
      <c r="Y49" s="40">
        <v>774.24</v>
      </c>
      <c r="Z49" s="40">
        <v>843540</v>
      </c>
      <c r="AA49" s="40">
        <v>158400</v>
      </c>
      <c r="AB49" s="246">
        <v>1084380</v>
      </c>
      <c r="AC49" s="246"/>
      <c r="AD49" s="246">
        <v>6960</v>
      </c>
      <c r="AE49" s="246">
        <v>312409.09000000003</v>
      </c>
      <c r="AF49" s="246">
        <v>161166.22</v>
      </c>
      <c r="AG49" s="246"/>
      <c r="AH49" s="246"/>
      <c r="AI49" s="246"/>
      <c r="AJ49" s="76">
        <f t="shared" si="1"/>
        <v>571352.04</v>
      </c>
      <c r="AK49" s="31">
        <f t="shared" si="2"/>
        <v>26630</v>
      </c>
      <c r="AL49" s="21">
        <f t="shared" si="3"/>
        <v>544722.04</v>
      </c>
      <c r="AM49" s="15">
        <f t="shared" si="4"/>
        <v>1645074.5899999999</v>
      </c>
      <c r="AN49" s="16">
        <f t="shared" si="5"/>
        <v>1564915.31</v>
      </c>
      <c r="AO49" s="26">
        <f t="shared" si="6"/>
        <v>80159.279999999795</v>
      </c>
    </row>
    <row r="50" spans="1:41" x14ac:dyDescent="0.2">
      <c r="A50" t="s">
        <v>545</v>
      </c>
      <c r="B50" t="s">
        <v>546</v>
      </c>
      <c r="C50" s="71">
        <v>2730</v>
      </c>
      <c r="D50" s="58" t="s">
        <v>1310</v>
      </c>
      <c r="E50" s="252" t="s">
        <v>3062</v>
      </c>
      <c r="F50" s="244">
        <v>334651.64</v>
      </c>
      <c r="G50" s="244">
        <v>0</v>
      </c>
      <c r="H50" s="244">
        <v>261347.81</v>
      </c>
      <c r="I50" s="250">
        <v>-168191.89</v>
      </c>
      <c r="J50" s="250">
        <v>-274512.90999999997</v>
      </c>
      <c r="K50" s="250"/>
      <c r="L50" s="250"/>
      <c r="N50" s="245">
        <v>9200</v>
      </c>
      <c r="Q50" s="250">
        <v>4586</v>
      </c>
      <c r="R50" s="250"/>
      <c r="S50" s="250">
        <v>-394325.09</v>
      </c>
      <c r="T50" s="250">
        <v>1780248.13</v>
      </c>
      <c r="U50" s="40"/>
      <c r="V50" s="40"/>
      <c r="W50" s="40">
        <v>640244.75</v>
      </c>
      <c r="X50" s="40"/>
      <c r="Y50" s="40">
        <v>993.89</v>
      </c>
      <c r="Z50" s="40">
        <v>1006800</v>
      </c>
      <c r="AA50" s="40">
        <v>26120</v>
      </c>
      <c r="AB50" s="246">
        <v>1198800</v>
      </c>
      <c r="AC50" s="246"/>
      <c r="AD50" s="246"/>
      <c r="AE50" s="246">
        <v>234971.06</v>
      </c>
      <c r="AF50" s="246">
        <v>128818.85</v>
      </c>
      <c r="AG50" s="246"/>
      <c r="AH50" s="246"/>
      <c r="AI50" s="246"/>
      <c r="AJ50" s="76">
        <f t="shared" si="1"/>
        <v>595999.44999999995</v>
      </c>
      <c r="AK50" s="31">
        <f t="shared" si="2"/>
        <v>9200</v>
      </c>
      <c r="AL50" s="21">
        <f t="shared" si="3"/>
        <v>586799.44999999995</v>
      </c>
      <c r="AM50" s="15">
        <f t="shared" si="4"/>
        <v>1674158.6400000001</v>
      </c>
      <c r="AN50" s="16">
        <f t="shared" si="5"/>
        <v>1562589.9100000001</v>
      </c>
      <c r="AO50" s="26">
        <f t="shared" si="6"/>
        <v>111568.72999999998</v>
      </c>
    </row>
    <row r="51" spans="1:41" x14ac:dyDescent="0.2">
      <c r="A51" t="s">
        <v>545</v>
      </c>
      <c r="B51" t="s">
        <v>546</v>
      </c>
      <c r="C51" s="71">
        <v>2627</v>
      </c>
      <c r="D51" s="58" t="s">
        <v>1311</v>
      </c>
      <c r="E51" s="251" t="s">
        <v>3063</v>
      </c>
      <c r="F51" s="244">
        <v>669748.11</v>
      </c>
      <c r="G51" s="244">
        <v>93576.47</v>
      </c>
      <c r="H51" s="244">
        <v>158744.82999999999</v>
      </c>
      <c r="I51" s="250">
        <v>846846.72</v>
      </c>
      <c r="J51" s="250">
        <v>276582.14</v>
      </c>
      <c r="K51" s="250"/>
      <c r="L51" s="250"/>
      <c r="N51" s="245">
        <v>0</v>
      </c>
      <c r="O51" s="245">
        <v>57130</v>
      </c>
      <c r="P51" s="245">
        <v>380</v>
      </c>
      <c r="Q51" s="250"/>
      <c r="R51" s="250"/>
      <c r="S51" s="250">
        <v>197487.27</v>
      </c>
      <c r="T51" s="250">
        <v>2690789.95</v>
      </c>
      <c r="U51" s="40"/>
      <c r="V51" s="40"/>
      <c r="W51" s="40">
        <v>629093.19999999995</v>
      </c>
      <c r="X51" s="40">
        <v>135000</v>
      </c>
      <c r="Y51" s="40">
        <v>1008.84</v>
      </c>
      <c r="Z51" s="40">
        <v>868320</v>
      </c>
      <c r="AA51" s="40">
        <v>206160</v>
      </c>
      <c r="AB51" s="246">
        <v>1130373</v>
      </c>
      <c r="AC51" s="246"/>
      <c r="AD51" s="246"/>
      <c r="AE51" s="246">
        <v>566059.57999999996</v>
      </c>
      <c r="AF51" s="246">
        <v>340</v>
      </c>
      <c r="AG51" s="246"/>
      <c r="AH51" s="246"/>
      <c r="AI51" s="246"/>
      <c r="AJ51" s="76">
        <f t="shared" si="1"/>
        <v>922069.40999999992</v>
      </c>
      <c r="AK51" s="31">
        <f t="shared" si="2"/>
        <v>57510</v>
      </c>
      <c r="AL51" s="21">
        <f t="shared" si="3"/>
        <v>864559.40999999992</v>
      </c>
      <c r="AM51" s="15">
        <f t="shared" si="4"/>
        <v>1839582.04</v>
      </c>
      <c r="AN51" s="16">
        <f t="shared" si="5"/>
        <v>1696772.58</v>
      </c>
      <c r="AO51" s="26">
        <f t="shared" si="6"/>
        <v>142809.45999999996</v>
      </c>
    </row>
    <row r="52" spans="1:41" x14ac:dyDescent="0.2">
      <c r="A52" t="s">
        <v>545</v>
      </c>
      <c r="B52" t="s">
        <v>546</v>
      </c>
      <c r="C52" s="71">
        <v>1841</v>
      </c>
      <c r="D52" s="58" t="s">
        <v>1312</v>
      </c>
      <c r="E52" s="250" t="s">
        <v>3064</v>
      </c>
      <c r="F52" s="244">
        <v>657612.49</v>
      </c>
      <c r="G52" s="244">
        <v>0</v>
      </c>
      <c r="H52" s="244">
        <v>48754.080000000002</v>
      </c>
      <c r="I52" s="250">
        <v>448947.59</v>
      </c>
      <c r="J52" s="250">
        <v>-39398.31</v>
      </c>
      <c r="K52" s="250"/>
      <c r="L52" s="250"/>
      <c r="P52" s="245">
        <v>2123</v>
      </c>
      <c r="Q52" s="250"/>
      <c r="R52" s="250"/>
      <c r="S52" s="250">
        <v>36376.46</v>
      </c>
      <c r="T52" s="250">
        <v>2057308.95</v>
      </c>
      <c r="U52" s="40"/>
      <c r="V52" s="40"/>
      <c r="W52" s="40">
        <v>480492.68</v>
      </c>
      <c r="X52" s="40">
        <v>120000</v>
      </c>
      <c r="Y52" s="40">
        <v>1305.17</v>
      </c>
      <c r="Z52" s="40">
        <v>1088100</v>
      </c>
      <c r="AA52" s="40">
        <v>17800</v>
      </c>
      <c r="AB52" s="246">
        <v>1159132</v>
      </c>
      <c r="AC52" s="246"/>
      <c r="AD52" s="246">
        <v>7360</v>
      </c>
      <c r="AE52" s="246">
        <v>210155.73</v>
      </c>
      <c r="AF52" s="246">
        <v>74227.03</v>
      </c>
      <c r="AG52" s="246"/>
      <c r="AH52" s="246"/>
      <c r="AI52" s="246"/>
      <c r="AJ52" s="76">
        <f t="shared" si="1"/>
        <v>706366.57</v>
      </c>
      <c r="AK52" s="31">
        <f t="shared" si="2"/>
        <v>2123</v>
      </c>
      <c r="AL52" s="21">
        <f t="shared" si="3"/>
        <v>704243.57</v>
      </c>
      <c r="AM52" s="15">
        <f t="shared" si="4"/>
        <v>1707697.85</v>
      </c>
      <c r="AN52" s="16">
        <f t="shared" si="5"/>
        <v>1450874.76</v>
      </c>
      <c r="AO52" s="26">
        <f t="shared" si="6"/>
        <v>256823.09000000008</v>
      </c>
    </row>
    <row r="53" spans="1:41" x14ac:dyDescent="0.2">
      <c r="A53" t="s">
        <v>545</v>
      </c>
      <c r="B53" t="s">
        <v>546</v>
      </c>
      <c r="C53" s="71">
        <v>2414</v>
      </c>
      <c r="D53" s="58" t="s">
        <v>1313</v>
      </c>
      <c r="E53" s="252" t="s">
        <v>3065</v>
      </c>
      <c r="F53" s="244">
        <v>131107.20000000001</v>
      </c>
      <c r="G53" s="244">
        <v>0</v>
      </c>
      <c r="H53" s="244">
        <v>67238.820000000007</v>
      </c>
      <c r="I53" s="250">
        <v>118431.62</v>
      </c>
      <c r="J53" s="250">
        <v>165357.64000000001</v>
      </c>
      <c r="K53" s="250"/>
      <c r="L53" s="250"/>
      <c r="P53" s="245">
        <v>14.39</v>
      </c>
      <c r="Q53" s="250"/>
      <c r="R53" s="250"/>
      <c r="S53" s="250">
        <v>-1241</v>
      </c>
      <c r="T53" s="250">
        <v>1988049.06</v>
      </c>
      <c r="U53" s="40"/>
      <c r="V53" s="40"/>
      <c r="W53" s="40">
        <v>398678.25</v>
      </c>
      <c r="X53" s="40">
        <v>43650</v>
      </c>
      <c r="Y53" s="40">
        <v>111.37</v>
      </c>
      <c r="Z53" s="40">
        <v>743760</v>
      </c>
      <c r="AA53" s="40">
        <v>87081.85</v>
      </c>
      <c r="AB53" s="246">
        <v>902235</v>
      </c>
      <c r="AC53" s="246"/>
      <c r="AD53" s="246"/>
      <c r="AE53" s="246">
        <v>409846.9</v>
      </c>
      <c r="AF53" s="246">
        <v>27470.01</v>
      </c>
      <c r="AG53" s="246"/>
      <c r="AH53" s="246"/>
      <c r="AI53" s="246"/>
      <c r="AJ53" s="76">
        <f t="shared" si="1"/>
        <v>198346.02000000002</v>
      </c>
      <c r="AK53" s="31">
        <f t="shared" si="2"/>
        <v>14.39</v>
      </c>
      <c r="AL53" s="21">
        <f t="shared" si="3"/>
        <v>198331.63</v>
      </c>
      <c r="AM53" s="15">
        <f t="shared" si="4"/>
        <v>1273281.4700000002</v>
      </c>
      <c r="AN53" s="16">
        <f t="shared" si="5"/>
        <v>1339551.9099999999</v>
      </c>
      <c r="AO53" s="26">
        <f t="shared" si="6"/>
        <v>-66270.439999999711</v>
      </c>
    </row>
    <row r="54" spans="1:41" x14ac:dyDescent="0.2">
      <c r="A54" t="s">
        <v>545</v>
      </c>
      <c r="B54" t="s">
        <v>546</v>
      </c>
      <c r="C54" s="71">
        <v>1799</v>
      </c>
      <c r="D54" s="58" t="s">
        <v>1314</v>
      </c>
      <c r="E54" s="250" t="s">
        <v>3066</v>
      </c>
      <c r="F54" s="244">
        <v>146925.99</v>
      </c>
      <c r="G54" s="244">
        <v>0</v>
      </c>
      <c r="H54" s="244">
        <v>144052.64000000001</v>
      </c>
      <c r="I54" s="250">
        <v>5986.88</v>
      </c>
      <c r="J54" s="250">
        <v>137902.94</v>
      </c>
      <c r="K54" s="250"/>
      <c r="L54" s="250"/>
      <c r="N54" s="245">
        <v>21590</v>
      </c>
      <c r="Q54" s="250"/>
      <c r="R54" s="250">
        <v>249356.91</v>
      </c>
      <c r="S54" s="250">
        <v>-360933.18</v>
      </c>
      <c r="T54" s="250">
        <v>1911374.52</v>
      </c>
      <c r="U54" s="40"/>
      <c r="V54" s="40"/>
      <c r="W54" s="40">
        <v>470340.19</v>
      </c>
      <c r="X54" s="40">
        <v>54900</v>
      </c>
      <c r="Y54" s="40">
        <v>124.1</v>
      </c>
      <c r="Z54" s="40">
        <v>762340</v>
      </c>
      <c r="AA54" s="40">
        <v>20600</v>
      </c>
      <c r="AB54" s="246">
        <v>951400</v>
      </c>
      <c r="AC54" s="246"/>
      <c r="AD54" s="246"/>
      <c r="AE54" s="246">
        <v>149600.4</v>
      </c>
      <c r="AF54" s="246">
        <v>45908.08</v>
      </c>
      <c r="AG54" s="246"/>
      <c r="AH54" s="246"/>
      <c r="AI54" s="246"/>
      <c r="AJ54" s="76">
        <f t="shared" si="1"/>
        <v>290978.63</v>
      </c>
      <c r="AK54" s="31">
        <f t="shared" si="2"/>
        <v>21590</v>
      </c>
      <c r="AL54" s="21">
        <f t="shared" si="3"/>
        <v>269388.63</v>
      </c>
      <c r="AM54" s="15">
        <f t="shared" si="4"/>
        <v>1308304.29</v>
      </c>
      <c r="AN54" s="16">
        <f t="shared" si="5"/>
        <v>1146908.48</v>
      </c>
      <c r="AO54" s="26">
        <f t="shared" si="6"/>
        <v>161395.81000000006</v>
      </c>
    </row>
    <row r="55" spans="1:41" x14ac:dyDescent="0.2">
      <c r="A55" t="s">
        <v>549</v>
      </c>
      <c r="B55" t="s">
        <v>550</v>
      </c>
      <c r="C55" s="71">
        <v>2442</v>
      </c>
      <c r="D55" s="58" t="s">
        <v>1315</v>
      </c>
      <c r="E55" s="250" t="s">
        <v>3067</v>
      </c>
      <c r="F55" s="244">
        <v>374471.46</v>
      </c>
      <c r="G55" s="244">
        <v>7583</v>
      </c>
      <c r="H55" s="244">
        <v>29034.43</v>
      </c>
      <c r="I55" s="250">
        <v>103579.29</v>
      </c>
      <c r="J55" s="250">
        <v>150962.6</v>
      </c>
      <c r="K55" s="250"/>
      <c r="L55" s="250"/>
      <c r="N55" s="245">
        <v>32015</v>
      </c>
      <c r="P55" s="245">
        <v>0</v>
      </c>
      <c r="Q55" s="250"/>
      <c r="R55" s="250"/>
      <c r="S55" s="250"/>
      <c r="T55" s="250">
        <v>1946410.43</v>
      </c>
      <c r="U55" s="40">
        <v>518.71</v>
      </c>
      <c r="V55" s="40"/>
      <c r="W55" s="40">
        <v>1033482.37</v>
      </c>
      <c r="X55" s="40">
        <v>118400</v>
      </c>
      <c r="Y55" s="40"/>
      <c r="Z55" s="40">
        <v>1036833</v>
      </c>
      <c r="AA55" s="40">
        <v>111400</v>
      </c>
      <c r="AB55" s="246">
        <v>1209943</v>
      </c>
      <c r="AC55" s="246"/>
      <c r="AD55" s="246"/>
      <c r="AE55" s="246">
        <v>869381.65</v>
      </c>
      <c r="AF55" s="246">
        <v>50170.31</v>
      </c>
      <c r="AG55" s="246"/>
      <c r="AH55" s="246"/>
      <c r="AI55" s="246"/>
      <c r="AJ55" s="76">
        <f t="shared" si="1"/>
        <v>411088.89</v>
      </c>
      <c r="AK55" s="31">
        <f t="shared" si="2"/>
        <v>32015</v>
      </c>
      <c r="AL55" s="21">
        <f t="shared" si="3"/>
        <v>379073.89</v>
      </c>
      <c r="AM55" s="15">
        <f t="shared" si="4"/>
        <v>2300634.08</v>
      </c>
      <c r="AN55" s="16">
        <f t="shared" si="5"/>
        <v>2129494.96</v>
      </c>
      <c r="AO55" s="26">
        <f t="shared" si="6"/>
        <v>171139.12000000011</v>
      </c>
    </row>
    <row r="56" spans="1:41" x14ac:dyDescent="0.2">
      <c r="A56" t="s">
        <v>549</v>
      </c>
      <c r="B56" t="s">
        <v>550</v>
      </c>
      <c r="C56" s="71">
        <v>1417</v>
      </c>
      <c r="D56" s="58" t="s">
        <v>1316</v>
      </c>
      <c r="E56" s="250" t="s">
        <v>3068</v>
      </c>
      <c r="F56" s="244">
        <v>299296.09999999998</v>
      </c>
      <c r="G56" s="244">
        <v>26808.25</v>
      </c>
      <c r="H56" s="244">
        <v>32214.99</v>
      </c>
      <c r="I56" s="250">
        <v>442681.54</v>
      </c>
      <c r="J56" s="250">
        <v>124845.09</v>
      </c>
      <c r="K56" s="250"/>
      <c r="L56" s="250"/>
      <c r="N56" s="245">
        <v>24306.31</v>
      </c>
      <c r="P56" s="245">
        <v>0</v>
      </c>
      <c r="Q56" s="250"/>
      <c r="R56" s="250"/>
      <c r="S56" s="250"/>
      <c r="T56" s="250">
        <v>1372237.86</v>
      </c>
      <c r="U56" s="40"/>
      <c r="V56" s="40"/>
      <c r="W56" s="40">
        <v>449070.53</v>
      </c>
      <c r="X56" s="40">
        <v>61400</v>
      </c>
      <c r="Y56" s="40">
        <v>395.8</v>
      </c>
      <c r="Z56" s="40">
        <v>469865.9</v>
      </c>
      <c r="AA56" s="40">
        <v>66900</v>
      </c>
      <c r="AB56" s="246">
        <v>535765.9</v>
      </c>
      <c r="AC56" s="246"/>
      <c r="AD56" s="246"/>
      <c r="AE56" s="246">
        <v>291132.39</v>
      </c>
      <c r="AF56" s="246">
        <v>181932.81</v>
      </c>
      <c r="AG56" s="246"/>
      <c r="AH56" s="246"/>
      <c r="AI56" s="246"/>
      <c r="AJ56" s="76">
        <f t="shared" si="1"/>
        <v>358319.33999999997</v>
      </c>
      <c r="AK56" s="31">
        <f t="shared" si="2"/>
        <v>24306.31</v>
      </c>
      <c r="AL56" s="21">
        <f t="shared" si="3"/>
        <v>334013.02999999997</v>
      </c>
      <c r="AM56" s="15">
        <f t="shared" si="4"/>
        <v>1047632.23</v>
      </c>
      <c r="AN56" s="16">
        <f t="shared" si="5"/>
        <v>1008831.1000000001</v>
      </c>
      <c r="AO56" s="26">
        <f t="shared" si="6"/>
        <v>38801.129999999888</v>
      </c>
    </row>
    <row r="57" spans="1:41" x14ac:dyDescent="0.2">
      <c r="A57" t="s">
        <v>549</v>
      </c>
      <c r="B57" t="s">
        <v>550</v>
      </c>
      <c r="C57" s="71">
        <v>1301</v>
      </c>
      <c r="D57" s="58" t="s">
        <v>1317</v>
      </c>
      <c r="E57" s="250" t="s">
        <v>3069</v>
      </c>
      <c r="F57" s="244">
        <v>181008.5</v>
      </c>
      <c r="G57" s="244">
        <v>0</v>
      </c>
      <c r="H57" s="244">
        <v>70137.34</v>
      </c>
      <c r="I57" s="250">
        <v>21405.87</v>
      </c>
      <c r="J57" s="250">
        <v>50521.66</v>
      </c>
      <c r="K57" s="250"/>
      <c r="L57" s="250"/>
      <c r="M57" s="245">
        <v>3000</v>
      </c>
      <c r="N57" s="245">
        <v>29215</v>
      </c>
      <c r="P57" s="245">
        <v>752.86</v>
      </c>
      <c r="Q57" s="250"/>
      <c r="R57" s="250"/>
      <c r="S57" s="250">
        <v>3953.5</v>
      </c>
      <c r="T57" s="250">
        <v>1028783.07</v>
      </c>
      <c r="U57" s="40">
        <v>526.36</v>
      </c>
      <c r="V57" s="40"/>
      <c r="W57" s="40">
        <v>493103.48</v>
      </c>
      <c r="X57" s="40"/>
      <c r="Y57" s="40"/>
      <c r="Z57" s="40">
        <v>423836.7</v>
      </c>
      <c r="AA57" s="40">
        <v>62500</v>
      </c>
      <c r="AB57" s="246">
        <v>554646.69999999995</v>
      </c>
      <c r="AC57" s="246"/>
      <c r="AD57" s="246"/>
      <c r="AE57" s="246">
        <v>452013.41</v>
      </c>
      <c r="AF57" s="246">
        <v>32636.86</v>
      </c>
      <c r="AG57" s="246"/>
      <c r="AH57" s="246"/>
      <c r="AI57" s="246"/>
      <c r="AJ57" s="76">
        <f t="shared" si="1"/>
        <v>251145.84</v>
      </c>
      <c r="AK57" s="31">
        <f t="shared" si="2"/>
        <v>32967.86</v>
      </c>
      <c r="AL57" s="21">
        <f t="shared" si="3"/>
        <v>218177.97999999998</v>
      </c>
      <c r="AM57" s="15">
        <f t="shared" si="4"/>
        <v>979966.54</v>
      </c>
      <c r="AN57" s="16">
        <f t="shared" si="5"/>
        <v>1039296.9699999999</v>
      </c>
      <c r="AO57" s="26">
        <f t="shared" si="6"/>
        <v>-59330.429999999818</v>
      </c>
    </row>
    <row r="58" spans="1:41" x14ac:dyDescent="0.2">
      <c r="A58" t="s">
        <v>549</v>
      </c>
      <c r="B58" t="s">
        <v>550</v>
      </c>
      <c r="C58" s="71">
        <v>2427</v>
      </c>
      <c r="D58" s="58" t="s">
        <v>1318</v>
      </c>
      <c r="E58" s="250" t="s">
        <v>3070</v>
      </c>
      <c r="F58" s="244">
        <v>579758.26</v>
      </c>
      <c r="G58" s="244">
        <v>14127.08</v>
      </c>
      <c r="H58" s="244">
        <v>23890.63</v>
      </c>
      <c r="I58" s="250">
        <v>71211.360000000001</v>
      </c>
      <c r="J58" s="250">
        <v>58886.6</v>
      </c>
      <c r="K58" s="250"/>
      <c r="L58" s="250"/>
      <c r="M58" s="245">
        <v>2000</v>
      </c>
      <c r="N58" s="245">
        <v>36676.839999999997</v>
      </c>
      <c r="P58" s="245">
        <v>18.690000000000001</v>
      </c>
      <c r="Q58" s="250"/>
      <c r="R58" s="250"/>
      <c r="S58" s="250"/>
      <c r="T58" s="250">
        <v>566631.65</v>
      </c>
      <c r="U58" s="40"/>
      <c r="V58" s="40"/>
      <c r="W58" s="40">
        <v>565123.06000000006</v>
      </c>
      <c r="X58" s="40">
        <v>96000</v>
      </c>
      <c r="Y58" s="40">
        <v>1039.76</v>
      </c>
      <c r="Z58" s="40">
        <v>834113.79</v>
      </c>
      <c r="AA58" s="40">
        <v>114000</v>
      </c>
      <c r="AB58" s="246">
        <v>985823.79</v>
      </c>
      <c r="AC58" s="246"/>
      <c r="AD58" s="246"/>
      <c r="AE58" s="246">
        <v>500093.9</v>
      </c>
      <c r="AF58" s="246">
        <v>23615.1</v>
      </c>
      <c r="AG58" s="246"/>
      <c r="AH58" s="246"/>
      <c r="AI58" s="246"/>
      <c r="AJ58" s="76">
        <f t="shared" si="1"/>
        <v>617775.97</v>
      </c>
      <c r="AK58" s="31">
        <f t="shared" si="2"/>
        <v>38695.53</v>
      </c>
      <c r="AL58" s="21">
        <f t="shared" si="3"/>
        <v>579080.43999999994</v>
      </c>
      <c r="AM58" s="15">
        <f t="shared" si="4"/>
        <v>1610276.61</v>
      </c>
      <c r="AN58" s="16">
        <f t="shared" si="5"/>
        <v>1509532.79</v>
      </c>
      <c r="AO58" s="26">
        <f t="shared" si="6"/>
        <v>100743.82000000007</v>
      </c>
    </row>
    <row r="59" spans="1:41" x14ac:dyDescent="0.2">
      <c r="A59" t="s">
        <v>549</v>
      </c>
      <c r="B59" t="s">
        <v>550</v>
      </c>
      <c r="C59" s="71">
        <v>1385</v>
      </c>
      <c r="D59" s="58" t="s">
        <v>1319</v>
      </c>
      <c r="E59" s="250" t="s">
        <v>3071</v>
      </c>
      <c r="F59" s="244">
        <v>284981.46999999997</v>
      </c>
      <c r="G59" s="244">
        <v>6164.14</v>
      </c>
      <c r="H59" s="244">
        <v>17153.669999999998</v>
      </c>
      <c r="I59" s="250">
        <v>199123.73</v>
      </c>
      <c r="J59" s="250">
        <v>57185.440000000002</v>
      </c>
      <c r="K59" s="250"/>
      <c r="L59" s="250"/>
      <c r="N59" s="245">
        <v>17825</v>
      </c>
      <c r="P59" s="245">
        <v>2200</v>
      </c>
      <c r="Q59" s="250"/>
      <c r="R59" s="250"/>
      <c r="S59" s="250">
        <v>-32897.97</v>
      </c>
      <c r="T59" s="250">
        <v>1787234.17</v>
      </c>
      <c r="U59" s="40"/>
      <c r="V59" s="40"/>
      <c r="W59" s="40">
        <v>666605.41</v>
      </c>
      <c r="X59" s="40">
        <v>174000</v>
      </c>
      <c r="Y59" s="40">
        <v>172.35</v>
      </c>
      <c r="Z59" s="40">
        <v>462042</v>
      </c>
      <c r="AA59" s="40">
        <v>105700</v>
      </c>
      <c r="AB59" s="246">
        <v>628642</v>
      </c>
      <c r="AC59" s="246"/>
      <c r="AD59" s="246"/>
      <c r="AE59" s="246">
        <v>491190.75</v>
      </c>
      <c r="AF59" s="246">
        <v>99835.08</v>
      </c>
      <c r="AG59" s="246"/>
      <c r="AH59" s="246"/>
      <c r="AI59" s="246"/>
      <c r="AJ59" s="76">
        <f t="shared" si="1"/>
        <v>308299.27999999997</v>
      </c>
      <c r="AK59" s="31">
        <f t="shared" si="2"/>
        <v>20025</v>
      </c>
      <c r="AL59" s="21">
        <f t="shared" si="3"/>
        <v>288274.27999999997</v>
      </c>
      <c r="AM59" s="15">
        <f t="shared" si="4"/>
        <v>1408519.76</v>
      </c>
      <c r="AN59" s="16">
        <f t="shared" si="5"/>
        <v>1219667.83</v>
      </c>
      <c r="AO59" s="26">
        <f t="shared" si="6"/>
        <v>188851.92999999993</v>
      </c>
    </row>
    <row r="60" spans="1:41" x14ac:dyDescent="0.2">
      <c r="A60" t="s">
        <v>549</v>
      </c>
      <c r="B60" t="s">
        <v>550</v>
      </c>
      <c r="C60" s="71">
        <v>2740</v>
      </c>
      <c r="D60" s="58" t="s">
        <v>1320</v>
      </c>
      <c r="E60" s="250" t="s">
        <v>3072</v>
      </c>
      <c r="F60" s="244">
        <v>364919.73</v>
      </c>
      <c r="G60" s="244">
        <v>8340.51</v>
      </c>
      <c r="H60" s="244">
        <v>67756.679999999993</v>
      </c>
      <c r="I60" s="250">
        <v>2102762.0099999998</v>
      </c>
      <c r="J60" s="250">
        <v>45963.61</v>
      </c>
      <c r="K60" s="250"/>
      <c r="L60" s="250"/>
      <c r="N60" s="245">
        <v>30645</v>
      </c>
      <c r="P60" s="245">
        <v>728.5</v>
      </c>
      <c r="Q60" s="250"/>
      <c r="R60" s="250"/>
      <c r="S60" s="250">
        <v>1310.96</v>
      </c>
      <c r="T60" s="250">
        <v>3909726.18</v>
      </c>
      <c r="U60" s="40"/>
      <c r="V60" s="40"/>
      <c r="W60" s="40">
        <v>784222.74</v>
      </c>
      <c r="X60" s="40">
        <v>217325</v>
      </c>
      <c r="Y60" s="40">
        <v>230.95</v>
      </c>
      <c r="Z60" s="40">
        <v>945572</v>
      </c>
      <c r="AA60" s="40">
        <v>105501.63</v>
      </c>
      <c r="AB60" s="246">
        <v>1100752</v>
      </c>
      <c r="AC60" s="246"/>
      <c r="AD60" s="246"/>
      <c r="AE60" s="246">
        <v>411443.1</v>
      </c>
      <c r="AF60" s="246">
        <v>133766.72</v>
      </c>
      <c r="AG60" s="246"/>
      <c r="AH60" s="246"/>
      <c r="AI60" s="246"/>
      <c r="AJ60" s="76">
        <f t="shared" si="1"/>
        <v>441016.92</v>
      </c>
      <c r="AK60" s="31">
        <f t="shared" si="2"/>
        <v>31373.5</v>
      </c>
      <c r="AL60" s="21">
        <f t="shared" si="3"/>
        <v>409643.42</v>
      </c>
      <c r="AM60" s="15">
        <f t="shared" si="4"/>
        <v>2052852.3199999998</v>
      </c>
      <c r="AN60" s="16">
        <f t="shared" si="5"/>
        <v>1645961.82</v>
      </c>
      <c r="AO60" s="26">
        <f t="shared" si="6"/>
        <v>406890.49999999977</v>
      </c>
    </row>
    <row r="61" spans="1:41" ht="15.75" customHeight="1" x14ac:dyDescent="0.2">
      <c r="A61" t="s">
        <v>549</v>
      </c>
      <c r="B61" t="s">
        <v>550</v>
      </c>
      <c r="C61" s="71">
        <v>4108</v>
      </c>
      <c r="D61" s="58" t="s">
        <v>1321</v>
      </c>
      <c r="E61" s="250" t="s">
        <v>3073</v>
      </c>
      <c r="F61" s="244">
        <v>246135.46</v>
      </c>
      <c r="G61" s="244">
        <v>0</v>
      </c>
      <c r="H61" s="244">
        <v>7441</v>
      </c>
      <c r="I61" s="250">
        <v>122130.31</v>
      </c>
      <c r="J61" s="250">
        <v>824148.02</v>
      </c>
      <c r="K61" s="250"/>
      <c r="L61" s="250"/>
      <c r="M61" s="245">
        <v>2000</v>
      </c>
      <c r="N61" s="245">
        <v>20375</v>
      </c>
      <c r="P61" s="245">
        <v>18.690000000000001</v>
      </c>
      <c r="Q61" s="250"/>
      <c r="R61" s="250"/>
      <c r="S61" s="250"/>
      <c r="T61" s="250">
        <v>2469567.41</v>
      </c>
      <c r="U61" s="40">
        <v>412.79</v>
      </c>
      <c r="V61" s="40"/>
      <c r="W61" s="40">
        <v>656185.5</v>
      </c>
      <c r="X61" s="40"/>
      <c r="Y61" s="40">
        <v>463.42</v>
      </c>
      <c r="Z61" s="40">
        <v>1477565.5</v>
      </c>
      <c r="AA61" s="40">
        <v>106900</v>
      </c>
      <c r="AB61" s="246">
        <v>1659175.5</v>
      </c>
      <c r="AC61" s="246"/>
      <c r="AD61" s="246"/>
      <c r="AE61" s="246">
        <v>450122</v>
      </c>
      <c r="AF61" s="246">
        <v>144221.74</v>
      </c>
      <c r="AG61" s="246"/>
      <c r="AH61" s="246"/>
      <c r="AI61" s="246">
        <v>20701.63</v>
      </c>
      <c r="AJ61" s="76">
        <f t="shared" si="1"/>
        <v>253576.46</v>
      </c>
      <c r="AK61" s="31">
        <f t="shared" si="2"/>
        <v>22393.69</v>
      </c>
      <c r="AL61" s="21">
        <f t="shared" si="3"/>
        <v>231182.77</v>
      </c>
      <c r="AM61" s="15">
        <f t="shared" si="4"/>
        <v>2241527.21</v>
      </c>
      <c r="AN61" s="16">
        <f t="shared" si="5"/>
        <v>2274220.87</v>
      </c>
      <c r="AO61" s="26">
        <f t="shared" si="6"/>
        <v>-32693.660000000149</v>
      </c>
    </row>
    <row r="62" spans="1:41" x14ac:dyDescent="0.2">
      <c r="A62" t="s">
        <v>549</v>
      </c>
      <c r="B62" t="s">
        <v>550</v>
      </c>
      <c r="C62" s="71">
        <v>2522</v>
      </c>
      <c r="D62" s="58" t="s">
        <v>1322</v>
      </c>
      <c r="E62" s="250" t="s">
        <v>3158</v>
      </c>
      <c r="F62" s="244">
        <v>308195.71000000002</v>
      </c>
      <c r="G62" s="244">
        <v>1005.85</v>
      </c>
      <c r="H62" s="244">
        <v>77449.61</v>
      </c>
      <c r="I62" s="250">
        <v>352188.12</v>
      </c>
      <c r="J62" s="250">
        <v>157587.21</v>
      </c>
      <c r="K62" s="250"/>
      <c r="L62" s="250"/>
      <c r="M62" s="245">
        <v>3000</v>
      </c>
      <c r="N62" s="245">
        <v>23125</v>
      </c>
      <c r="P62" s="245">
        <v>28.04</v>
      </c>
      <c r="Q62" s="250"/>
      <c r="R62" s="250"/>
      <c r="S62" s="250"/>
      <c r="T62" s="250">
        <v>2114448.44</v>
      </c>
      <c r="U62" s="40"/>
      <c r="V62" s="40"/>
      <c r="W62" s="40">
        <v>481228.92</v>
      </c>
      <c r="X62" s="40">
        <v>184700</v>
      </c>
      <c r="Y62" s="40">
        <v>993.84</v>
      </c>
      <c r="Z62" s="40">
        <v>675214.41</v>
      </c>
      <c r="AA62" s="40">
        <v>82000</v>
      </c>
      <c r="AB62" s="246">
        <v>767614.41</v>
      </c>
      <c r="AC62" s="246"/>
      <c r="AD62" s="246"/>
      <c r="AE62" s="246">
        <v>469655.94</v>
      </c>
      <c r="AF62" s="246">
        <v>116042.32</v>
      </c>
      <c r="AG62" s="246"/>
      <c r="AH62" s="246"/>
      <c r="AI62" s="246"/>
      <c r="AJ62" s="76">
        <f t="shared" si="1"/>
        <v>386651.17</v>
      </c>
      <c r="AK62" s="31">
        <f t="shared" si="2"/>
        <v>26153.040000000001</v>
      </c>
      <c r="AL62" s="21">
        <f t="shared" si="3"/>
        <v>360498.13</v>
      </c>
      <c r="AM62" s="15">
        <f t="shared" si="4"/>
        <v>1424137.17</v>
      </c>
      <c r="AN62" s="16">
        <f t="shared" si="5"/>
        <v>1353312.6700000002</v>
      </c>
      <c r="AO62" s="26">
        <f t="shared" si="6"/>
        <v>70824.499999999767</v>
      </c>
    </row>
    <row r="63" spans="1:41" x14ac:dyDescent="0.2">
      <c r="A63" t="s">
        <v>549</v>
      </c>
      <c r="B63" t="s">
        <v>550</v>
      </c>
      <c r="C63" s="71">
        <v>1433</v>
      </c>
      <c r="D63" s="58" t="s">
        <v>1323</v>
      </c>
      <c r="E63" s="250" t="s">
        <v>3161</v>
      </c>
      <c r="F63" s="244">
        <v>455673.45</v>
      </c>
      <c r="G63" s="244">
        <v>0</v>
      </c>
      <c r="H63" s="244">
        <v>28062.42</v>
      </c>
      <c r="I63" s="250">
        <v>1724157.96</v>
      </c>
      <c r="J63" s="250">
        <v>26817.65</v>
      </c>
      <c r="K63" s="250"/>
      <c r="L63" s="250"/>
      <c r="N63" s="245">
        <v>30525</v>
      </c>
      <c r="P63" s="245">
        <v>1168</v>
      </c>
      <c r="Q63" s="250"/>
      <c r="R63" s="250"/>
      <c r="S63" s="250"/>
      <c r="T63" s="250">
        <v>2791483.6</v>
      </c>
      <c r="U63" s="40"/>
      <c r="V63" s="40"/>
      <c r="W63" s="40">
        <v>651846.89</v>
      </c>
      <c r="X63" s="40">
        <v>216750</v>
      </c>
      <c r="Y63" s="40">
        <v>239.88</v>
      </c>
      <c r="Z63" s="40">
        <v>1003671.06</v>
      </c>
      <c r="AA63" s="40">
        <v>83400</v>
      </c>
      <c r="AB63" s="246">
        <v>1158171.06</v>
      </c>
      <c r="AC63" s="246"/>
      <c r="AD63" s="246"/>
      <c r="AE63" s="246">
        <v>303086.28000000003</v>
      </c>
      <c r="AF63" s="246">
        <v>102197.67</v>
      </c>
      <c r="AG63" s="246"/>
      <c r="AH63" s="246"/>
      <c r="AI63" s="246"/>
      <c r="AJ63" s="76">
        <f t="shared" si="1"/>
        <v>483735.87</v>
      </c>
      <c r="AK63" s="31">
        <f t="shared" si="2"/>
        <v>31693</v>
      </c>
      <c r="AL63" s="21">
        <f t="shared" si="3"/>
        <v>452042.87</v>
      </c>
      <c r="AM63" s="15">
        <f t="shared" si="4"/>
        <v>1955907.83</v>
      </c>
      <c r="AN63" s="16">
        <f t="shared" si="5"/>
        <v>1563455.01</v>
      </c>
      <c r="AO63" s="26">
        <f t="shared" si="6"/>
        <v>392452.82000000007</v>
      </c>
    </row>
    <row r="64" spans="1:41" x14ac:dyDescent="0.2">
      <c r="A64" t="s">
        <v>553</v>
      </c>
      <c r="B64" t="s">
        <v>554</v>
      </c>
      <c r="C64" s="71">
        <v>4846</v>
      </c>
      <c r="D64" s="58" t="s">
        <v>1324</v>
      </c>
      <c r="E64" s="250" t="s">
        <v>3074</v>
      </c>
      <c r="F64" s="244">
        <v>455952.02</v>
      </c>
      <c r="G64" s="244">
        <v>0</v>
      </c>
      <c r="H64" s="244">
        <v>257612.61</v>
      </c>
      <c r="I64" s="250">
        <v>310844.81</v>
      </c>
      <c r="J64" s="250">
        <v>36856.36</v>
      </c>
      <c r="K64" s="250"/>
      <c r="L64" s="250"/>
      <c r="N64" s="245">
        <v>5850</v>
      </c>
      <c r="O64" s="245">
        <v>39750</v>
      </c>
      <c r="P64" s="245">
        <v>0</v>
      </c>
      <c r="Q64" s="250"/>
      <c r="R64" s="250"/>
      <c r="S64" s="250">
        <v>138717.6</v>
      </c>
      <c r="T64" s="250">
        <v>1683662.57</v>
      </c>
      <c r="U64" s="40"/>
      <c r="V64" s="40"/>
      <c r="W64" s="40">
        <v>475388.55</v>
      </c>
      <c r="X64" s="40">
        <v>109850</v>
      </c>
      <c r="Y64" s="40">
        <v>1335.1</v>
      </c>
      <c r="Z64" s="40">
        <v>1581600.9</v>
      </c>
      <c r="AA64" s="40">
        <v>88800</v>
      </c>
      <c r="AB64" s="246">
        <v>1860598.9</v>
      </c>
      <c r="AC64" s="246"/>
      <c r="AD64" s="246"/>
      <c r="AE64" s="246">
        <v>285753.38</v>
      </c>
      <c r="AF64" s="246">
        <v>54084.63</v>
      </c>
      <c r="AG64" s="246"/>
      <c r="AH64" s="246"/>
      <c r="AI64" s="246"/>
      <c r="AJ64" s="76">
        <f t="shared" si="1"/>
        <v>713564.63</v>
      </c>
      <c r="AK64" s="31">
        <f t="shared" si="2"/>
        <v>45600</v>
      </c>
      <c r="AL64" s="21">
        <f t="shared" si="3"/>
        <v>667964.63</v>
      </c>
      <c r="AM64" s="15">
        <f t="shared" si="4"/>
        <v>2256974.5499999998</v>
      </c>
      <c r="AN64" s="16">
        <f t="shared" si="5"/>
        <v>2200436.9099999997</v>
      </c>
      <c r="AO64" s="26">
        <f t="shared" si="6"/>
        <v>56537.64000000013</v>
      </c>
    </row>
    <row r="65" spans="1:41" x14ac:dyDescent="0.2">
      <c r="A65" t="s">
        <v>553</v>
      </c>
      <c r="B65" t="s">
        <v>554</v>
      </c>
      <c r="C65" s="71">
        <v>2013</v>
      </c>
      <c r="D65" s="58" t="s">
        <v>1325</v>
      </c>
      <c r="E65" s="250" t="s">
        <v>3075</v>
      </c>
      <c r="F65" s="244">
        <v>526637.51</v>
      </c>
      <c r="G65" s="244">
        <v>0</v>
      </c>
      <c r="H65" s="244">
        <v>48722.51</v>
      </c>
      <c r="I65" s="250">
        <v>34705.07</v>
      </c>
      <c r="J65" s="250">
        <v>353997.25</v>
      </c>
      <c r="K65" s="250"/>
      <c r="L65" s="250"/>
      <c r="N65" s="245">
        <v>25250</v>
      </c>
      <c r="O65" s="245">
        <v>121400</v>
      </c>
      <c r="P65" s="245">
        <v>163.74</v>
      </c>
      <c r="Q65" s="250"/>
      <c r="R65" s="250"/>
      <c r="S65" s="250">
        <v>127999.06</v>
      </c>
      <c r="T65" s="250">
        <v>1188971.67</v>
      </c>
      <c r="U65" s="40"/>
      <c r="V65" s="40"/>
      <c r="W65" s="40">
        <v>678232</v>
      </c>
      <c r="X65" s="40"/>
      <c r="Y65" s="40">
        <v>961.28</v>
      </c>
      <c r="Z65" s="40">
        <v>461970</v>
      </c>
      <c r="AA65" s="40">
        <v>58200</v>
      </c>
      <c r="AB65" s="246">
        <v>749150</v>
      </c>
      <c r="AC65" s="246"/>
      <c r="AD65" s="246"/>
      <c r="AE65" s="246">
        <v>361600.36</v>
      </c>
      <c r="AF65" s="246">
        <v>154130.04999999999</v>
      </c>
      <c r="AG65" s="246"/>
      <c r="AH65" s="246"/>
      <c r="AI65" s="246"/>
      <c r="AJ65" s="76">
        <f t="shared" si="1"/>
        <v>575360.02</v>
      </c>
      <c r="AK65" s="31">
        <f t="shared" si="2"/>
        <v>146813.74</v>
      </c>
      <c r="AL65" s="21">
        <f t="shared" si="3"/>
        <v>428546.28</v>
      </c>
      <c r="AM65" s="15">
        <f t="shared" si="4"/>
        <v>1199363.28</v>
      </c>
      <c r="AN65" s="16">
        <f t="shared" si="5"/>
        <v>1264880.4099999999</v>
      </c>
      <c r="AO65" s="26">
        <f t="shared" si="6"/>
        <v>-65517.129999999888</v>
      </c>
    </row>
    <row r="66" spans="1:41" x14ac:dyDescent="0.2">
      <c r="A66" t="s">
        <v>553</v>
      </c>
      <c r="B66" t="s">
        <v>554</v>
      </c>
      <c r="C66" s="71">
        <v>1672</v>
      </c>
      <c r="D66" s="58" t="s">
        <v>1326</v>
      </c>
      <c r="E66" s="250" t="s">
        <v>3076</v>
      </c>
      <c r="F66" s="244">
        <v>393026.23</v>
      </c>
      <c r="G66" s="244">
        <v>0</v>
      </c>
      <c r="H66" s="244">
        <v>69353.25</v>
      </c>
      <c r="I66" s="250">
        <v>567206.1</v>
      </c>
      <c r="J66" s="250">
        <v>252271.97</v>
      </c>
      <c r="K66" s="250"/>
      <c r="L66" s="250"/>
      <c r="N66" s="245">
        <v>17855.669999999998</v>
      </c>
      <c r="P66" s="245">
        <v>0</v>
      </c>
      <c r="Q66" s="250"/>
      <c r="R66" s="250"/>
      <c r="S66" s="250">
        <v>130414.07</v>
      </c>
      <c r="T66" s="250">
        <v>2121250.9300000002</v>
      </c>
      <c r="U66" s="40">
        <v>1129.8800000000001</v>
      </c>
      <c r="V66" s="40"/>
      <c r="W66" s="40">
        <v>552757.52</v>
      </c>
      <c r="X66" s="40"/>
      <c r="Y66" s="40"/>
      <c r="Z66" s="40">
        <v>775470</v>
      </c>
      <c r="AA66" s="40">
        <v>39480</v>
      </c>
      <c r="AB66" s="246">
        <v>1079490</v>
      </c>
      <c r="AC66" s="246"/>
      <c r="AD66" s="246"/>
      <c r="AE66" s="246">
        <v>498540.49</v>
      </c>
      <c r="AF66" s="246">
        <v>194592.19</v>
      </c>
      <c r="AG66" s="246"/>
      <c r="AH66" s="246"/>
      <c r="AI66" s="246"/>
      <c r="AJ66" s="76">
        <f t="shared" si="1"/>
        <v>462379.48</v>
      </c>
      <c r="AK66" s="31">
        <f t="shared" si="2"/>
        <v>17855.669999999998</v>
      </c>
      <c r="AL66" s="21">
        <f t="shared" si="3"/>
        <v>444523.81</v>
      </c>
      <c r="AM66" s="15">
        <f t="shared" si="4"/>
        <v>1368837.4</v>
      </c>
      <c r="AN66" s="16">
        <f t="shared" si="5"/>
        <v>1772622.68</v>
      </c>
      <c r="AO66" s="26">
        <f t="shared" si="6"/>
        <v>-403785.28</v>
      </c>
    </row>
    <row r="67" spans="1:41" x14ac:dyDescent="0.2">
      <c r="A67" t="s">
        <v>553</v>
      </c>
      <c r="B67" t="s">
        <v>554</v>
      </c>
      <c r="C67" s="71">
        <v>4546</v>
      </c>
      <c r="D67" s="58" t="s">
        <v>1327</v>
      </c>
      <c r="E67" s="250" t="s">
        <v>3077</v>
      </c>
      <c r="F67" s="244">
        <v>433834.64</v>
      </c>
      <c r="G67" s="244">
        <v>0</v>
      </c>
      <c r="H67" s="244">
        <v>225947.18</v>
      </c>
      <c r="I67" s="250">
        <v>26900.3</v>
      </c>
      <c r="J67" s="250">
        <v>-49506.94</v>
      </c>
      <c r="K67" s="250"/>
      <c r="L67" s="250"/>
      <c r="N67" s="245">
        <v>22620</v>
      </c>
      <c r="O67" s="245">
        <v>58700</v>
      </c>
      <c r="Q67" s="250"/>
      <c r="R67" s="250"/>
      <c r="S67" s="250">
        <v>238837.49</v>
      </c>
      <c r="T67" s="250">
        <v>1374864.38</v>
      </c>
      <c r="U67" s="40"/>
      <c r="V67" s="40"/>
      <c r="W67" s="40">
        <v>754379.65</v>
      </c>
      <c r="X67" s="40">
        <v>155000</v>
      </c>
      <c r="Y67" s="40">
        <v>967.47</v>
      </c>
      <c r="Z67" s="40">
        <v>909549.4</v>
      </c>
      <c r="AA67" s="40">
        <v>91900</v>
      </c>
      <c r="AB67" s="246">
        <v>1370629.4</v>
      </c>
      <c r="AC67" s="246">
        <v>9270</v>
      </c>
      <c r="AD67" s="246"/>
      <c r="AE67" s="246">
        <v>402980.38</v>
      </c>
      <c r="AF67" s="246">
        <v>85300.28</v>
      </c>
      <c r="AG67" s="246"/>
      <c r="AH67" s="246"/>
      <c r="AI67" s="246"/>
      <c r="AJ67" s="76">
        <f t="shared" si="1"/>
        <v>659781.82000000007</v>
      </c>
      <c r="AK67" s="31">
        <f t="shared" si="2"/>
        <v>81320</v>
      </c>
      <c r="AL67" s="21">
        <f t="shared" si="3"/>
        <v>578461.82000000007</v>
      </c>
      <c r="AM67" s="15">
        <f t="shared" si="4"/>
        <v>1911796.52</v>
      </c>
      <c r="AN67" s="16">
        <f t="shared" si="5"/>
        <v>1868180.0599999998</v>
      </c>
      <c r="AO67" s="26">
        <f t="shared" si="6"/>
        <v>43616.460000000196</v>
      </c>
    </row>
    <row r="68" spans="1:41" x14ac:dyDescent="0.2">
      <c r="A68" t="s">
        <v>553</v>
      </c>
      <c r="B68" t="s">
        <v>554</v>
      </c>
      <c r="C68" s="71">
        <v>3867</v>
      </c>
      <c r="D68" s="58" t="s">
        <v>1328</v>
      </c>
      <c r="E68" s="250" t="s">
        <v>3078</v>
      </c>
      <c r="F68" s="244">
        <v>558176.54</v>
      </c>
      <c r="G68" s="244">
        <v>0</v>
      </c>
      <c r="H68" s="244">
        <v>41241.660000000003</v>
      </c>
      <c r="I68" s="250">
        <v>30895.21</v>
      </c>
      <c r="J68" s="250">
        <v>1147548.83</v>
      </c>
      <c r="K68" s="250"/>
      <c r="L68" s="250"/>
      <c r="N68" s="245">
        <v>36535.51</v>
      </c>
      <c r="O68" s="245">
        <v>413775</v>
      </c>
      <c r="P68" s="245">
        <v>460</v>
      </c>
      <c r="Q68" s="250"/>
      <c r="R68" s="250"/>
      <c r="S68" s="250">
        <v>48481.65</v>
      </c>
      <c r="T68" s="250">
        <v>2680574.06</v>
      </c>
      <c r="U68" s="40"/>
      <c r="V68" s="40"/>
      <c r="W68" s="40">
        <v>639565.17000000004</v>
      </c>
      <c r="X68" s="40"/>
      <c r="Y68" s="40">
        <v>1578.36</v>
      </c>
      <c r="Z68" s="40">
        <v>1748705.4</v>
      </c>
      <c r="AA68" s="40">
        <v>165900</v>
      </c>
      <c r="AB68" s="246">
        <v>2126175.4</v>
      </c>
      <c r="AC68" s="246"/>
      <c r="AD68" s="246"/>
      <c r="AE68" s="246">
        <v>635244.79</v>
      </c>
      <c r="AF68" s="246">
        <v>293544.28000000003</v>
      </c>
      <c r="AG68" s="246"/>
      <c r="AH68" s="246"/>
      <c r="AI68" s="246"/>
      <c r="AJ68" s="76">
        <f t="shared" si="1"/>
        <v>599418.20000000007</v>
      </c>
      <c r="AK68" s="31">
        <f t="shared" si="2"/>
        <v>450770.51</v>
      </c>
      <c r="AL68" s="21">
        <f t="shared" si="3"/>
        <v>148647.69000000006</v>
      </c>
      <c r="AM68" s="15">
        <f t="shared" si="4"/>
        <v>2555748.9299999997</v>
      </c>
      <c r="AN68" s="16">
        <f t="shared" si="5"/>
        <v>3054964.4699999997</v>
      </c>
      <c r="AO68" s="26">
        <f t="shared" si="6"/>
        <v>-499215.54000000004</v>
      </c>
    </row>
    <row r="69" spans="1:41" x14ac:dyDescent="0.2">
      <c r="A69" t="s">
        <v>553</v>
      </c>
      <c r="B69" t="s">
        <v>554</v>
      </c>
      <c r="C69" s="71">
        <v>2282</v>
      </c>
      <c r="D69" s="58" t="s">
        <v>1329</v>
      </c>
      <c r="E69" s="250" t="s">
        <v>3079</v>
      </c>
      <c r="F69" s="244">
        <v>518506.16</v>
      </c>
      <c r="G69" s="244">
        <v>5000</v>
      </c>
      <c r="H69" s="244">
        <v>207101.04</v>
      </c>
      <c r="I69" s="250">
        <v>45042.33</v>
      </c>
      <c r="J69" s="250">
        <v>135014.99</v>
      </c>
      <c r="K69" s="250"/>
      <c r="L69" s="250"/>
      <c r="N69" s="245">
        <v>5850</v>
      </c>
      <c r="O69" s="245">
        <v>4020</v>
      </c>
      <c r="P69" s="245">
        <v>1703</v>
      </c>
      <c r="Q69" s="250">
        <v>5000</v>
      </c>
      <c r="R69" s="250"/>
      <c r="S69" s="250">
        <v>71149.2</v>
      </c>
      <c r="T69" s="250">
        <v>2191965</v>
      </c>
      <c r="U69" s="40"/>
      <c r="V69" s="40"/>
      <c r="W69" s="40">
        <v>495917.32</v>
      </c>
      <c r="X69" s="40">
        <v>132580</v>
      </c>
      <c r="Y69" s="40">
        <v>1531.68</v>
      </c>
      <c r="Z69" s="40">
        <v>766440</v>
      </c>
      <c r="AA69" s="40">
        <v>115200</v>
      </c>
      <c r="AB69" s="246">
        <v>1151670</v>
      </c>
      <c r="AC69" s="246"/>
      <c r="AD69" s="246"/>
      <c r="AE69" s="246">
        <v>373588.16</v>
      </c>
      <c r="AF69" s="246">
        <v>123741.66</v>
      </c>
      <c r="AG69" s="246"/>
      <c r="AH69" s="246"/>
      <c r="AI69" s="246"/>
      <c r="AJ69" s="76">
        <f t="shared" ref="AJ69:AJ132" si="7">SUM(F69:H69)</f>
        <v>730607.2</v>
      </c>
      <c r="AK69" s="31">
        <f t="shared" ref="AK69:AK132" si="8">SUM(M69:P69)</f>
        <v>11573</v>
      </c>
      <c r="AL69" s="21">
        <f t="shared" ref="AL69:AL132" si="9">AJ69-AK69</f>
        <v>719034.2</v>
      </c>
      <c r="AM69" s="15">
        <f t="shared" ref="AM69:AM132" si="10">SUM(U69:AA69)</f>
        <v>1511669</v>
      </c>
      <c r="AN69" s="16">
        <f t="shared" ref="AN69:AN132" si="11">SUM(AB69:AI69)</f>
        <v>1648999.8199999998</v>
      </c>
      <c r="AO69" s="26">
        <f t="shared" ref="AO69:AO132" si="12">AM69-AN69</f>
        <v>-137330.81999999983</v>
      </c>
    </row>
    <row r="70" spans="1:41" x14ac:dyDescent="0.2">
      <c r="A70" t="s">
        <v>553</v>
      </c>
      <c r="B70" t="s">
        <v>554</v>
      </c>
      <c r="C70" s="71">
        <v>2718</v>
      </c>
      <c r="D70" s="58" t="s">
        <v>1330</v>
      </c>
      <c r="E70" s="250" t="s">
        <v>3080</v>
      </c>
      <c r="F70" s="244">
        <v>640173.24</v>
      </c>
      <c r="G70" s="244">
        <v>0</v>
      </c>
      <c r="H70" s="244">
        <v>183730.01</v>
      </c>
      <c r="I70" s="250">
        <v>30491.46</v>
      </c>
      <c r="J70" s="250">
        <v>163021.87</v>
      </c>
      <c r="K70" s="250"/>
      <c r="L70" s="250"/>
      <c r="N70" s="245">
        <v>11816.23</v>
      </c>
      <c r="P70" s="245">
        <v>0</v>
      </c>
      <c r="Q70" s="250"/>
      <c r="R70" s="250"/>
      <c r="S70" s="250">
        <v>50047.21</v>
      </c>
      <c r="T70" s="250">
        <v>1302561.3500000001</v>
      </c>
      <c r="U70" s="40"/>
      <c r="V70" s="40"/>
      <c r="W70" s="40">
        <v>969404.35</v>
      </c>
      <c r="X70" s="40">
        <v>600</v>
      </c>
      <c r="Y70" s="40">
        <v>2530.25</v>
      </c>
      <c r="Z70" s="40">
        <v>923147.8</v>
      </c>
      <c r="AA70" s="40">
        <v>1440</v>
      </c>
      <c r="AB70" s="246">
        <v>1199987.8</v>
      </c>
      <c r="AC70" s="246"/>
      <c r="AD70" s="246"/>
      <c r="AE70" s="246">
        <v>426366.24</v>
      </c>
      <c r="AF70" s="246">
        <v>118304.18</v>
      </c>
      <c r="AG70" s="246"/>
      <c r="AH70" s="246"/>
      <c r="AI70" s="246"/>
      <c r="AJ70" s="76">
        <f t="shared" si="7"/>
        <v>823903.25</v>
      </c>
      <c r="AK70" s="31">
        <f t="shared" si="8"/>
        <v>11816.23</v>
      </c>
      <c r="AL70" s="21">
        <f t="shared" si="9"/>
        <v>812087.02</v>
      </c>
      <c r="AM70" s="15">
        <f t="shared" si="10"/>
        <v>1897122.4</v>
      </c>
      <c r="AN70" s="16">
        <f t="shared" si="11"/>
        <v>1744658.22</v>
      </c>
      <c r="AO70" s="26">
        <f t="shared" si="12"/>
        <v>152464.17999999993</v>
      </c>
    </row>
    <row r="71" spans="1:41" x14ac:dyDescent="0.2">
      <c r="A71" t="s">
        <v>553</v>
      </c>
      <c r="B71" t="s">
        <v>554</v>
      </c>
      <c r="C71" s="71">
        <v>4883</v>
      </c>
      <c r="D71" s="58" t="s">
        <v>1331</v>
      </c>
      <c r="E71" s="250" t="s">
        <v>3081</v>
      </c>
      <c r="F71" s="244">
        <v>543486.89</v>
      </c>
      <c r="G71" s="244">
        <v>0</v>
      </c>
      <c r="H71" s="244">
        <v>60221.21</v>
      </c>
      <c r="I71" s="250">
        <v>389494.94</v>
      </c>
      <c r="J71" s="250">
        <v>207161.53</v>
      </c>
      <c r="K71" s="250"/>
      <c r="L71" s="250"/>
      <c r="N71" s="245">
        <v>5850</v>
      </c>
      <c r="O71" s="245">
        <v>190900</v>
      </c>
      <c r="Q71" s="250"/>
      <c r="R71" s="250"/>
      <c r="S71" s="250">
        <v>196412.55</v>
      </c>
      <c r="T71" s="250">
        <v>1726865.73</v>
      </c>
      <c r="U71" s="40"/>
      <c r="V71" s="40"/>
      <c r="W71" s="40">
        <v>829536.67</v>
      </c>
      <c r="X71" s="40">
        <v>52000</v>
      </c>
      <c r="Y71" s="40">
        <v>957.71</v>
      </c>
      <c r="Z71" s="40">
        <v>1013314.5</v>
      </c>
      <c r="AA71" s="40">
        <v>196300</v>
      </c>
      <c r="AB71" s="246">
        <v>1410434.5</v>
      </c>
      <c r="AC71" s="246"/>
      <c r="AD71" s="246">
        <v>4000</v>
      </c>
      <c r="AE71" s="246">
        <v>630348.06000000006</v>
      </c>
      <c r="AF71" s="246">
        <v>93797.01</v>
      </c>
      <c r="AG71" s="246"/>
      <c r="AH71" s="246"/>
      <c r="AI71" s="246"/>
      <c r="AJ71" s="76">
        <f t="shared" si="7"/>
        <v>603708.1</v>
      </c>
      <c r="AK71" s="31">
        <f t="shared" si="8"/>
        <v>196750</v>
      </c>
      <c r="AL71" s="21">
        <f t="shared" si="9"/>
        <v>406958.1</v>
      </c>
      <c r="AM71" s="15">
        <f t="shared" si="10"/>
        <v>2092108.88</v>
      </c>
      <c r="AN71" s="16">
        <f t="shared" si="11"/>
        <v>2138579.5699999998</v>
      </c>
      <c r="AO71" s="26">
        <f t="shared" si="12"/>
        <v>-46470.689999999944</v>
      </c>
    </row>
    <row r="72" spans="1:41" x14ac:dyDescent="0.2">
      <c r="A72" t="s">
        <v>553</v>
      </c>
      <c r="B72" t="s">
        <v>554</v>
      </c>
      <c r="C72" s="71">
        <v>4275</v>
      </c>
      <c r="D72" s="58" t="s">
        <v>1332</v>
      </c>
      <c r="E72" s="250" t="s">
        <v>3082</v>
      </c>
      <c r="F72" s="244">
        <v>627159.35</v>
      </c>
      <c r="G72" s="244">
        <v>0</v>
      </c>
      <c r="H72" s="244">
        <v>133098.38</v>
      </c>
      <c r="I72" s="250">
        <v>257234.3</v>
      </c>
      <c r="J72" s="250">
        <v>198572.58</v>
      </c>
      <c r="K72" s="250"/>
      <c r="L72" s="250"/>
      <c r="N72" s="245">
        <v>6150</v>
      </c>
      <c r="O72" s="245">
        <v>322500</v>
      </c>
      <c r="Q72" s="250"/>
      <c r="R72" s="250"/>
      <c r="S72" s="250">
        <v>105264.71</v>
      </c>
      <c r="T72" s="250">
        <v>1340923.19</v>
      </c>
      <c r="U72" s="40"/>
      <c r="V72" s="40"/>
      <c r="W72" s="40">
        <v>607638.23</v>
      </c>
      <c r="X72" s="40">
        <v>29500</v>
      </c>
      <c r="Y72" s="40">
        <v>963.16</v>
      </c>
      <c r="Z72" s="40">
        <v>1039505.4</v>
      </c>
      <c r="AA72" s="40">
        <v>177300</v>
      </c>
      <c r="AB72" s="246">
        <v>1547255.4</v>
      </c>
      <c r="AC72" s="246"/>
      <c r="AD72" s="246"/>
      <c r="AE72" s="246">
        <v>347825.08</v>
      </c>
      <c r="AF72" s="246">
        <v>115121.14</v>
      </c>
      <c r="AG72" s="246"/>
      <c r="AH72" s="246"/>
      <c r="AI72" s="246"/>
      <c r="AJ72" s="76">
        <f t="shared" si="7"/>
        <v>760257.73</v>
      </c>
      <c r="AK72" s="31">
        <f t="shared" si="8"/>
        <v>328650</v>
      </c>
      <c r="AL72" s="21">
        <f t="shared" si="9"/>
        <v>431607.73</v>
      </c>
      <c r="AM72" s="15">
        <f t="shared" si="10"/>
        <v>1854906.79</v>
      </c>
      <c r="AN72" s="16">
        <f t="shared" si="11"/>
        <v>2010201.6199999999</v>
      </c>
      <c r="AO72" s="26">
        <f t="shared" si="12"/>
        <v>-155294.82999999984</v>
      </c>
    </row>
    <row r="73" spans="1:41" x14ac:dyDescent="0.2">
      <c r="A73" t="s">
        <v>553</v>
      </c>
      <c r="B73" t="s">
        <v>554</v>
      </c>
      <c r="C73" s="71">
        <v>3121</v>
      </c>
      <c r="D73" s="58" t="s">
        <v>1333</v>
      </c>
      <c r="E73" s="250" t="s">
        <v>3083</v>
      </c>
      <c r="F73" s="244">
        <v>653767.5</v>
      </c>
      <c r="G73" s="244">
        <v>0</v>
      </c>
      <c r="H73" s="244">
        <v>97753.8</v>
      </c>
      <c r="I73" s="250">
        <v>773385.57</v>
      </c>
      <c r="J73" s="250">
        <v>202272.93</v>
      </c>
      <c r="K73" s="250"/>
      <c r="L73" s="250"/>
      <c r="N73" s="245">
        <v>23527.17</v>
      </c>
      <c r="O73" s="245">
        <v>173340</v>
      </c>
      <c r="Q73" s="250"/>
      <c r="R73" s="250"/>
      <c r="S73" s="250">
        <v>149934.78</v>
      </c>
      <c r="T73" s="250">
        <v>1529202.14</v>
      </c>
      <c r="U73" s="40"/>
      <c r="V73" s="40"/>
      <c r="W73" s="40">
        <v>608238.22</v>
      </c>
      <c r="X73" s="40">
        <v>50000</v>
      </c>
      <c r="Y73" s="40">
        <v>1052.21</v>
      </c>
      <c r="Z73" s="40">
        <v>614616.5</v>
      </c>
      <c r="AA73" s="40">
        <v>96600</v>
      </c>
      <c r="AB73" s="246">
        <v>896256.5</v>
      </c>
      <c r="AC73" s="246"/>
      <c r="AD73" s="246"/>
      <c r="AE73" s="246">
        <v>339033.98</v>
      </c>
      <c r="AF73" s="246">
        <v>184539.98</v>
      </c>
      <c r="AG73" s="246"/>
      <c r="AH73" s="246"/>
      <c r="AI73" s="246"/>
      <c r="AJ73" s="76">
        <f t="shared" si="7"/>
        <v>751521.3</v>
      </c>
      <c r="AK73" s="31">
        <f t="shared" si="8"/>
        <v>196867.16999999998</v>
      </c>
      <c r="AL73" s="21">
        <f t="shared" si="9"/>
        <v>554654.13000000012</v>
      </c>
      <c r="AM73" s="15">
        <f t="shared" si="10"/>
        <v>1370506.93</v>
      </c>
      <c r="AN73" s="16">
        <f t="shared" si="11"/>
        <v>1419830.46</v>
      </c>
      <c r="AO73" s="26">
        <f t="shared" si="12"/>
        <v>-49323.530000000028</v>
      </c>
    </row>
    <row r="74" spans="1:41" x14ac:dyDescent="0.2">
      <c r="A74" t="s">
        <v>553</v>
      </c>
      <c r="B74" t="s">
        <v>554</v>
      </c>
      <c r="C74" s="71">
        <v>1601</v>
      </c>
      <c r="D74" s="58" t="s">
        <v>1334</v>
      </c>
      <c r="E74" s="250" t="s">
        <v>3084</v>
      </c>
      <c r="F74" s="244">
        <v>706913.98</v>
      </c>
      <c r="G74" s="244">
        <v>0</v>
      </c>
      <c r="H74" s="244">
        <v>61284</v>
      </c>
      <c r="I74" s="250">
        <v>2041020.33</v>
      </c>
      <c r="J74" s="250">
        <v>285658.71000000002</v>
      </c>
      <c r="K74" s="250"/>
      <c r="L74" s="250"/>
      <c r="N74" s="245">
        <v>5850</v>
      </c>
      <c r="O74" s="245">
        <v>150900</v>
      </c>
      <c r="Q74" s="250"/>
      <c r="R74" s="250"/>
      <c r="S74" s="250">
        <v>1141692.69</v>
      </c>
      <c r="T74" s="250">
        <v>464694.52</v>
      </c>
      <c r="U74" s="40"/>
      <c r="V74" s="40"/>
      <c r="W74" s="40">
        <v>626653.93999999994</v>
      </c>
      <c r="X74" s="40"/>
      <c r="Y74" s="40">
        <v>1381.62</v>
      </c>
      <c r="Z74" s="40">
        <v>831341</v>
      </c>
      <c r="AA74" s="40">
        <v>58671.4</v>
      </c>
      <c r="AB74" s="246">
        <v>1076062.3999999999</v>
      </c>
      <c r="AC74" s="246"/>
      <c r="AD74" s="246"/>
      <c r="AE74" s="246">
        <v>328368.44</v>
      </c>
      <c r="AF74" s="246">
        <v>164411.01</v>
      </c>
      <c r="AG74" s="246"/>
      <c r="AH74" s="246"/>
      <c r="AI74" s="246"/>
      <c r="AJ74" s="76">
        <f t="shared" si="7"/>
        <v>768197.98</v>
      </c>
      <c r="AK74" s="31">
        <f t="shared" si="8"/>
        <v>156750</v>
      </c>
      <c r="AL74" s="21">
        <f t="shared" si="9"/>
        <v>611447.98</v>
      </c>
      <c r="AM74" s="15">
        <f t="shared" si="10"/>
        <v>1518047.96</v>
      </c>
      <c r="AN74" s="16">
        <f t="shared" si="11"/>
        <v>1568841.8499999999</v>
      </c>
      <c r="AO74" s="26">
        <f t="shared" si="12"/>
        <v>-50793.889999999898</v>
      </c>
    </row>
    <row r="75" spans="1:41" x14ac:dyDescent="0.2">
      <c r="A75" t="s">
        <v>553</v>
      </c>
      <c r="B75" t="s">
        <v>554</v>
      </c>
      <c r="C75" s="71">
        <v>4298</v>
      </c>
      <c r="D75" s="58" t="s">
        <v>1335</v>
      </c>
      <c r="E75" s="250" t="s">
        <v>3085</v>
      </c>
      <c r="F75" s="244">
        <v>231564.03</v>
      </c>
      <c r="G75" s="244">
        <v>0</v>
      </c>
      <c r="H75" s="244">
        <v>100225.86</v>
      </c>
      <c r="I75" s="250">
        <v>1240004.32</v>
      </c>
      <c r="J75" s="250">
        <v>251514.11</v>
      </c>
      <c r="K75" s="250"/>
      <c r="L75" s="250"/>
      <c r="N75" s="245">
        <v>13157.02</v>
      </c>
      <c r="O75" s="245">
        <v>89850</v>
      </c>
      <c r="P75" s="245">
        <v>0</v>
      </c>
      <c r="Q75" s="250"/>
      <c r="R75" s="250"/>
      <c r="S75" s="250">
        <v>312687.76</v>
      </c>
      <c r="T75" s="250">
        <v>961521.58</v>
      </c>
      <c r="U75" s="40"/>
      <c r="V75" s="40"/>
      <c r="W75" s="40">
        <v>543277.04</v>
      </c>
      <c r="X75" s="40">
        <v>62300</v>
      </c>
      <c r="Y75" s="40">
        <v>1684.35</v>
      </c>
      <c r="Z75" s="40">
        <v>875362.5</v>
      </c>
      <c r="AA75" s="40">
        <v>233163.51999999999</v>
      </c>
      <c r="AB75" s="246">
        <v>1478852.5</v>
      </c>
      <c r="AC75" s="246"/>
      <c r="AD75" s="246"/>
      <c r="AE75" s="246">
        <v>346407.12</v>
      </c>
      <c r="AF75" s="246">
        <v>178311.93</v>
      </c>
      <c r="AG75" s="246"/>
      <c r="AH75" s="246"/>
      <c r="AI75" s="246">
        <v>1263.52</v>
      </c>
      <c r="AJ75" s="76">
        <f t="shared" si="7"/>
        <v>331789.89</v>
      </c>
      <c r="AK75" s="31">
        <f t="shared" si="8"/>
        <v>103007.02</v>
      </c>
      <c r="AL75" s="21">
        <f t="shared" si="9"/>
        <v>228782.87</v>
      </c>
      <c r="AM75" s="15">
        <f t="shared" si="10"/>
        <v>1715787.4100000001</v>
      </c>
      <c r="AN75" s="16">
        <f t="shared" si="11"/>
        <v>2004835.07</v>
      </c>
      <c r="AO75" s="26">
        <f t="shared" si="12"/>
        <v>-289047.65999999992</v>
      </c>
    </row>
    <row r="76" spans="1:41" x14ac:dyDescent="0.2">
      <c r="A76" t="s">
        <v>553</v>
      </c>
      <c r="B76" t="s">
        <v>554</v>
      </c>
      <c r="C76" s="71">
        <v>4211</v>
      </c>
      <c r="D76" s="58" t="s">
        <v>1336</v>
      </c>
      <c r="E76" s="250" t="s">
        <v>3086</v>
      </c>
      <c r="F76" s="244">
        <v>559904.46</v>
      </c>
      <c r="G76" s="244">
        <v>0</v>
      </c>
      <c r="H76" s="244">
        <v>59198.6</v>
      </c>
      <c r="I76" s="250">
        <v>1536762.91</v>
      </c>
      <c r="J76" s="250">
        <v>409440.78</v>
      </c>
      <c r="K76" s="250"/>
      <c r="L76" s="250"/>
      <c r="N76" s="245">
        <v>22350</v>
      </c>
      <c r="O76" s="245">
        <v>69750</v>
      </c>
      <c r="P76" s="245">
        <v>0</v>
      </c>
      <c r="Q76" s="250"/>
      <c r="R76" s="250"/>
      <c r="S76" s="250">
        <v>274142.09999999998</v>
      </c>
      <c r="T76" s="250">
        <v>2317512.06</v>
      </c>
      <c r="U76" s="40"/>
      <c r="V76" s="40"/>
      <c r="W76" s="40">
        <v>570470.78</v>
      </c>
      <c r="X76" s="40">
        <v>61100</v>
      </c>
      <c r="Y76" s="40">
        <v>250.73</v>
      </c>
      <c r="Z76" s="40">
        <v>688261.4</v>
      </c>
      <c r="AA76" s="40">
        <v>78900</v>
      </c>
      <c r="AB76" s="246">
        <v>1071371.3999999999</v>
      </c>
      <c r="AC76" s="246"/>
      <c r="AD76" s="246"/>
      <c r="AE76" s="246">
        <v>277204.3</v>
      </c>
      <c r="AF76" s="246">
        <v>112016.98</v>
      </c>
      <c r="AG76" s="246"/>
      <c r="AH76" s="246"/>
      <c r="AI76" s="246"/>
      <c r="AJ76" s="76">
        <f t="shared" si="7"/>
        <v>619103.05999999994</v>
      </c>
      <c r="AK76" s="31">
        <f t="shared" si="8"/>
        <v>92100</v>
      </c>
      <c r="AL76" s="21">
        <f t="shared" si="9"/>
        <v>527003.05999999994</v>
      </c>
      <c r="AM76" s="15">
        <f t="shared" si="10"/>
        <v>1398982.9100000001</v>
      </c>
      <c r="AN76" s="16">
        <f t="shared" si="11"/>
        <v>1460592.68</v>
      </c>
      <c r="AO76" s="26">
        <f t="shared" si="12"/>
        <v>-61609.769999999786</v>
      </c>
    </row>
    <row r="77" spans="1:41" x14ac:dyDescent="0.2">
      <c r="A77" t="s">
        <v>553</v>
      </c>
      <c r="B77" t="s">
        <v>554</v>
      </c>
      <c r="C77" s="71">
        <v>3166</v>
      </c>
      <c r="D77" s="58" t="s">
        <v>1337</v>
      </c>
      <c r="E77" s="250" t="s">
        <v>3087</v>
      </c>
      <c r="F77" s="244">
        <v>257832.15</v>
      </c>
      <c r="G77" s="244">
        <v>0</v>
      </c>
      <c r="H77" s="244">
        <v>64595.93</v>
      </c>
      <c r="I77" s="250">
        <v>522839.06</v>
      </c>
      <c r="J77" s="250">
        <v>237729.3</v>
      </c>
      <c r="K77" s="250"/>
      <c r="L77" s="250"/>
      <c r="N77" s="245">
        <v>9848.9699999999993</v>
      </c>
      <c r="O77" s="245">
        <v>374010</v>
      </c>
      <c r="P77" s="245">
        <v>166200</v>
      </c>
      <c r="Q77" s="250"/>
      <c r="R77" s="250"/>
      <c r="S77" s="250">
        <v>157313.47</v>
      </c>
      <c r="T77" s="250">
        <v>2233839.69</v>
      </c>
      <c r="U77" s="40"/>
      <c r="V77" s="40"/>
      <c r="W77" s="40">
        <v>562846.13</v>
      </c>
      <c r="X77" s="40">
        <v>530</v>
      </c>
      <c r="Y77" s="40">
        <v>887.03</v>
      </c>
      <c r="Z77" s="40">
        <v>761652</v>
      </c>
      <c r="AA77" s="40">
        <v>188200</v>
      </c>
      <c r="AB77" s="246">
        <v>1143702</v>
      </c>
      <c r="AC77" s="246"/>
      <c r="AD77" s="246"/>
      <c r="AE77" s="246">
        <v>458505.19</v>
      </c>
      <c r="AF77" s="246">
        <v>132112.34</v>
      </c>
      <c r="AG77" s="246"/>
      <c r="AH77" s="246"/>
      <c r="AI77" s="246"/>
      <c r="AJ77" s="76">
        <f t="shared" si="7"/>
        <v>322428.08</v>
      </c>
      <c r="AK77" s="31">
        <f t="shared" si="8"/>
        <v>550058.97</v>
      </c>
      <c r="AL77" s="21">
        <f t="shared" si="9"/>
        <v>-227630.88999999996</v>
      </c>
      <c r="AM77" s="15">
        <f t="shared" si="10"/>
        <v>1514115.1600000001</v>
      </c>
      <c r="AN77" s="16">
        <f t="shared" si="11"/>
        <v>1734319.53</v>
      </c>
      <c r="AO77" s="26">
        <f t="shared" si="12"/>
        <v>-220204.36999999988</v>
      </c>
    </row>
    <row r="78" spans="1:41" x14ac:dyDescent="0.2">
      <c r="A78" t="s">
        <v>553</v>
      </c>
      <c r="B78" t="s">
        <v>554</v>
      </c>
      <c r="C78" s="71">
        <v>2186</v>
      </c>
      <c r="D78" s="58" t="s">
        <v>1338</v>
      </c>
      <c r="E78" s="250" t="s">
        <v>3159</v>
      </c>
      <c r="F78" s="244">
        <v>538267.72</v>
      </c>
      <c r="G78" s="244">
        <v>0</v>
      </c>
      <c r="H78" s="244">
        <v>82797.960000000006</v>
      </c>
      <c r="I78" s="250">
        <v>292310.88</v>
      </c>
      <c r="J78" s="250">
        <v>494253.55</v>
      </c>
      <c r="K78" s="250"/>
      <c r="L78" s="250"/>
      <c r="P78" s="245">
        <v>152.59</v>
      </c>
      <c r="Q78" s="250"/>
      <c r="R78" s="250"/>
      <c r="S78" s="250">
        <v>64106.04</v>
      </c>
      <c r="T78" s="250">
        <v>2560558.21</v>
      </c>
      <c r="U78" s="40"/>
      <c r="V78" s="40"/>
      <c r="W78" s="40">
        <v>500992.8</v>
      </c>
      <c r="X78" s="40">
        <v>82000</v>
      </c>
      <c r="Y78" s="40"/>
      <c r="Z78" s="40">
        <v>548832</v>
      </c>
      <c r="AA78" s="40">
        <v>67200</v>
      </c>
      <c r="AB78" s="246">
        <v>817766</v>
      </c>
      <c r="AC78" s="246"/>
      <c r="AD78" s="246"/>
      <c r="AE78" s="246">
        <v>413167.18</v>
      </c>
      <c r="AF78" s="246">
        <v>97820.04</v>
      </c>
      <c r="AG78" s="246"/>
      <c r="AH78" s="246"/>
      <c r="AI78" s="246"/>
      <c r="AJ78" s="76">
        <f t="shared" si="7"/>
        <v>621065.67999999993</v>
      </c>
      <c r="AK78" s="31">
        <f t="shared" si="8"/>
        <v>152.59</v>
      </c>
      <c r="AL78" s="21">
        <f t="shared" si="9"/>
        <v>620913.09</v>
      </c>
      <c r="AM78" s="15">
        <f t="shared" si="10"/>
        <v>1199024.8</v>
      </c>
      <c r="AN78" s="16">
        <f t="shared" si="11"/>
        <v>1328753.22</v>
      </c>
      <c r="AO78" s="26">
        <f t="shared" si="12"/>
        <v>-129728.41999999993</v>
      </c>
    </row>
    <row r="79" spans="1:41" x14ac:dyDescent="0.2">
      <c r="A79" t="s">
        <v>557</v>
      </c>
      <c r="B79" t="s">
        <v>558</v>
      </c>
      <c r="C79" s="71">
        <v>3311</v>
      </c>
      <c r="D79" s="58" t="s">
        <v>1339</v>
      </c>
      <c r="E79" s="250" t="s">
        <v>3088</v>
      </c>
      <c r="F79" s="244">
        <v>439753.24</v>
      </c>
      <c r="G79" s="244">
        <v>0</v>
      </c>
      <c r="H79" s="244">
        <v>79400.37</v>
      </c>
      <c r="I79" s="250">
        <v>390441.36</v>
      </c>
      <c r="J79" s="250">
        <v>591019.31999999995</v>
      </c>
      <c r="K79" s="250"/>
      <c r="L79" s="250"/>
      <c r="P79" s="245">
        <v>424</v>
      </c>
      <c r="Q79" s="250"/>
      <c r="R79" s="250"/>
      <c r="S79" s="250">
        <v>-53232.18</v>
      </c>
      <c r="T79" s="250">
        <v>1212676.51</v>
      </c>
      <c r="U79" s="40"/>
      <c r="V79" s="40"/>
      <c r="W79" s="40">
        <v>753163.9</v>
      </c>
      <c r="X79" s="40"/>
      <c r="Y79" s="40">
        <v>626.35</v>
      </c>
      <c r="Z79" s="40">
        <v>1360390</v>
      </c>
      <c r="AA79" s="40">
        <v>164200</v>
      </c>
      <c r="AB79" s="246">
        <v>1387095</v>
      </c>
      <c r="AC79" s="246"/>
      <c r="AD79" s="246">
        <v>5970</v>
      </c>
      <c r="AE79" s="246">
        <v>401585.17</v>
      </c>
      <c r="AF79" s="246">
        <v>127388.12</v>
      </c>
      <c r="AG79" s="246"/>
      <c r="AH79" s="246"/>
      <c r="AI79" s="246"/>
      <c r="AJ79" s="76">
        <f t="shared" si="7"/>
        <v>519153.61</v>
      </c>
      <c r="AK79" s="31">
        <f t="shared" si="8"/>
        <v>424</v>
      </c>
      <c r="AL79" s="21">
        <f t="shared" si="9"/>
        <v>518729.61</v>
      </c>
      <c r="AM79" s="15">
        <f t="shared" si="10"/>
        <v>2278380.25</v>
      </c>
      <c r="AN79" s="16">
        <f t="shared" si="11"/>
        <v>1922038.29</v>
      </c>
      <c r="AO79" s="26">
        <f t="shared" si="12"/>
        <v>356341.95999999996</v>
      </c>
    </row>
    <row r="80" spans="1:41" x14ac:dyDescent="0.2">
      <c r="A80" t="s">
        <v>557</v>
      </c>
      <c r="B80" t="s">
        <v>558</v>
      </c>
      <c r="C80" s="71">
        <v>2139</v>
      </c>
      <c r="D80" s="58" t="s">
        <v>1340</v>
      </c>
      <c r="E80" s="250" t="s">
        <v>3089</v>
      </c>
      <c r="F80" s="244">
        <v>235317.86</v>
      </c>
      <c r="G80" s="244">
        <v>4108.5</v>
      </c>
      <c r="H80" s="244">
        <v>81039.22</v>
      </c>
      <c r="I80" s="250">
        <v>188556.84</v>
      </c>
      <c r="J80" s="250">
        <v>97585.39</v>
      </c>
      <c r="K80" s="250"/>
      <c r="L80" s="250"/>
      <c r="N80" s="245">
        <v>94079</v>
      </c>
      <c r="O80" s="245">
        <v>120800</v>
      </c>
      <c r="Q80" s="250"/>
      <c r="R80" s="250"/>
      <c r="S80" s="250">
        <v>-993564.31</v>
      </c>
      <c r="T80" s="250">
        <v>1431387.54</v>
      </c>
      <c r="U80" s="40"/>
      <c r="V80" s="40"/>
      <c r="W80" s="40">
        <v>590939.88</v>
      </c>
      <c r="X80" s="40"/>
      <c r="Y80" s="40">
        <v>268.56</v>
      </c>
      <c r="Z80" s="40">
        <v>964880</v>
      </c>
      <c r="AA80" s="40">
        <v>39500</v>
      </c>
      <c r="AB80" s="246">
        <v>1238960</v>
      </c>
      <c r="AC80" s="246"/>
      <c r="AD80" s="246"/>
      <c r="AE80" s="246">
        <v>299979.86</v>
      </c>
      <c r="AF80" s="246">
        <v>95396</v>
      </c>
      <c r="AG80" s="246"/>
      <c r="AH80" s="246"/>
      <c r="AI80" s="246"/>
      <c r="AJ80" s="76">
        <f t="shared" si="7"/>
        <v>320465.57999999996</v>
      </c>
      <c r="AK80" s="31">
        <f t="shared" si="8"/>
        <v>214879</v>
      </c>
      <c r="AL80" s="21">
        <f t="shared" si="9"/>
        <v>105586.57999999996</v>
      </c>
      <c r="AM80" s="15">
        <f t="shared" si="10"/>
        <v>1595588.44</v>
      </c>
      <c r="AN80" s="16">
        <f t="shared" si="11"/>
        <v>1634335.8599999999</v>
      </c>
      <c r="AO80" s="26">
        <f t="shared" si="12"/>
        <v>-38747.419999999925</v>
      </c>
    </row>
    <row r="81" spans="1:41" x14ac:dyDescent="0.2">
      <c r="A81" t="s">
        <v>557</v>
      </c>
      <c r="B81" t="s">
        <v>558</v>
      </c>
      <c r="C81" s="71">
        <v>4074</v>
      </c>
      <c r="D81" s="58" t="s">
        <v>1341</v>
      </c>
      <c r="E81" s="250" t="s">
        <v>3090</v>
      </c>
      <c r="F81" s="244">
        <v>622402.68999999994</v>
      </c>
      <c r="G81" s="244">
        <v>0</v>
      </c>
      <c r="H81" s="244">
        <v>41196.199999999997</v>
      </c>
      <c r="I81" s="250">
        <v>433400.57</v>
      </c>
      <c r="J81" s="250">
        <v>782735.49</v>
      </c>
      <c r="K81" s="250"/>
      <c r="L81" s="250"/>
      <c r="N81" s="245">
        <v>168243.66</v>
      </c>
      <c r="O81" s="245">
        <v>69750</v>
      </c>
      <c r="P81" s="245">
        <v>1547.96</v>
      </c>
      <c r="Q81" s="250"/>
      <c r="R81" s="250"/>
      <c r="S81" s="250">
        <v>-175069.08</v>
      </c>
      <c r="T81" s="250">
        <v>2015625.01</v>
      </c>
      <c r="U81" s="40"/>
      <c r="V81" s="40"/>
      <c r="W81" s="40">
        <v>588640.4</v>
      </c>
      <c r="X81" s="40">
        <v>1800</v>
      </c>
      <c r="Y81" s="40">
        <v>812</v>
      </c>
      <c r="Z81" s="40">
        <v>1269180</v>
      </c>
      <c r="AA81" s="40">
        <v>210400</v>
      </c>
      <c r="AB81" s="246">
        <v>1834090</v>
      </c>
      <c r="AC81" s="246"/>
      <c r="AD81" s="246">
        <v>4640</v>
      </c>
      <c r="AE81" s="246">
        <v>305090.45</v>
      </c>
      <c r="AF81" s="246">
        <v>114125.55</v>
      </c>
      <c r="AG81" s="246"/>
      <c r="AH81" s="246"/>
      <c r="AI81" s="246"/>
      <c r="AJ81" s="76">
        <f t="shared" si="7"/>
        <v>663598.8899999999</v>
      </c>
      <c r="AK81" s="31">
        <f t="shared" si="8"/>
        <v>239541.62</v>
      </c>
      <c r="AL81" s="21">
        <f t="shared" si="9"/>
        <v>424057.2699999999</v>
      </c>
      <c r="AM81" s="15">
        <f t="shared" si="10"/>
        <v>2070832.4</v>
      </c>
      <c r="AN81" s="16">
        <f t="shared" si="11"/>
        <v>2257946</v>
      </c>
      <c r="AO81" s="26">
        <f t="shared" si="12"/>
        <v>-187113.60000000009</v>
      </c>
    </row>
    <row r="82" spans="1:41" x14ac:dyDescent="0.2">
      <c r="A82" t="s">
        <v>557</v>
      </c>
      <c r="B82" t="s">
        <v>558</v>
      </c>
      <c r="C82" s="71">
        <v>2831</v>
      </c>
      <c r="D82" s="58" t="s">
        <v>1342</v>
      </c>
      <c r="E82" s="250" t="s">
        <v>3091</v>
      </c>
      <c r="F82" s="244">
        <v>330177.2</v>
      </c>
      <c r="G82" s="244">
        <v>0</v>
      </c>
      <c r="H82" s="244">
        <v>53793.82</v>
      </c>
      <c r="I82" s="250">
        <v>446424.85</v>
      </c>
      <c r="J82" s="250">
        <v>284929.21999999997</v>
      </c>
      <c r="K82" s="250"/>
      <c r="L82" s="250"/>
      <c r="N82" s="245">
        <v>5700</v>
      </c>
      <c r="O82" s="245">
        <v>121731.3</v>
      </c>
      <c r="P82" s="245">
        <v>261.93</v>
      </c>
      <c r="Q82" s="250"/>
      <c r="R82" s="250"/>
      <c r="S82" s="250">
        <v>-176284.94</v>
      </c>
      <c r="T82" s="250">
        <v>1171298.0900000001</v>
      </c>
      <c r="U82" s="40"/>
      <c r="V82" s="40"/>
      <c r="W82" s="40">
        <v>552170.35</v>
      </c>
      <c r="X82" s="40">
        <v>41178.18</v>
      </c>
      <c r="Y82" s="40">
        <v>292.63</v>
      </c>
      <c r="Z82" s="40">
        <v>1204020</v>
      </c>
      <c r="AA82" s="40">
        <v>252367.65</v>
      </c>
      <c r="AB82" s="246">
        <v>1450203</v>
      </c>
      <c r="AC82" s="246"/>
      <c r="AD82" s="246">
        <v>2640</v>
      </c>
      <c r="AE82" s="246">
        <v>514594.96</v>
      </c>
      <c r="AF82" s="246">
        <v>87716.99</v>
      </c>
      <c r="AG82" s="246"/>
      <c r="AH82" s="246"/>
      <c r="AI82" s="246"/>
      <c r="AJ82" s="76">
        <f t="shared" si="7"/>
        <v>383971.02</v>
      </c>
      <c r="AK82" s="31">
        <f t="shared" si="8"/>
        <v>127693.23</v>
      </c>
      <c r="AL82" s="21">
        <f t="shared" si="9"/>
        <v>256277.79000000004</v>
      </c>
      <c r="AM82" s="15">
        <f t="shared" si="10"/>
        <v>2050028.81</v>
      </c>
      <c r="AN82" s="16">
        <f t="shared" si="11"/>
        <v>2055154.95</v>
      </c>
      <c r="AO82" s="26">
        <f t="shared" si="12"/>
        <v>-5126.1399999998976</v>
      </c>
    </row>
    <row r="83" spans="1:41" x14ac:dyDescent="0.2">
      <c r="A83" t="s">
        <v>557</v>
      </c>
      <c r="B83" t="s">
        <v>558</v>
      </c>
      <c r="C83" s="71">
        <v>2983</v>
      </c>
      <c r="D83" s="58" t="s">
        <v>1343</v>
      </c>
      <c r="E83" s="250" t="s">
        <v>3092</v>
      </c>
      <c r="F83" s="244">
        <v>1108059.6200000001</v>
      </c>
      <c r="G83" s="244">
        <v>0</v>
      </c>
      <c r="H83" s="244">
        <v>29083.26</v>
      </c>
      <c r="I83" s="250">
        <v>598065.34</v>
      </c>
      <c r="J83" s="250">
        <v>279284.78999999998</v>
      </c>
      <c r="K83" s="250"/>
      <c r="L83" s="250"/>
      <c r="N83" s="245">
        <v>847.1</v>
      </c>
      <c r="O83" s="245">
        <v>101255</v>
      </c>
      <c r="Q83" s="250"/>
      <c r="R83" s="250"/>
      <c r="S83" s="250">
        <v>-843976.36</v>
      </c>
      <c r="T83" s="250">
        <v>1745362.84</v>
      </c>
      <c r="U83" s="40"/>
      <c r="V83" s="40"/>
      <c r="W83" s="40">
        <v>1711495.27</v>
      </c>
      <c r="X83" s="40">
        <v>612485</v>
      </c>
      <c r="Y83" s="40">
        <v>1081.79</v>
      </c>
      <c r="Z83" s="40">
        <v>1540140</v>
      </c>
      <c r="AA83" s="40">
        <v>98400</v>
      </c>
      <c r="AB83" s="246">
        <v>1763695</v>
      </c>
      <c r="AC83" s="246"/>
      <c r="AD83" s="246">
        <v>11192</v>
      </c>
      <c r="AE83" s="246">
        <v>1011319</v>
      </c>
      <c r="AF83" s="246">
        <v>162210.63</v>
      </c>
      <c r="AG83" s="246"/>
      <c r="AH83" s="246"/>
      <c r="AI83" s="246"/>
      <c r="AJ83" s="76">
        <f t="shared" si="7"/>
        <v>1137142.8800000001</v>
      </c>
      <c r="AK83" s="31">
        <f t="shared" si="8"/>
        <v>102102.1</v>
      </c>
      <c r="AL83" s="21">
        <f t="shared" si="9"/>
        <v>1035040.7800000001</v>
      </c>
      <c r="AM83" s="15">
        <f t="shared" si="10"/>
        <v>3963602.06</v>
      </c>
      <c r="AN83" s="16">
        <f t="shared" si="11"/>
        <v>2948416.63</v>
      </c>
      <c r="AO83" s="26">
        <f t="shared" si="12"/>
        <v>1015185.4300000002</v>
      </c>
    </row>
    <row r="84" spans="1:41" x14ac:dyDescent="0.2">
      <c r="A84" t="s">
        <v>557</v>
      </c>
      <c r="B84" t="s">
        <v>558</v>
      </c>
      <c r="C84" s="71">
        <v>1867</v>
      </c>
      <c r="D84" s="58" t="s">
        <v>1344</v>
      </c>
      <c r="E84" s="250" t="s">
        <v>3093</v>
      </c>
      <c r="F84" s="244">
        <v>558232.73</v>
      </c>
      <c r="G84" s="244">
        <v>50830.64</v>
      </c>
      <c r="H84" s="244">
        <v>31276.77</v>
      </c>
      <c r="I84" s="250">
        <v>939316.98</v>
      </c>
      <c r="J84" s="250">
        <v>360758.52</v>
      </c>
      <c r="K84" s="250"/>
      <c r="L84" s="250"/>
      <c r="N84" s="245">
        <v>14653.2</v>
      </c>
      <c r="P84" s="245">
        <v>0</v>
      </c>
      <c r="Q84" s="250"/>
      <c r="R84" s="250"/>
      <c r="S84" s="250">
        <v>-367232.72</v>
      </c>
      <c r="T84" s="250">
        <v>1929262.58</v>
      </c>
      <c r="U84" s="40">
        <v>4.43</v>
      </c>
      <c r="V84" s="40"/>
      <c r="W84" s="40">
        <v>956767.39</v>
      </c>
      <c r="X84" s="40">
        <v>150289</v>
      </c>
      <c r="Y84" s="40">
        <v>678.62</v>
      </c>
      <c r="Z84" s="40">
        <v>1168740</v>
      </c>
      <c r="AA84" s="40">
        <v>31382.5</v>
      </c>
      <c r="AB84" s="246">
        <v>1440980</v>
      </c>
      <c r="AC84" s="246"/>
      <c r="AD84" s="246">
        <v>6480</v>
      </c>
      <c r="AE84" s="246">
        <v>365438.94</v>
      </c>
      <c r="AF84" s="246">
        <v>120754.42</v>
      </c>
      <c r="AG84" s="246"/>
      <c r="AH84" s="246"/>
      <c r="AI84" s="246">
        <v>1547</v>
      </c>
      <c r="AJ84" s="76">
        <f t="shared" si="7"/>
        <v>640340.14</v>
      </c>
      <c r="AK84" s="31">
        <f t="shared" si="8"/>
        <v>14653.2</v>
      </c>
      <c r="AL84" s="21">
        <f t="shared" si="9"/>
        <v>625686.94000000006</v>
      </c>
      <c r="AM84" s="15">
        <f t="shared" si="10"/>
        <v>2307861.9400000004</v>
      </c>
      <c r="AN84" s="16">
        <f t="shared" si="11"/>
        <v>1935200.3599999999</v>
      </c>
      <c r="AO84" s="26">
        <f t="shared" si="12"/>
        <v>372661.58000000054</v>
      </c>
    </row>
    <row r="85" spans="1:41" x14ac:dyDescent="0.2">
      <c r="A85" t="s">
        <v>557</v>
      </c>
      <c r="B85" t="s">
        <v>558</v>
      </c>
      <c r="C85" s="71">
        <v>2692</v>
      </c>
      <c r="D85" s="58" t="s">
        <v>1345</v>
      </c>
      <c r="E85" s="250" t="s">
        <v>3094</v>
      </c>
      <c r="F85" s="244">
        <v>560079.04</v>
      </c>
      <c r="G85" s="244">
        <v>0</v>
      </c>
      <c r="H85" s="244">
        <v>32192.84</v>
      </c>
      <c r="I85" s="250">
        <v>301725.24</v>
      </c>
      <c r="J85" s="250">
        <v>260329.94</v>
      </c>
      <c r="K85" s="250"/>
      <c r="L85" s="250"/>
      <c r="N85" s="245">
        <v>14800</v>
      </c>
      <c r="O85" s="245">
        <v>45720</v>
      </c>
      <c r="P85" s="245">
        <v>572</v>
      </c>
      <c r="Q85" s="250"/>
      <c r="R85" s="250"/>
      <c r="S85" s="250">
        <v>-908579.25</v>
      </c>
      <c r="T85" s="250">
        <v>1851699.47</v>
      </c>
      <c r="U85" s="40"/>
      <c r="V85" s="40"/>
      <c r="W85" s="40">
        <v>816789.12</v>
      </c>
      <c r="X85" s="40"/>
      <c r="Y85" s="40">
        <v>1555.47</v>
      </c>
      <c r="Z85" s="40">
        <v>1264410</v>
      </c>
      <c r="AA85" s="40">
        <v>88800</v>
      </c>
      <c r="AB85" s="246">
        <v>1595233</v>
      </c>
      <c r="AC85" s="246"/>
      <c r="AD85" s="246">
        <v>4904</v>
      </c>
      <c r="AE85" s="246">
        <v>264940.37</v>
      </c>
      <c r="AF85" s="246">
        <v>145123.38</v>
      </c>
      <c r="AG85" s="246"/>
      <c r="AH85" s="246"/>
      <c r="AI85" s="246"/>
      <c r="AJ85" s="76">
        <f t="shared" si="7"/>
        <v>592271.88</v>
      </c>
      <c r="AK85" s="31">
        <f t="shared" si="8"/>
        <v>61092</v>
      </c>
      <c r="AL85" s="21">
        <f t="shared" si="9"/>
        <v>531179.88</v>
      </c>
      <c r="AM85" s="15">
        <f t="shared" si="10"/>
        <v>2171554.59</v>
      </c>
      <c r="AN85" s="16">
        <f t="shared" si="11"/>
        <v>2010200.75</v>
      </c>
      <c r="AO85" s="26">
        <f t="shared" si="12"/>
        <v>161353.83999999985</v>
      </c>
    </row>
    <row r="86" spans="1:41" x14ac:dyDescent="0.2">
      <c r="A86" t="s">
        <v>557</v>
      </c>
      <c r="B86" t="s">
        <v>558</v>
      </c>
      <c r="C86" s="71">
        <v>1950</v>
      </c>
      <c r="D86" s="58" t="s">
        <v>1346</v>
      </c>
      <c r="E86" s="250" t="s">
        <v>3095</v>
      </c>
      <c r="F86" s="244">
        <v>356553.65</v>
      </c>
      <c r="G86" s="244">
        <v>0</v>
      </c>
      <c r="H86" s="244">
        <v>33297.379999999997</v>
      </c>
      <c r="I86" s="250">
        <v>569738.75</v>
      </c>
      <c r="J86" s="250">
        <v>239993.04</v>
      </c>
      <c r="K86" s="250"/>
      <c r="L86" s="250"/>
      <c r="Q86" s="250"/>
      <c r="R86" s="250"/>
      <c r="S86" s="250">
        <v>-199216.71</v>
      </c>
      <c r="T86" s="250">
        <v>1211766.1200000001</v>
      </c>
      <c r="U86" s="40"/>
      <c r="V86" s="40"/>
      <c r="W86" s="40">
        <v>529128.65</v>
      </c>
      <c r="X86" s="40">
        <v>59050</v>
      </c>
      <c r="Y86" s="40">
        <v>559.74</v>
      </c>
      <c r="Z86" s="40">
        <v>1113120</v>
      </c>
      <c r="AA86" s="40">
        <v>223300</v>
      </c>
      <c r="AB86" s="246">
        <v>1433792</v>
      </c>
      <c r="AC86" s="246">
        <v>4000</v>
      </c>
      <c r="AD86" s="246">
        <v>2348</v>
      </c>
      <c r="AE86" s="246">
        <v>243750.31</v>
      </c>
      <c r="AF86" s="246">
        <v>36390.67</v>
      </c>
      <c r="AG86" s="246"/>
      <c r="AH86" s="246"/>
      <c r="AI86" s="246"/>
      <c r="AJ86" s="76">
        <f t="shared" si="7"/>
        <v>389851.03</v>
      </c>
      <c r="AK86" s="31">
        <f t="shared" si="8"/>
        <v>0</v>
      </c>
      <c r="AL86" s="21">
        <f t="shared" si="9"/>
        <v>389851.03</v>
      </c>
      <c r="AM86" s="15">
        <f t="shared" si="10"/>
        <v>1925158.3900000001</v>
      </c>
      <c r="AN86" s="16">
        <f t="shared" si="11"/>
        <v>1720280.98</v>
      </c>
      <c r="AO86" s="26">
        <f t="shared" si="12"/>
        <v>204877.41000000015</v>
      </c>
    </row>
    <row r="87" spans="1:41" x14ac:dyDescent="0.2">
      <c r="A87" t="s">
        <v>557</v>
      </c>
      <c r="B87" t="s">
        <v>558</v>
      </c>
      <c r="C87" s="71">
        <v>2898</v>
      </c>
      <c r="D87" s="58" t="s">
        <v>1347</v>
      </c>
      <c r="E87" s="250" t="s">
        <v>3096</v>
      </c>
      <c r="F87" s="244">
        <v>603981.69999999995</v>
      </c>
      <c r="G87" s="244">
        <v>0</v>
      </c>
      <c r="H87" s="244">
        <v>57471.199999999997</v>
      </c>
      <c r="I87" s="250">
        <v>-13808.23</v>
      </c>
      <c r="J87" s="250">
        <v>575487.26</v>
      </c>
      <c r="K87" s="250"/>
      <c r="L87" s="250"/>
      <c r="M87" s="245">
        <v>0</v>
      </c>
      <c r="N87" s="245">
        <v>1621</v>
      </c>
      <c r="O87" s="245">
        <v>137330</v>
      </c>
      <c r="P87" s="245">
        <v>2965.03</v>
      </c>
      <c r="Q87" s="250"/>
      <c r="R87" s="250">
        <v>67378.53</v>
      </c>
      <c r="S87" s="250">
        <v>46303.03</v>
      </c>
      <c r="T87" s="250">
        <v>907622.82</v>
      </c>
      <c r="U87" s="40"/>
      <c r="V87" s="40"/>
      <c r="W87" s="40">
        <v>787731.77</v>
      </c>
      <c r="X87" s="40"/>
      <c r="Y87" s="40">
        <v>915.01</v>
      </c>
      <c r="Z87" s="40">
        <v>1282560</v>
      </c>
      <c r="AA87" s="40">
        <v>97200</v>
      </c>
      <c r="AB87" s="246">
        <v>1477305</v>
      </c>
      <c r="AC87" s="246"/>
      <c r="AD87" s="246">
        <v>3592</v>
      </c>
      <c r="AE87" s="246">
        <v>546790.92000000004</v>
      </c>
      <c r="AF87" s="246">
        <v>76871.34</v>
      </c>
      <c r="AG87" s="246"/>
      <c r="AH87" s="246"/>
      <c r="AI87" s="246"/>
      <c r="AJ87" s="76">
        <f t="shared" si="7"/>
        <v>661452.89999999991</v>
      </c>
      <c r="AK87" s="31">
        <f t="shared" si="8"/>
        <v>141916.03</v>
      </c>
      <c r="AL87" s="21">
        <f t="shared" si="9"/>
        <v>519536.86999999988</v>
      </c>
      <c r="AM87" s="15">
        <f t="shared" si="10"/>
        <v>2168406.7800000003</v>
      </c>
      <c r="AN87" s="16">
        <f t="shared" si="11"/>
        <v>2104559.2599999998</v>
      </c>
      <c r="AO87" s="26">
        <f t="shared" si="12"/>
        <v>63847.520000000484</v>
      </c>
    </row>
    <row r="88" spans="1:41" x14ac:dyDescent="0.2">
      <c r="A88" t="s">
        <v>557</v>
      </c>
      <c r="B88" t="s">
        <v>558</v>
      </c>
      <c r="C88" s="71">
        <v>1653</v>
      </c>
      <c r="D88" s="58" t="s">
        <v>1348</v>
      </c>
      <c r="E88" s="250" t="s">
        <v>3166</v>
      </c>
      <c r="F88" s="244">
        <v>371819.11</v>
      </c>
      <c r="G88" s="244">
        <v>16405.64</v>
      </c>
      <c r="H88" s="244">
        <v>10311.85</v>
      </c>
      <c r="I88" s="250">
        <v>588166.39</v>
      </c>
      <c r="J88" s="250">
        <v>123188.44</v>
      </c>
      <c r="K88" s="250"/>
      <c r="L88" s="250"/>
      <c r="N88" s="245">
        <v>38999.9</v>
      </c>
      <c r="O88" s="245">
        <v>58640</v>
      </c>
      <c r="Q88" s="250"/>
      <c r="R88" s="250"/>
      <c r="S88" s="250">
        <v>-705941.63</v>
      </c>
      <c r="T88" s="250">
        <v>1583723.57</v>
      </c>
      <c r="U88" s="40"/>
      <c r="V88" s="40"/>
      <c r="W88" s="40">
        <v>667110.53</v>
      </c>
      <c r="X88" s="40">
        <v>21000</v>
      </c>
      <c r="Y88" s="40">
        <v>304.14999999999998</v>
      </c>
      <c r="Z88" s="40">
        <v>1098900</v>
      </c>
      <c r="AA88" s="40">
        <v>134200</v>
      </c>
      <c r="AB88" s="246">
        <v>1329810</v>
      </c>
      <c r="AC88" s="246"/>
      <c r="AD88" s="246">
        <v>5088</v>
      </c>
      <c r="AE88" s="246">
        <v>290536.84999999998</v>
      </c>
      <c r="AF88" s="246">
        <v>157968.24</v>
      </c>
      <c r="AG88" s="246"/>
      <c r="AH88" s="246"/>
      <c r="AI88" s="246"/>
      <c r="AJ88" s="76">
        <f t="shared" si="7"/>
        <v>398536.6</v>
      </c>
      <c r="AK88" s="31">
        <f t="shared" si="8"/>
        <v>97639.9</v>
      </c>
      <c r="AL88" s="21">
        <f t="shared" si="9"/>
        <v>300896.69999999995</v>
      </c>
      <c r="AM88" s="15">
        <f t="shared" si="10"/>
        <v>1921514.6800000002</v>
      </c>
      <c r="AN88" s="16">
        <f t="shared" si="11"/>
        <v>1783403.09</v>
      </c>
      <c r="AO88" s="26">
        <f t="shared" si="12"/>
        <v>138111.59000000008</v>
      </c>
    </row>
    <row r="89" spans="1:41" x14ac:dyDescent="0.2">
      <c r="A89" t="s">
        <v>561</v>
      </c>
      <c r="B89" t="s">
        <v>562</v>
      </c>
      <c r="C89" s="71">
        <v>3711</v>
      </c>
      <c r="D89" s="58" t="s">
        <v>1349</v>
      </c>
      <c r="E89" s="250" t="s">
        <v>3097</v>
      </c>
      <c r="F89" s="244">
        <v>263346.68</v>
      </c>
      <c r="G89" s="244">
        <v>0</v>
      </c>
      <c r="H89" s="244">
        <v>5331.57</v>
      </c>
      <c r="I89" s="250">
        <v>119472.38</v>
      </c>
      <c r="J89" s="250">
        <v>81953.14</v>
      </c>
      <c r="K89" s="250"/>
      <c r="L89" s="250"/>
      <c r="N89" s="245">
        <v>6450</v>
      </c>
      <c r="P89" s="245">
        <v>0</v>
      </c>
      <c r="Q89" s="250"/>
      <c r="R89" s="250"/>
      <c r="S89" s="250">
        <v>142301.32999999999</v>
      </c>
      <c r="T89" s="250">
        <v>378263.7</v>
      </c>
      <c r="U89" s="40"/>
      <c r="V89" s="40"/>
      <c r="W89" s="40">
        <v>548025.65</v>
      </c>
      <c r="X89" s="40">
        <v>82210</v>
      </c>
      <c r="Y89" s="40">
        <v>760.69</v>
      </c>
      <c r="Z89" s="40"/>
      <c r="AA89" s="40"/>
      <c r="AB89" s="246">
        <v>166051</v>
      </c>
      <c r="AC89" s="246"/>
      <c r="AD89" s="246">
        <v>9900</v>
      </c>
      <c r="AE89" s="246">
        <v>539418</v>
      </c>
      <c r="AF89" s="246">
        <v>74593.02</v>
      </c>
      <c r="AG89" s="246"/>
      <c r="AH89" s="246"/>
      <c r="AI89" s="246"/>
      <c r="AJ89" s="76">
        <f t="shared" si="7"/>
        <v>268678.25</v>
      </c>
      <c r="AK89" s="31">
        <f t="shared" si="8"/>
        <v>6450</v>
      </c>
      <c r="AL89" s="21">
        <f t="shared" si="9"/>
        <v>262228.25</v>
      </c>
      <c r="AM89" s="15">
        <f t="shared" si="10"/>
        <v>630996.34</v>
      </c>
      <c r="AN89" s="16">
        <f t="shared" si="11"/>
        <v>789962.02</v>
      </c>
      <c r="AO89" s="26">
        <f t="shared" si="12"/>
        <v>-158965.68000000005</v>
      </c>
    </row>
    <row r="90" spans="1:41" x14ac:dyDescent="0.2">
      <c r="A90" t="s">
        <v>561</v>
      </c>
      <c r="B90" t="s">
        <v>562</v>
      </c>
      <c r="C90" s="71">
        <v>1437</v>
      </c>
      <c r="D90" s="58" t="s">
        <v>1350</v>
      </c>
      <c r="E90" s="250" t="s">
        <v>3098</v>
      </c>
      <c r="F90" s="244">
        <v>381198.77</v>
      </c>
      <c r="G90" s="244">
        <v>0</v>
      </c>
      <c r="H90" s="244">
        <v>1936.03</v>
      </c>
      <c r="I90" s="250">
        <v>93908.56</v>
      </c>
      <c r="J90" s="250">
        <v>7</v>
      </c>
      <c r="K90" s="250"/>
      <c r="L90" s="250"/>
      <c r="M90" s="245">
        <v>6000</v>
      </c>
      <c r="N90" s="245">
        <v>1500</v>
      </c>
      <c r="Q90" s="250"/>
      <c r="R90" s="250"/>
      <c r="S90" s="250">
        <v>63917.74</v>
      </c>
      <c r="T90" s="250">
        <v>646850.12</v>
      </c>
      <c r="U90" s="40"/>
      <c r="V90" s="40"/>
      <c r="W90" s="40">
        <v>545438.71</v>
      </c>
      <c r="X90" s="40">
        <v>81250</v>
      </c>
      <c r="Y90" s="40">
        <v>478.12</v>
      </c>
      <c r="Z90" s="40">
        <v>903170</v>
      </c>
      <c r="AA90" s="40"/>
      <c r="AB90" s="246">
        <v>997846</v>
      </c>
      <c r="AC90" s="246"/>
      <c r="AD90" s="246"/>
      <c r="AE90" s="246">
        <v>262980.46000000002</v>
      </c>
      <c r="AF90" s="246">
        <v>323177.46999999997</v>
      </c>
      <c r="AG90" s="246"/>
      <c r="AH90" s="246"/>
      <c r="AI90" s="246"/>
      <c r="AJ90" s="76">
        <f t="shared" si="7"/>
        <v>383134.80000000005</v>
      </c>
      <c r="AK90" s="31">
        <f t="shared" si="8"/>
        <v>7500</v>
      </c>
      <c r="AL90" s="21">
        <f t="shared" si="9"/>
        <v>375634.80000000005</v>
      </c>
      <c r="AM90" s="15">
        <f t="shared" si="10"/>
        <v>1530336.83</v>
      </c>
      <c r="AN90" s="16">
        <f t="shared" si="11"/>
        <v>1584003.93</v>
      </c>
      <c r="AO90" s="26">
        <f t="shared" si="12"/>
        <v>-53667.09999999986</v>
      </c>
    </row>
    <row r="91" spans="1:41" x14ac:dyDescent="0.2">
      <c r="A91" t="s">
        <v>561</v>
      </c>
      <c r="B91" t="s">
        <v>562</v>
      </c>
      <c r="C91" s="71">
        <v>3388</v>
      </c>
      <c r="D91" s="58" t="s">
        <v>1351</v>
      </c>
      <c r="E91" s="250" t="s">
        <v>3099</v>
      </c>
      <c r="F91" s="244">
        <v>295382.52</v>
      </c>
      <c r="G91" s="244">
        <v>29100</v>
      </c>
      <c r="H91" s="244">
        <v>59997.34</v>
      </c>
      <c r="I91" s="250">
        <v>2782916.85</v>
      </c>
      <c r="J91" s="250">
        <v>227975.17</v>
      </c>
      <c r="K91" s="250"/>
      <c r="L91" s="250"/>
      <c r="M91" s="245">
        <v>5300</v>
      </c>
      <c r="N91" s="245">
        <v>5850</v>
      </c>
      <c r="Q91" s="250"/>
      <c r="R91" s="250"/>
      <c r="S91" s="250">
        <v>214573.65</v>
      </c>
      <c r="T91" s="250">
        <v>3382854.97</v>
      </c>
      <c r="U91" s="40"/>
      <c r="V91" s="40"/>
      <c r="W91" s="40">
        <v>729533.92</v>
      </c>
      <c r="X91" s="40">
        <v>110400</v>
      </c>
      <c r="Y91" s="40">
        <v>1420.96</v>
      </c>
      <c r="Z91" s="40">
        <v>1219360</v>
      </c>
      <c r="AA91" s="40">
        <v>138534.39999999999</v>
      </c>
      <c r="AB91" s="246">
        <v>1483060</v>
      </c>
      <c r="AC91" s="246"/>
      <c r="AD91" s="246"/>
      <c r="AE91" s="246">
        <v>354904.62</v>
      </c>
      <c r="AF91" s="246">
        <v>211146.08</v>
      </c>
      <c r="AG91" s="246"/>
      <c r="AH91" s="246"/>
      <c r="AI91" s="246"/>
      <c r="AJ91" s="76">
        <f t="shared" si="7"/>
        <v>384479.86</v>
      </c>
      <c r="AK91" s="31">
        <f t="shared" si="8"/>
        <v>11150</v>
      </c>
      <c r="AL91" s="21">
        <f t="shared" si="9"/>
        <v>373329.86</v>
      </c>
      <c r="AM91" s="15">
        <f t="shared" si="10"/>
        <v>2199249.2799999998</v>
      </c>
      <c r="AN91" s="16">
        <f t="shared" si="11"/>
        <v>2049110.7000000002</v>
      </c>
      <c r="AO91" s="26">
        <f t="shared" si="12"/>
        <v>150138.57999999961</v>
      </c>
    </row>
    <row r="92" spans="1:41" x14ac:dyDescent="0.2">
      <c r="A92" t="s">
        <v>561</v>
      </c>
      <c r="B92" t="s">
        <v>562</v>
      </c>
      <c r="C92" s="71">
        <v>2340</v>
      </c>
      <c r="D92" s="58" t="s">
        <v>1352</v>
      </c>
      <c r="E92" s="250" t="s">
        <v>3100</v>
      </c>
      <c r="F92" s="244">
        <v>378541.69</v>
      </c>
      <c r="G92" s="244">
        <v>0</v>
      </c>
      <c r="H92" s="244">
        <v>129188.51</v>
      </c>
      <c r="I92" s="250">
        <v>423580.03</v>
      </c>
      <c r="J92" s="250">
        <v>127648.79</v>
      </c>
      <c r="K92" s="250"/>
      <c r="L92" s="250"/>
      <c r="M92" s="245">
        <v>5300</v>
      </c>
      <c r="N92" s="245">
        <v>5460</v>
      </c>
      <c r="P92" s="245">
        <v>1151</v>
      </c>
      <c r="Q92" s="250"/>
      <c r="R92" s="250"/>
      <c r="S92" s="250">
        <v>114372</v>
      </c>
      <c r="T92" s="250">
        <v>1045747.78</v>
      </c>
      <c r="U92" s="40"/>
      <c r="V92" s="40"/>
      <c r="W92" s="40">
        <v>645035.74</v>
      </c>
      <c r="X92" s="40">
        <v>60000</v>
      </c>
      <c r="Y92" s="40">
        <v>454.21</v>
      </c>
      <c r="Z92" s="40">
        <v>941460</v>
      </c>
      <c r="AA92" s="40"/>
      <c r="AB92" s="246">
        <v>1027950</v>
      </c>
      <c r="AC92" s="246"/>
      <c r="AD92" s="246"/>
      <c r="AE92" s="246">
        <v>410533.72</v>
      </c>
      <c r="AF92" s="246">
        <v>116044.28</v>
      </c>
      <c r="AG92" s="246"/>
      <c r="AH92" s="246"/>
      <c r="AI92" s="246"/>
      <c r="AJ92" s="76">
        <f t="shared" si="7"/>
        <v>507730.2</v>
      </c>
      <c r="AK92" s="31">
        <f t="shared" si="8"/>
        <v>11911</v>
      </c>
      <c r="AL92" s="21">
        <f t="shared" si="9"/>
        <v>495819.2</v>
      </c>
      <c r="AM92" s="15">
        <f t="shared" si="10"/>
        <v>1646949.95</v>
      </c>
      <c r="AN92" s="16">
        <f t="shared" si="11"/>
        <v>1554528</v>
      </c>
      <c r="AO92" s="26">
        <f t="shared" si="12"/>
        <v>92421.949999999953</v>
      </c>
    </row>
    <row r="93" spans="1:41" x14ac:dyDescent="0.2">
      <c r="A93" t="s">
        <v>561</v>
      </c>
      <c r="B93" t="s">
        <v>562</v>
      </c>
      <c r="C93" s="71">
        <v>2160</v>
      </c>
      <c r="D93" s="58" t="s">
        <v>1353</v>
      </c>
      <c r="E93" s="255" t="s">
        <v>3101</v>
      </c>
      <c r="F93" s="244">
        <v>386406.36</v>
      </c>
      <c r="G93" s="244">
        <v>0</v>
      </c>
      <c r="H93" s="244">
        <v>10042.11</v>
      </c>
      <c r="I93" s="250">
        <v>37119.47</v>
      </c>
      <c r="J93" s="250">
        <v>113963.27</v>
      </c>
      <c r="K93" s="250"/>
      <c r="L93" s="250"/>
      <c r="N93" s="245">
        <v>3000</v>
      </c>
      <c r="P93" s="245">
        <v>773</v>
      </c>
      <c r="Q93" s="250"/>
      <c r="R93" s="250"/>
      <c r="S93" s="250">
        <v>126048.56</v>
      </c>
      <c r="T93" s="250">
        <v>320699.84999999998</v>
      </c>
      <c r="U93" s="40"/>
      <c r="V93" s="40"/>
      <c r="W93" s="40">
        <v>682530.55</v>
      </c>
      <c r="X93" s="40"/>
      <c r="Y93" s="40">
        <v>773.19</v>
      </c>
      <c r="Z93" s="40">
        <v>1138485.6000000001</v>
      </c>
      <c r="AA93" s="40">
        <v>62370</v>
      </c>
      <c r="AB93" s="246">
        <v>1355195.6</v>
      </c>
      <c r="AC93" s="246"/>
      <c r="AD93" s="246"/>
      <c r="AE93" s="246">
        <v>244175.45</v>
      </c>
      <c r="AF93" s="246">
        <v>32805.93</v>
      </c>
      <c r="AG93" s="246"/>
      <c r="AH93" s="246"/>
      <c r="AI93" s="246"/>
      <c r="AJ93" s="76">
        <f t="shared" si="7"/>
        <v>396448.47</v>
      </c>
      <c r="AK93" s="31">
        <f t="shared" si="8"/>
        <v>3773</v>
      </c>
      <c r="AL93" s="21">
        <f t="shared" si="9"/>
        <v>392675.47</v>
      </c>
      <c r="AM93" s="15">
        <f t="shared" si="10"/>
        <v>1884159.34</v>
      </c>
      <c r="AN93" s="16">
        <f t="shared" si="11"/>
        <v>1632176.98</v>
      </c>
      <c r="AO93" s="26">
        <f t="shared" si="12"/>
        <v>251982.3600000001</v>
      </c>
    </row>
    <row r="94" spans="1:41" x14ac:dyDescent="0.2">
      <c r="A94" t="s">
        <v>561</v>
      </c>
      <c r="B94" t="s">
        <v>562</v>
      </c>
      <c r="C94" s="71">
        <v>1723</v>
      </c>
      <c r="D94" s="58" t="s">
        <v>1354</v>
      </c>
      <c r="E94" s="250" t="s">
        <v>3102</v>
      </c>
      <c r="F94" s="244">
        <v>592500.37</v>
      </c>
      <c r="G94" s="244">
        <v>5810</v>
      </c>
      <c r="H94" s="244">
        <v>6204</v>
      </c>
      <c r="I94" s="250">
        <v>618232.16</v>
      </c>
      <c r="J94" s="250">
        <v>-12440.94</v>
      </c>
      <c r="K94" s="250"/>
      <c r="L94" s="250"/>
      <c r="Q94" s="250"/>
      <c r="R94" s="250"/>
      <c r="S94" s="250">
        <v>94569.16</v>
      </c>
      <c r="T94" s="250">
        <v>784633.1</v>
      </c>
      <c r="U94" s="40"/>
      <c r="V94" s="40"/>
      <c r="W94" s="40">
        <v>453630.08</v>
      </c>
      <c r="X94" s="40">
        <v>75000</v>
      </c>
      <c r="Y94" s="40">
        <v>1154.78</v>
      </c>
      <c r="Z94" s="40">
        <v>628860</v>
      </c>
      <c r="AA94" s="40">
        <v>249089.6</v>
      </c>
      <c r="AB94" s="246">
        <v>798689.75</v>
      </c>
      <c r="AC94" s="246"/>
      <c r="AD94" s="246"/>
      <c r="AE94" s="246">
        <v>139719.12</v>
      </c>
      <c r="AF94" s="246">
        <v>99481.65</v>
      </c>
      <c r="AG94" s="246"/>
      <c r="AH94" s="246"/>
      <c r="AI94" s="246"/>
      <c r="AJ94" s="76">
        <f t="shared" si="7"/>
        <v>604514.37</v>
      </c>
      <c r="AK94" s="31">
        <f t="shared" si="8"/>
        <v>0</v>
      </c>
      <c r="AL94" s="21">
        <f t="shared" si="9"/>
        <v>604514.37</v>
      </c>
      <c r="AM94" s="15">
        <f t="shared" si="10"/>
        <v>1407734.4600000002</v>
      </c>
      <c r="AN94" s="16">
        <f t="shared" si="11"/>
        <v>1037890.52</v>
      </c>
      <c r="AO94" s="26">
        <f t="shared" si="12"/>
        <v>369843.94000000018</v>
      </c>
    </row>
    <row r="95" spans="1:41" x14ac:dyDescent="0.2">
      <c r="A95" t="s">
        <v>561</v>
      </c>
      <c r="B95" t="s">
        <v>562</v>
      </c>
      <c r="C95" s="71">
        <v>2675</v>
      </c>
      <c r="D95" s="58" t="s">
        <v>1355</v>
      </c>
      <c r="E95" s="250" t="s">
        <v>3103</v>
      </c>
      <c r="F95" s="244">
        <v>585082.42000000004</v>
      </c>
      <c r="G95" s="244">
        <v>0</v>
      </c>
      <c r="H95" s="244">
        <v>144330.60999999999</v>
      </c>
      <c r="I95" s="250">
        <v>8904.41</v>
      </c>
      <c r="J95" s="250">
        <v>521107.18</v>
      </c>
      <c r="K95" s="250"/>
      <c r="L95" s="250"/>
      <c r="M95" s="245">
        <v>6000</v>
      </c>
      <c r="N95" s="245">
        <v>24660</v>
      </c>
      <c r="P95" s="245">
        <v>250</v>
      </c>
      <c r="Q95" s="250"/>
      <c r="R95" s="250"/>
      <c r="S95" s="250">
        <v>107116.89</v>
      </c>
      <c r="T95" s="250">
        <v>573056.03</v>
      </c>
      <c r="U95" s="40">
        <v>738.88</v>
      </c>
      <c r="V95" s="40"/>
      <c r="W95" s="40">
        <v>674884.36</v>
      </c>
      <c r="X95" s="40">
        <v>74995</v>
      </c>
      <c r="Y95" s="40"/>
      <c r="Z95" s="40">
        <v>1130710</v>
      </c>
      <c r="AA95" s="40">
        <v>150795</v>
      </c>
      <c r="AB95" s="246">
        <v>1329574.02</v>
      </c>
      <c r="AC95" s="246"/>
      <c r="AD95" s="246"/>
      <c r="AE95" s="246">
        <v>245074.4</v>
      </c>
      <c r="AF95" s="246">
        <v>165294.41</v>
      </c>
      <c r="AG95" s="246"/>
      <c r="AH95" s="246"/>
      <c r="AI95" s="246">
        <v>277.02</v>
      </c>
      <c r="AJ95" s="76">
        <f t="shared" si="7"/>
        <v>729413.03</v>
      </c>
      <c r="AK95" s="31">
        <f t="shared" si="8"/>
        <v>30910</v>
      </c>
      <c r="AL95" s="21">
        <f t="shared" si="9"/>
        <v>698503.03</v>
      </c>
      <c r="AM95" s="15">
        <f t="shared" si="10"/>
        <v>2032123.24</v>
      </c>
      <c r="AN95" s="16">
        <f t="shared" si="11"/>
        <v>1740219.8499999999</v>
      </c>
      <c r="AO95" s="26">
        <f t="shared" si="12"/>
        <v>291903.39000000013</v>
      </c>
    </row>
    <row r="96" spans="1:41" x14ac:dyDescent="0.2">
      <c r="A96" t="s">
        <v>561</v>
      </c>
      <c r="B96" t="s">
        <v>562</v>
      </c>
      <c r="C96" s="71">
        <v>1715</v>
      </c>
      <c r="D96" s="58" t="s">
        <v>1356</v>
      </c>
      <c r="E96" s="255" t="s">
        <v>3104</v>
      </c>
      <c r="F96" s="244">
        <v>293588.88</v>
      </c>
      <c r="G96" s="244">
        <v>0</v>
      </c>
      <c r="H96" s="244">
        <v>144011.25</v>
      </c>
      <c r="I96" s="250">
        <v>1537181.51</v>
      </c>
      <c r="J96" s="250">
        <v>88708.07</v>
      </c>
      <c r="K96" s="250"/>
      <c r="L96" s="250"/>
      <c r="M96" s="245">
        <v>6000</v>
      </c>
      <c r="N96" s="245">
        <v>9450</v>
      </c>
      <c r="P96" s="245">
        <v>0</v>
      </c>
      <c r="Q96" s="250"/>
      <c r="R96" s="250"/>
      <c r="S96" s="250">
        <v>96559.01</v>
      </c>
      <c r="T96" s="250">
        <v>1997218.5</v>
      </c>
      <c r="U96" s="40">
        <v>326.25</v>
      </c>
      <c r="V96" s="40"/>
      <c r="W96" s="40">
        <v>593975.53</v>
      </c>
      <c r="X96" s="40">
        <v>103750</v>
      </c>
      <c r="Y96" s="40">
        <v>622.42999999999995</v>
      </c>
      <c r="Z96" s="40">
        <v>842430</v>
      </c>
      <c r="AA96" s="40">
        <v>171272</v>
      </c>
      <c r="AB96" s="246">
        <v>1058970</v>
      </c>
      <c r="AC96" s="246"/>
      <c r="AD96" s="246"/>
      <c r="AE96" s="246">
        <v>421693.14</v>
      </c>
      <c r="AF96" s="246">
        <v>140562.82999999999</v>
      </c>
      <c r="AG96" s="246"/>
      <c r="AH96" s="246"/>
      <c r="AI96" s="246"/>
      <c r="AJ96" s="76">
        <f t="shared" si="7"/>
        <v>437600.13</v>
      </c>
      <c r="AK96" s="31">
        <f t="shared" si="8"/>
        <v>15450</v>
      </c>
      <c r="AL96" s="21">
        <f t="shared" si="9"/>
        <v>422150.13</v>
      </c>
      <c r="AM96" s="15">
        <f t="shared" si="10"/>
        <v>1712376.21</v>
      </c>
      <c r="AN96" s="16">
        <f t="shared" si="11"/>
        <v>1621225.9700000002</v>
      </c>
      <c r="AO96" s="26">
        <f t="shared" si="12"/>
        <v>91150.239999999758</v>
      </c>
    </row>
    <row r="97" spans="1:41" x14ac:dyDescent="0.2">
      <c r="A97" t="s">
        <v>561</v>
      </c>
      <c r="B97" t="s">
        <v>562</v>
      </c>
      <c r="C97" s="71">
        <v>3187</v>
      </c>
      <c r="D97" s="58" t="s">
        <v>1357</v>
      </c>
      <c r="E97" s="255" t="s">
        <v>3105</v>
      </c>
      <c r="F97" s="244">
        <v>630947.48</v>
      </c>
      <c r="G97" s="244">
        <v>69600</v>
      </c>
      <c r="H97" s="244">
        <v>55610.94</v>
      </c>
      <c r="I97" s="250">
        <v>193641.72</v>
      </c>
      <c r="J97" s="250">
        <v>174802.02</v>
      </c>
      <c r="K97" s="250"/>
      <c r="L97" s="250"/>
      <c r="M97" s="245">
        <v>5800</v>
      </c>
      <c r="N97" s="245">
        <v>3600</v>
      </c>
      <c r="P97" s="245">
        <v>816</v>
      </c>
      <c r="Q97" s="250"/>
      <c r="R97" s="250"/>
      <c r="S97" s="250">
        <v>146581.60999999999</v>
      </c>
      <c r="T97" s="250">
        <v>569833.9</v>
      </c>
      <c r="U97" s="40"/>
      <c r="V97" s="40"/>
      <c r="W97" s="40">
        <v>628393.51</v>
      </c>
      <c r="X97" s="40">
        <v>411520</v>
      </c>
      <c r="Y97" s="40">
        <v>1113.22</v>
      </c>
      <c r="Z97" s="40">
        <v>1162760</v>
      </c>
      <c r="AA97" s="40">
        <v>141441.60000000001</v>
      </c>
      <c r="AB97" s="246">
        <v>1426865</v>
      </c>
      <c r="AC97" s="246"/>
      <c r="AD97" s="246"/>
      <c r="AE97" s="246">
        <v>192201.18</v>
      </c>
      <c r="AF97" s="246">
        <v>60609.74</v>
      </c>
      <c r="AG97" s="246"/>
      <c r="AH97" s="246"/>
      <c r="AI97" s="246"/>
      <c r="AJ97" s="76">
        <f t="shared" si="7"/>
        <v>756158.41999999993</v>
      </c>
      <c r="AK97" s="31">
        <f t="shared" si="8"/>
        <v>10216</v>
      </c>
      <c r="AL97" s="21">
        <f t="shared" si="9"/>
        <v>745942.41999999993</v>
      </c>
      <c r="AM97" s="15">
        <f t="shared" si="10"/>
        <v>2345228.33</v>
      </c>
      <c r="AN97" s="16">
        <f t="shared" si="11"/>
        <v>1679675.92</v>
      </c>
      <c r="AO97" s="26">
        <f t="shared" si="12"/>
        <v>665552.41000000015</v>
      </c>
    </row>
    <row r="98" spans="1:41" x14ac:dyDescent="0.2">
      <c r="A98" t="s">
        <v>561</v>
      </c>
      <c r="B98" t="s">
        <v>562</v>
      </c>
      <c r="C98" s="71">
        <v>2867</v>
      </c>
      <c r="D98" s="58" t="s">
        <v>1358</v>
      </c>
      <c r="E98" s="250" t="s">
        <v>3106</v>
      </c>
      <c r="F98" s="244">
        <v>448361.34</v>
      </c>
      <c r="G98" s="244">
        <v>0</v>
      </c>
      <c r="H98" s="244">
        <v>61594.400000000001</v>
      </c>
      <c r="I98" s="250">
        <v>11252.69</v>
      </c>
      <c r="J98" s="250">
        <v>286176.96000000002</v>
      </c>
      <c r="K98" s="250"/>
      <c r="L98" s="250"/>
      <c r="M98" s="245">
        <v>6000</v>
      </c>
      <c r="N98" s="245">
        <v>7799.52</v>
      </c>
      <c r="P98" s="245">
        <v>198</v>
      </c>
      <c r="Q98" s="250"/>
      <c r="R98" s="250"/>
      <c r="S98" s="250">
        <v>156740.07999999999</v>
      </c>
      <c r="T98" s="250">
        <v>528870.26</v>
      </c>
      <c r="U98" s="40"/>
      <c r="V98" s="40"/>
      <c r="W98" s="40">
        <v>642763.18999999994</v>
      </c>
      <c r="X98" s="40">
        <v>30975</v>
      </c>
      <c r="Y98" s="40">
        <v>1053.9100000000001</v>
      </c>
      <c r="Z98" s="40">
        <v>1068210</v>
      </c>
      <c r="AA98" s="40">
        <v>63000</v>
      </c>
      <c r="AB98" s="246">
        <v>1262435</v>
      </c>
      <c r="AC98" s="246"/>
      <c r="AD98" s="246"/>
      <c r="AE98" s="246">
        <v>289577.28000000003</v>
      </c>
      <c r="AF98" s="246">
        <v>295455.82</v>
      </c>
      <c r="AG98" s="246"/>
      <c r="AH98" s="246"/>
      <c r="AI98" s="246"/>
      <c r="AJ98" s="76">
        <f t="shared" si="7"/>
        <v>509955.74000000005</v>
      </c>
      <c r="AK98" s="31">
        <f t="shared" si="8"/>
        <v>13997.52</v>
      </c>
      <c r="AL98" s="21">
        <f t="shared" si="9"/>
        <v>495958.22000000003</v>
      </c>
      <c r="AM98" s="15">
        <f t="shared" si="10"/>
        <v>1806002.1</v>
      </c>
      <c r="AN98" s="16">
        <f t="shared" si="11"/>
        <v>1847468.1</v>
      </c>
      <c r="AO98" s="26">
        <f t="shared" si="12"/>
        <v>-41466</v>
      </c>
    </row>
    <row r="99" spans="1:41" x14ac:dyDescent="0.2">
      <c r="A99" t="s">
        <v>561</v>
      </c>
      <c r="B99" t="s">
        <v>562</v>
      </c>
      <c r="C99" s="71">
        <v>3076</v>
      </c>
      <c r="D99" s="58" t="s">
        <v>1359</v>
      </c>
      <c r="E99" s="250" t="s">
        <v>3107</v>
      </c>
      <c r="F99" s="244">
        <v>236277.94</v>
      </c>
      <c r="G99" s="244">
        <v>24460</v>
      </c>
      <c r="H99" s="244">
        <v>118215.03</v>
      </c>
      <c r="I99" s="250">
        <v>17464.259999999998</v>
      </c>
      <c r="J99" s="250">
        <v>194921.14</v>
      </c>
      <c r="K99" s="250"/>
      <c r="L99" s="250"/>
      <c r="M99" s="245">
        <v>5500</v>
      </c>
      <c r="N99" s="245">
        <v>5850</v>
      </c>
      <c r="P99" s="245">
        <v>872.92</v>
      </c>
      <c r="Q99" s="250"/>
      <c r="R99" s="250">
        <v>-211401.67</v>
      </c>
      <c r="S99" s="250">
        <v>139858.81</v>
      </c>
      <c r="T99" s="250">
        <v>713142.2</v>
      </c>
      <c r="U99" s="40"/>
      <c r="V99" s="40"/>
      <c r="W99" s="40">
        <v>684686.14</v>
      </c>
      <c r="X99" s="40"/>
      <c r="Y99" s="40">
        <v>1027.69</v>
      </c>
      <c r="Z99" s="40">
        <v>1134933.8</v>
      </c>
      <c r="AA99" s="40">
        <v>138534.39999999999</v>
      </c>
      <c r="AB99" s="246">
        <v>1405293.8</v>
      </c>
      <c r="AC99" s="246"/>
      <c r="AD99" s="246"/>
      <c r="AE99" s="246">
        <v>363330.27</v>
      </c>
      <c r="AF99" s="246">
        <v>49857.85</v>
      </c>
      <c r="AG99" s="246"/>
      <c r="AH99" s="246"/>
      <c r="AI99" s="246">
        <v>4</v>
      </c>
      <c r="AJ99" s="76">
        <f t="shared" si="7"/>
        <v>378952.97</v>
      </c>
      <c r="AK99" s="31">
        <f t="shared" si="8"/>
        <v>12222.92</v>
      </c>
      <c r="AL99" s="21">
        <f t="shared" si="9"/>
        <v>366730.05</v>
      </c>
      <c r="AM99" s="15">
        <f t="shared" si="10"/>
        <v>1959182.0299999998</v>
      </c>
      <c r="AN99" s="16">
        <f t="shared" si="11"/>
        <v>1818485.9200000002</v>
      </c>
      <c r="AO99" s="26">
        <f t="shared" si="12"/>
        <v>140696.10999999964</v>
      </c>
    </row>
    <row r="100" spans="1:41" x14ac:dyDescent="0.2">
      <c r="A100" t="s">
        <v>561</v>
      </c>
      <c r="B100" t="s">
        <v>562</v>
      </c>
      <c r="C100" s="71">
        <v>2086</v>
      </c>
      <c r="D100" s="58" t="s">
        <v>1360</v>
      </c>
      <c r="E100" s="250" t="s">
        <v>3108</v>
      </c>
      <c r="F100" s="244">
        <v>497211.13</v>
      </c>
      <c r="G100" s="244">
        <v>0</v>
      </c>
      <c r="H100" s="244">
        <v>104638.85</v>
      </c>
      <c r="I100" s="250">
        <v>306682.71999999997</v>
      </c>
      <c r="J100" s="250">
        <v>221549.82</v>
      </c>
      <c r="K100" s="250"/>
      <c r="L100" s="250"/>
      <c r="M100" s="245">
        <v>6000</v>
      </c>
      <c r="N100" s="245">
        <v>2700</v>
      </c>
      <c r="P100" s="245">
        <v>0</v>
      </c>
      <c r="Q100" s="250"/>
      <c r="R100" s="250"/>
      <c r="S100" s="250">
        <v>120264.15</v>
      </c>
      <c r="T100" s="250">
        <v>673323.61</v>
      </c>
      <c r="U100" s="40"/>
      <c r="V100" s="40"/>
      <c r="W100" s="40">
        <v>934324.06</v>
      </c>
      <c r="X100" s="40"/>
      <c r="Y100" s="40">
        <v>829.73</v>
      </c>
      <c r="Z100" s="40">
        <v>900020</v>
      </c>
      <c r="AA100" s="40"/>
      <c r="AB100" s="246">
        <v>1080460</v>
      </c>
      <c r="AC100" s="246"/>
      <c r="AD100" s="246"/>
      <c r="AE100" s="246">
        <v>178508.11</v>
      </c>
      <c r="AF100" s="246">
        <v>132458.73000000001</v>
      </c>
      <c r="AG100" s="246"/>
      <c r="AH100" s="246"/>
      <c r="AI100" s="246"/>
      <c r="AJ100" s="76">
        <f t="shared" si="7"/>
        <v>601849.98</v>
      </c>
      <c r="AK100" s="31">
        <f t="shared" si="8"/>
        <v>8700</v>
      </c>
      <c r="AL100" s="21">
        <f t="shared" si="9"/>
        <v>593149.98</v>
      </c>
      <c r="AM100" s="15">
        <f t="shared" si="10"/>
        <v>1835173.79</v>
      </c>
      <c r="AN100" s="16">
        <f t="shared" si="11"/>
        <v>1391426.8399999999</v>
      </c>
      <c r="AO100" s="26">
        <f t="shared" si="12"/>
        <v>443746.95000000019</v>
      </c>
    </row>
    <row r="101" spans="1:41" x14ac:dyDescent="0.2">
      <c r="A101" t="s">
        <v>561</v>
      </c>
      <c r="B101" t="s">
        <v>562</v>
      </c>
      <c r="C101" s="71">
        <v>1893</v>
      </c>
      <c r="D101" s="58" t="s">
        <v>1361</v>
      </c>
      <c r="E101" s="250" t="s">
        <v>3109</v>
      </c>
      <c r="F101" s="244">
        <v>637014.28</v>
      </c>
      <c r="G101" s="244">
        <v>0</v>
      </c>
      <c r="H101" s="244">
        <v>109948.25</v>
      </c>
      <c r="I101" s="250">
        <v>3</v>
      </c>
      <c r="J101" s="250">
        <v>320882.7</v>
      </c>
      <c r="K101" s="250"/>
      <c r="L101" s="250"/>
      <c r="M101" s="245">
        <v>5000</v>
      </c>
      <c r="N101" s="245">
        <v>5850</v>
      </c>
      <c r="P101" s="245">
        <v>0</v>
      </c>
      <c r="Q101" s="250"/>
      <c r="R101" s="250"/>
      <c r="S101" s="250">
        <v>62458.68</v>
      </c>
      <c r="T101" s="250">
        <v>1404582.07</v>
      </c>
      <c r="U101" s="40"/>
      <c r="V101" s="40"/>
      <c r="W101" s="40">
        <v>529511.07999999996</v>
      </c>
      <c r="X101" s="40">
        <v>240000</v>
      </c>
      <c r="Y101" s="40">
        <v>365.13</v>
      </c>
      <c r="Z101" s="40">
        <v>1151280</v>
      </c>
      <c r="AA101" s="40"/>
      <c r="AB101" s="246">
        <v>1222200</v>
      </c>
      <c r="AC101" s="246"/>
      <c r="AD101" s="246"/>
      <c r="AE101" s="246">
        <v>696790.22</v>
      </c>
      <c r="AF101" s="246">
        <v>47623.03</v>
      </c>
      <c r="AG101" s="246"/>
      <c r="AH101" s="246"/>
      <c r="AI101" s="246"/>
      <c r="AJ101" s="76">
        <f t="shared" si="7"/>
        <v>746962.53</v>
      </c>
      <c r="AK101" s="31">
        <f t="shared" si="8"/>
        <v>10850</v>
      </c>
      <c r="AL101" s="21">
        <f t="shared" si="9"/>
        <v>736112.53</v>
      </c>
      <c r="AM101" s="15">
        <f t="shared" si="10"/>
        <v>1921156.21</v>
      </c>
      <c r="AN101" s="16">
        <f t="shared" si="11"/>
        <v>1966613.25</v>
      </c>
      <c r="AO101" s="26">
        <f t="shared" si="12"/>
        <v>-45457.040000000037</v>
      </c>
    </row>
    <row r="102" spans="1:41" x14ac:dyDescent="0.2">
      <c r="A102" t="s">
        <v>561</v>
      </c>
      <c r="B102" t="s">
        <v>562</v>
      </c>
      <c r="C102" s="71">
        <v>2677</v>
      </c>
      <c r="D102" s="58" t="s">
        <v>1362</v>
      </c>
      <c r="E102" s="255" t="s">
        <v>3110</v>
      </c>
      <c r="F102" s="244">
        <v>358758.55</v>
      </c>
      <c r="G102" s="244">
        <v>0</v>
      </c>
      <c r="H102" s="244">
        <v>832898.87</v>
      </c>
      <c r="I102" s="250">
        <v>269812.53000000003</v>
      </c>
      <c r="J102" s="250">
        <v>146844.46</v>
      </c>
      <c r="K102" s="250"/>
      <c r="L102" s="250"/>
      <c r="N102" s="245">
        <v>4130</v>
      </c>
      <c r="Q102" s="250"/>
      <c r="R102" s="250">
        <v>-368974.66</v>
      </c>
      <c r="S102" s="250">
        <v>340763.57</v>
      </c>
      <c r="T102" s="250">
        <v>819557.49</v>
      </c>
      <c r="U102" s="40"/>
      <c r="V102" s="40"/>
      <c r="W102" s="40">
        <v>1441424.75</v>
      </c>
      <c r="X102" s="40">
        <v>29956</v>
      </c>
      <c r="Y102" s="40">
        <v>978.06</v>
      </c>
      <c r="Z102" s="40">
        <v>1250100</v>
      </c>
      <c r="AA102" s="40"/>
      <c r="AB102" s="246">
        <v>1423969</v>
      </c>
      <c r="AC102" s="246"/>
      <c r="AD102" s="246"/>
      <c r="AE102" s="246">
        <v>281154.81</v>
      </c>
      <c r="AF102" s="246">
        <v>57816.99</v>
      </c>
      <c r="AG102" s="246"/>
      <c r="AH102" s="246"/>
      <c r="AI102" s="246"/>
      <c r="AJ102" s="76">
        <f t="shared" si="7"/>
        <v>1191657.42</v>
      </c>
      <c r="AK102" s="31">
        <f t="shared" si="8"/>
        <v>4130</v>
      </c>
      <c r="AL102" s="21">
        <f t="shared" si="9"/>
        <v>1187527.42</v>
      </c>
      <c r="AM102" s="15">
        <f t="shared" si="10"/>
        <v>2722458.81</v>
      </c>
      <c r="AN102" s="16">
        <f t="shared" si="11"/>
        <v>1762940.8</v>
      </c>
      <c r="AO102" s="26">
        <f t="shared" si="12"/>
        <v>959518.01</v>
      </c>
    </row>
    <row r="103" spans="1:41" x14ac:dyDescent="0.2">
      <c r="A103" t="s">
        <v>561</v>
      </c>
      <c r="B103" t="s">
        <v>562</v>
      </c>
      <c r="C103" s="71">
        <v>2827</v>
      </c>
      <c r="D103" s="58" t="s">
        <v>1363</v>
      </c>
      <c r="E103" s="250" t="s">
        <v>3113</v>
      </c>
      <c r="F103" s="244">
        <v>325143.63</v>
      </c>
      <c r="G103" s="244">
        <v>0</v>
      </c>
      <c r="H103" s="244">
        <v>102158.11</v>
      </c>
      <c r="I103" s="250">
        <v>57110.83</v>
      </c>
      <c r="J103" s="250">
        <v>-97341.56</v>
      </c>
      <c r="K103" s="250"/>
      <c r="L103" s="250"/>
      <c r="M103" s="245">
        <v>5700</v>
      </c>
      <c r="N103" s="245">
        <v>11727</v>
      </c>
      <c r="Q103" s="250"/>
      <c r="R103" s="250"/>
      <c r="S103" s="250">
        <v>276577.46999999997</v>
      </c>
      <c r="T103" s="250">
        <v>474645.55</v>
      </c>
      <c r="U103" s="40"/>
      <c r="V103" s="40"/>
      <c r="W103" s="40">
        <v>484922.61</v>
      </c>
      <c r="X103" s="40"/>
      <c r="Y103" s="40">
        <v>1147.74</v>
      </c>
      <c r="Z103" s="40">
        <v>1319923.5</v>
      </c>
      <c r="AA103" s="40"/>
      <c r="AB103" s="246">
        <v>1397000.5</v>
      </c>
      <c r="AC103" s="246"/>
      <c r="AD103" s="246"/>
      <c r="AE103" s="246">
        <v>349509.22</v>
      </c>
      <c r="AF103" s="246">
        <v>137339.31</v>
      </c>
      <c r="AG103" s="246"/>
      <c r="AH103" s="246"/>
      <c r="AI103" s="246"/>
      <c r="AJ103" s="76">
        <f t="shared" si="7"/>
        <v>427301.74</v>
      </c>
      <c r="AK103" s="31">
        <f t="shared" si="8"/>
        <v>17427</v>
      </c>
      <c r="AL103" s="21">
        <f t="shared" si="9"/>
        <v>409874.74</v>
      </c>
      <c r="AM103" s="15">
        <f t="shared" si="10"/>
        <v>1805993.85</v>
      </c>
      <c r="AN103" s="16">
        <f t="shared" si="11"/>
        <v>1883849.03</v>
      </c>
      <c r="AO103" s="26">
        <f t="shared" si="12"/>
        <v>-77855.179999999935</v>
      </c>
    </row>
    <row r="104" spans="1:41" x14ac:dyDescent="0.2">
      <c r="A104" t="s">
        <v>561</v>
      </c>
      <c r="B104" t="s">
        <v>562</v>
      </c>
      <c r="C104" s="71">
        <v>3372</v>
      </c>
      <c r="D104" s="58" t="s">
        <v>1364</v>
      </c>
      <c r="E104" s="250" t="s">
        <v>3114</v>
      </c>
      <c r="F104" s="244">
        <v>757041.77</v>
      </c>
      <c r="G104" s="244">
        <v>15000</v>
      </c>
      <c r="H104" s="244">
        <v>96963.95</v>
      </c>
      <c r="I104" s="250">
        <v>125267.56</v>
      </c>
      <c r="J104" s="250">
        <v>203497.9</v>
      </c>
      <c r="K104" s="250"/>
      <c r="L104" s="250"/>
      <c r="M104" s="245">
        <v>0</v>
      </c>
      <c r="N104" s="245">
        <v>0</v>
      </c>
      <c r="Q104" s="250"/>
      <c r="R104" s="250"/>
      <c r="S104" s="250">
        <v>214911.95</v>
      </c>
      <c r="T104" s="250">
        <v>1172968.6100000001</v>
      </c>
      <c r="U104" s="40"/>
      <c r="V104" s="40"/>
      <c r="W104" s="40">
        <v>682610.18</v>
      </c>
      <c r="X104" s="40">
        <v>385000</v>
      </c>
      <c r="Y104" s="40">
        <v>1284.2</v>
      </c>
      <c r="Z104" s="40">
        <v>1127670</v>
      </c>
      <c r="AA104" s="40">
        <v>148534.39999999999</v>
      </c>
      <c r="AB104" s="246">
        <v>1349268</v>
      </c>
      <c r="AC104" s="246"/>
      <c r="AD104" s="246"/>
      <c r="AE104" s="246">
        <v>316818.93</v>
      </c>
      <c r="AF104" s="246">
        <v>173137.51</v>
      </c>
      <c r="AG104" s="246"/>
      <c r="AH104" s="246"/>
      <c r="AI104" s="246"/>
      <c r="AJ104" s="76">
        <f t="shared" si="7"/>
        <v>869005.72</v>
      </c>
      <c r="AK104" s="31">
        <f t="shared" si="8"/>
        <v>0</v>
      </c>
      <c r="AL104" s="21">
        <f t="shared" si="9"/>
        <v>869005.72</v>
      </c>
      <c r="AM104" s="15">
        <f t="shared" si="10"/>
        <v>2345098.7799999998</v>
      </c>
      <c r="AN104" s="16">
        <f t="shared" si="11"/>
        <v>1839224.44</v>
      </c>
      <c r="AO104" s="26">
        <f t="shared" si="12"/>
        <v>505874.33999999985</v>
      </c>
    </row>
    <row r="105" spans="1:41" x14ac:dyDescent="0.2">
      <c r="A105" t="s">
        <v>561</v>
      </c>
      <c r="B105" t="s">
        <v>562</v>
      </c>
      <c r="C105" s="71">
        <v>1747</v>
      </c>
      <c r="D105" s="58" t="s">
        <v>1365</v>
      </c>
      <c r="E105" s="250" t="s">
        <v>3162</v>
      </c>
      <c r="F105" s="244">
        <v>482656.48</v>
      </c>
      <c r="G105" s="244">
        <v>0</v>
      </c>
      <c r="H105" s="244">
        <v>7000.45</v>
      </c>
      <c r="I105" s="250">
        <v>298283.84999999998</v>
      </c>
      <c r="J105" s="250">
        <v>140225.34</v>
      </c>
      <c r="K105" s="250"/>
      <c r="L105" s="250"/>
      <c r="M105" s="245">
        <v>6000</v>
      </c>
      <c r="N105" s="245">
        <v>2700</v>
      </c>
      <c r="Q105" s="250"/>
      <c r="R105" s="250"/>
      <c r="S105" s="250">
        <v>322540.95</v>
      </c>
      <c r="T105" s="250">
        <v>764463.81</v>
      </c>
      <c r="U105" s="40"/>
      <c r="V105" s="40"/>
      <c r="W105" s="40">
        <v>538784.62</v>
      </c>
      <c r="X105" s="40">
        <v>47000</v>
      </c>
      <c r="Y105" s="40">
        <v>1589.88</v>
      </c>
      <c r="Z105" s="40">
        <v>1246640</v>
      </c>
      <c r="AA105" s="40">
        <v>239809.6</v>
      </c>
      <c r="AB105" s="246">
        <v>1465295</v>
      </c>
      <c r="AC105" s="246"/>
      <c r="AD105" s="246"/>
      <c r="AE105" s="246">
        <v>385239.18</v>
      </c>
      <c r="AF105" s="246">
        <v>169028.71</v>
      </c>
      <c r="AG105" s="246"/>
      <c r="AH105" s="246"/>
      <c r="AI105" s="246">
        <v>27.74</v>
      </c>
      <c r="AJ105" s="76">
        <f t="shared" si="7"/>
        <v>489656.93</v>
      </c>
      <c r="AK105" s="31">
        <f t="shared" si="8"/>
        <v>8700</v>
      </c>
      <c r="AL105" s="21">
        <f t="shared" si="9"/>
        <v>480956.93</v>
      </c>
      <c r="AM105" s="15">
        <f t="shared" si="10"/>
        <v>2073824.1</v>
      </c>
      <c r="AN105" s="16">
        <f t="shared" si="11"/>
        <v>2019590.63</v>
      </c>
      <c r="AO105" s="26">
        <f t="shared" si="12"/>
        <v>54233.470000000205</v>
      </c>
    </row>
    <row r="106" spans="1:41" x14ac:dyDescent="0.2">
      <c r="A106" t="s">
        <v>561</v>
      </c>
      <c r="B106" t="s">
        <v>562</v>
      </c>
      <c r="C106" s="71">
        <v>2607</v>
      </c>
      <c r="D106" s="58" t="s">
        <v>1366</v>
      </c>
      <c r="E106" s="250" t="s">
        <v>3163</v>
      </c>
      <c r="F106" s="244">
        <v>226897.13</v>
      </c>
      <c r="G106" s="244">
        <v>0</v>
      </c>
      <c r="H106" s="244">
        <v>39841.83</v>
      </c>
      <c r="I106" s="250">
        <v>1035139.56</v>
      </c>
      <c r="J106" s="250">
        <v>318021.3</v>
      </c>
      <c r="K106" s="250"/>
      <c r="L106" s="250"/>
      <c r="M106" s="245">
        <v>111000</v>
      </c>
      <c r="N106" s="245">
        <v>5850</v>
      </c>
      <c r="P106" s="245">
        <v>894.66</v>
      </c>
      <c r="Q106" s="250"/>
      <c r="R106" s="250"/>
      <c r="S106" s="250">
        <v>83823.86</v>
      </c>
      <c r="T106" s="250">
        <v>1440238.21</v>
      </c>
      <c r="U106" s="40"/>
      <c r="V106" s="40"/>
      <c r="W106" s="40">
        <v>609338.93000000005</v>
      </c>
      <c r="X106" s="40"/>
      <c r="Y106" s="40">
        <v>815.97</v>
      </c>
      <c r="Z106" s="40">
        <v>1144700</v>
      </c>
      <c r="AA106" s="40"/>
      <c r="AB106" s="246">
        <v>1300604</v>
      </c>
      <c r="AC106" s="246"/>
      <c r="AD106" s="246"/>
      <c r="AE106" s="246">
        <v>257424.4</v>
      </c>
      <c r="AF106" s="246">
        <v>196508.84</v>
      </c>
      <c r="AG106" s="246"/>
      <c r="AH106" s="246"/>
      <c r="AI106" s="246"/>
      <c r="AJ106" s="76">
        <f t="shared" si="7"/>
        <v>266738.96000000002</v>
      </c>
      <c r="AK106" s="31">
        <f t="shared" si="8"/>
        <v>117744.66</v>
      </c>
      <c r="AL106" s="21">
        <f t="shared" si="9"/>
        <v>148994.30000000002</v>
      </c>
      <c r="AM106" s="15">
        <f t="shared" si="10"/>
        <v>1754854.9</v>
      </c>
      <c r="AN106" s="16">
        <f t="shared" si="11"/>
        <v>1754537.24</v>
      </c>
      <c r="AO106" s="26">
        <f t="shared" si="12"/>
        <v>317.65999999991618</v>
      </c>
    </row>
    <row r="107" spans="1:41" x14ac:dyDescent="0.2">
      <c r="A107" t="s">
        <v>561</v>
      </c>
      <c r="B107" t="s">
        <v>562</v>
      </c>
      <c r="C107" s="71">
        <v>2124</v>
      </c>
      <c r="D107" s="58" t="s">
        <v>1367</v>
      </c>
      <c r="E107" s="250" t="s">
        <v>3168</v>
      </c>
      <c r="F107" s="244">
        <v>900446.52</v>
      </c>
      <c r="G107" s="244">
        <v>0</v>
      </c>
      <c r="H107" s="244">
        <v>37093.269999999997</v>
      </c>
      <c r="I107" s="250">
        <v>2010893.17</v>
      </c>
      <c r="J107" s="250">
        <v>119253.56</v>
      </c>
      <c r="K107" s="250"/>
      <c r="L107" s="250"/>
      <c r="M107" s="245">
        <v>5500</v>
      </c>
      <c r="N107" s="245">
        <v>2</v>
      </c>
      <c r="P107" s="245">
        <v>205.6</v>
      </c>
      <c r="Q107" s="250"/>
      <c r="R107" s="250"/>
      <c r="S107" s="250">
        <v>56814.89</v>
      </c>
      <c r="T107" s="250">
        <v>2616413.23</v>
      </c>
      <c r="U107" s="40"/>
      <c r="V107" s="40"/>
      <c r="W107" s="40">
        <v>624563.4</v>
      </c>
      <c r="X107" s="40">
        <v>22750</v>
      </c>
      <c r="Y107" s="40">
        <v>2187.77</v>
      </c>
      <c r="Z107" s="40">
        <v>791280</v>
      </c>
      <c r="AA107" s="40">
        <v>388427.2</v>
      </c>
      <c r="AB107" s="246">
        <v>1097330</v>
      </c>
      <c r="AC107" s="246"/>
      <c r="AD107" s="246"/>
      <c r="AE107" s="246">
        <v>367030.32</v>
      </c>
      <c r="AF107" s="246">
        <v>179688.94</v>
      </c>
      <c r="AG107" s="246"/>
      <c r="AH107" s="246"/>
      <c r="AI107" s="246">
        <v>6300</v>
      </c>
      <c r="AJ107" s="76">
        <f t="shared" si="7"/>
        <v>937539.79</v>
      </c>
      <c r="AK107" s="31">
        <f t="shared" si="8"/>
        <v>5707.6</v>
      </c>
      <c r="AL107" s="21">
        <f t="shared" si="9"/>
        <v>931832.19000000006</v>
      </c>
      <c r="AM107" s="15">
        <f t="shared" si="10"/>
        <v>1829208.3699999999</v>
      </c>
      <c r="AN107" s="16">
        <f t="shared" si="11"/>
        <v>1650349.26</v>
      </c>
      <c r="AO107" s="26">
        <f t="shared" si="12"/>
        <v>178859.10999999987</v>
      </c>
    </row>
    <row r="108" spans="1:41" x14ac:dyDescent="0.2">
      <c r="A108" t="s">
        <v>565</v>
      </c>
      <c r="B108" t="s">
        <v>566</v>
      </c>
      <c r="C108" s="71">
        <v>2908</v>
      </c>
      <c r="D108" s="58" t="s">
        <v>1368</v>
      </c>
      <c r="E108" s="250" t="s">
        <v>3116</v>
      </c>
      <c r="F108" s="244">
        <v>406383.31</v>
      </c>
      <c r="G108" s="244">
        <v>0</v>
      </c>
      <c r="H108" s="244">
        <v>47176.51</v>
      </c>
      <c r="I108" s="250">
        <v>61074.26</v>
      </c>
      <c r="J108" s="250">
        <v>141899.93</v>
      </c>
      <c r="K108" s="250"/>
      <c r="L108" s="250"/>
      <c r="N108" s="245">
        <v>20400</v>
      </c>
      <c r="P108" s="245">
        <v>752.33</v>
      </c>
      <c r="Q108" s="250"/>
      <c r="R108" s="250"/>
      <c r="S108" s="250">
        <v>102.03</v>
      </c>
      <c r="T108" s="250">
        <v>2310952.34</v>
      </c>
      <c r="U108" s="40"/>
      <c r="V108" s="40"/>
      <c r="W108" s="40">
        <v>739533.98</v>
      </c>
      <c r="X108" s="40"/>
      <c r="Y108" s="40">
        <v>610.51</v>
      </c>
      <c r="Z108" s="40">
        <v>884250</v>
      </c>
      <c r="AA108" s="40">
        <v>365431.62</v>
      </c>
      <c r="AB108" s="246">
        <v>1143270</v>
      </c>
      <c r="AC108" s="246"/>
      <c r="AD108" s="246">
        <v>3856</v>
      </c>
      <c r="AE108" s="246">
        <v>504569.61</v>
      </c>
      <c r="AF108" s="246">
        <v>80324.59</v>
      </c>
      <c r="AG108" s="246"/>
      <c r="AH108" s="246"/>
      <c r="AI108" s="246"/>
      <c r="AJ108" s="76">
        <f t="shared" si="7"/>
        <v>453559.82</v>
      </c>
      <c r="AK108" s="31">
        <f t="shared" si="8"/>
        <v>21152.33</v>
      </c>
      <c r="AL108" s="21">
        <f t="shared" si="9"/>
        <v>432407.49</v>
      </c>
      <c r="AM108" s="15">
        <f t="shared" si="10"/>
        <v>1989826.1099999999</v>
      </c>
      <c r="AN108" s="16">
        <f t="shared" si="11"/>
        <v>1732020.2</v>
      </c>
      <c r="AO108" s="26">
        <f t="shared" si="12"/>
        <v>257805.90999999992</v>
      </c>
    </row>
    <row r="109" spans="1:41" x14ac:dyDescent="0.2">
      <c r="A109" t="s">
        <v>565</v>
      </c>
      <c r="B109" t="s">
        <v>566</v>
      </c>
      <c r="C109" s="71">
        <v>2944</v>
      </c>
      <c r="D109" s="58" t="s">
        <v>1369</v>
      </c>
      <c r="E109" s="250" t="s">
        <v>3117</v>
      </c>
      <c r="F109" s="244">
        <v>617599.11</v>
      </c>
      <c r="G109" s="244">
        <v>0</v>
      </c>
      <c r="H109" s="244">
        <v>36277.35</v>
      </c>
      <c r="I109" s="250">
        <v>1455878.49</v>
      </c>
      <c r="J109" s="250">
        <v>102039.22</v>
      </c>
      <c r="K109" s="250"/>
      <c r="L109" s="250"/>
      <c r="N109" s="245">
        <v>15605.61</v>
      </c>
      <c r="P109" s="245">
        <v>600</v>
      </c>
      <c r="Q109" s="250"/>
      <c r="R109" s="250"/>
      <c r="S109" s="250">
        <v>6033</v>
      </c>
      <c r="T109" s="250">
        <v>1228203.58</v>
      </c>
      <c r="U109" s="40"/>
      <c r="V109" s="40"/>
      <c r="W109" s="40">
        <v>588894.98</v>
      </c>
      <c r="X109" s="40"/>
      <c r="Y109" s="40">
        <v>1118.92</v>
      </c>
      <c r="Z109" s="40">
        <v>753380</v>
      </c>
      <c r="AA109" s="40">
        <v>353658.05</v>
      </c>
      <c r="AB109" s="246">
        <v>1001550</v>
      </c>
      <c r="AC109" s="246"/>
      <c r="AD109" s="246">
        <v>6720</v>
      </c>
      <c r="AE109" s="246">
        <v>556207.65</v>
      </c>
      <c r="AF109" s="246">
        <v>108769.59</v>
      </c>
      <c r="AG109" s="246"/>
      <c r="AH109" s="246"/>
      <c r="AI109" s="246"/>
      <c r="AJ109" s="76">
        <f t="shared" si="7"/>
        <v>653876.46</v>
      </c>
      <c r="AK109" s="31">
        <f t="shared" si="8"/>
        <v>16205.61</v>
      </c>
      <c r="AL109" s="21">
        <f t="shared" si="9"/>
        <v>637670.85</v>
      </c>
      <c r="AM109" s="15">
        <f t="shared" si="10"/>
        <v>1697051.95</v>
      </c>
      <c r="AN109" s="16">
        <f t="shared" si="11"/>
        <v>1673247.24</v>
      </c>
      <c r="AO109" s="26">
        <f t="shared" si="12"/>
        <v>23804.709999999963</v>
      </c>
    </row>
    <row r="110" spans="1:41" x14ac:dyDescent="0.2">
      <c r="A110" t="s">
        <v>565</v>
      </c>
      <c r="B110" t="s">
        <v>566</v>
      </c>
      <c r="C110" s="71">
        <v>4209</v>
      </c>
      <c r="D110" s="58" t="s">
        <v>1370</v>
      </c>
      <c r="E110" s="250" t="s">
        <v>3118</v>
      </c>
      <c r="F110" s="244">
        <v>383376.53</v>
      </c>
      <c r="G110" s="244">
        <v>636.07000000000005</v>
      </c>
      <c r="H110" s="244">
        <v>41219.279999999999</v>
      </c>
      <c r="I110" s="250">
        <v>1417088.75</v>
      </c>
      <c r="J110" s="250">
        <v>136292.96</v>
      </c>
      <c r="K110" s="250"/>
      <c r="L110" s="250"/>
      <c r="N110" s="245">
        <v>23300</v>
      </c>
      <c r="P110" s="245">
        <v>414.95</v>
      </c>
      <c r="Q110" s="250"/>
      <c r="R110" s="250"/>
      <c r="S110" s="250">
        <v>182</v>
      </c>
      <c r="T110" s="250">
        <v>1322855.6000000001</v>
      </c>
      <c r="U110" s="40"/>
      <c r="V110" s="40"/>
      <c r="W110" s="40">
        <v>616834.77</v>
      </c>
      <c r="X110" s="40">
        <v>149800</v>
      </c>
      <c r="Y110" s="40">
        <v>506.6</v>
      </c>
      <c r="Z110" s="40">
        <v>1010860</v>
      </c>
      <c r="AA110" s="40">
        <v>414561.64</v>
      </c>
      <c r="AB110" s="246">
        <v>1271949.26</v>
      </c>
      <c r="AC110" s="246"/>
      <c r="AD110" s="246">
        <v>8364</v>
      </c>
      <c r="AE110" s="246">
        <v>634041.57999999996</v>
      </c>
      <c r="AF110" s="246">
        <v>101828.65</v>
      </c>
      <c r="AG110" s="246"/>
      <c r="AH110" s="246"/>
      <c r="AI110" s="246"/>
      <c r="AJ110" s="76">
        <f t="shared" si="7"/>
        <v>425231.88</v>
      </c>
      <c r="AK110" s="31">
        <f t="shared" si="8"/>
        <v>23714.95</v>
      </c>
      <c r="AL110" s="21">
        <f t="shared" si="9"/>
        <v>401516.93</v>
      </c>
      <c r="AM110" s="15">
        <f t="shared" si="10"/>
        <v>2192563.0100000002</v>
      </c>
      <c r="AN110" s="16">
        <f t="shared" si="11"/>
        <v>2016183.4899999998</v>
      </c>
      <c r="AO110" s="26">
        <f t="shared" si="12"/>
        <v>176379.52000000048</v>
      </c>
    </row>
    <row r="111" spans="1:41" x14ac:dyDescent="0.2">
      <c r="A111" t="s">
        <v>565</v>
      </c>
      <c r="B111" t="s">
        <v>566</v>
      </c>
      <c r="C111" s="71">
        <v>4669</v>
      </c>
      <c r="D111" s="58" t="s">
        <v>1371</v>
      </c>
      <c r="E111" s="250" t="s">
        <v>3119</v>
      </c>
      <c r="F111" s="244">
        <v>458362.79</v>
      </c>
      <c r="G111" s="244">
        <v>5535.7</v>
      </c>
      <c r="H111" s="244">
        <v>164749.64000000001</v>
      </c>
      <c r="I111" s="250">
        <v>1457366.05</v>
      </c>
      <c r="J111" s="250">
        <v>485146.66</v>
      </c>
      <c r="K111" s="250"/>
      <c r="L111" s="250"/>
      <c r="M111" s="245">
        <v>0</v>
      </c>
      <c r="N111" s="245">
        <v>8119.39</v>
      </c>
      <c r="Q111" s="250"/>
      <c r="R111" s="250"/>
      <c r="S111" s="250">
        <v>330546.24</v>
      </c>
      <c r="T111" s="250">
        <v>2235714.37</v>
      </c>
      <c r="U111" s="40"/>
      <c r="V111" s="40">
        <v>20310</v>
      </c>
      <c r="W111" s="40">
        <v>1127505.18</v>
      </c>
      <c r="X111" s="40">
        <v>93200</v>
      </c>
      <c r="Y111" s="40">
        <v>624.13</v>
      </c>
      <c r="Z111" s="40">
        <v>955989.6</v>
      </c>
      <c r="AA111" s="40">
        <v>160200</v>
      </c>
      <c r="AB111" s="246">
        <v>1118929.6000000001</v>
      </c>
      <c r="AC111" s="246"/>
      <c r="AD111" s="246"/>
      <c r="AE111" s="246">
        <v>538480.81999999995</v>
      </c>
      <c r="AF111" s="246">
        <v>279784.28000000003</v>
      </c>
      <c r="AG111" s="246"/>
      <c r="AH111" s="246"/>
      <c r="AI111" s="246"/>
      <c r="AJ111" s="76">
        <f t="shared" si="7"/>
        <v>628648.13</v>
      </c>
      <c r="AK111" s="31">
        <f t="shared" si="8"/>
        <v>8119.39</v>
      </c>
      <c r="AL111" s="21">
        <f t="shared" si="9"/>
        <v>620528.74</v>
      </c>
      <c r="AM111" s="15">
        <f t="shared" si="10"/>
        <v>2357828.9099999997</v>
      </c>
      <c r="AN111" s="16">
        <f t="shared" si="11"/>
        <v>1937194.7</v>
      </c>
      <c r="AO111" s="26">
        <f t="shared" si="12"/>
        <v>420634.20999999973</v>
      </c>
    </row>
    <row r="112" spans="1:41" x14ac:dyDescent="0.2">
      <c r="A112" t="s">
        <v>565</v>
      </c>
      <c r="B112" t="s">
        <v>566</v>
      </c>
      <c r="C112" s="71">
        <v>2279</v>
      </c>
      <c r="D112" s="58" t="s">
        <v>1372</v>
      </c>
      <c r="E112" s="250" t="s">
        <v>3120</v>
      </c>
      <c r="F112" s="244">
        <v>325417.45</v>
      </c>
      <c r="G112" s="244">
        <v>0</v>
      </c>
      <c r="H112" s="244">
        <v>78259.27</v>
      </c>
      <c r="I112" s="250">
        <v>257698.46</v>
      </c>
      <c r="J112" s="250">
        <v>275063.37</v>
      </c>
      <c r="K112" s="250"/>
      <c r="L112" s="250"/>
      <c r="M112" s="245">
        <v>37200</v>
      </c>
      <c r="N112" s="245">
        <v>7425</v>
      </c>
      <c r="P112" s="245">
        <v>551.4</v>
      </c>
      <c r="Q112" s="250"/>
      <c r="R112" s="250"/>
      <c r="S112" s="250"/>
      <c r="T112" s="250">
        <v>1762414.5</v>
      </c>
      <c r="U112" s="40"/>
      <c r="V112" s="40"/>
      <c r="W112" s="40">
        <v>839351.16</v>
      </c>
      <c r="X112" s="40"/>
      <c r="Y112" s="40">
        <v>433.74</v>
      </c>
      <c r="Z112" s="40">
        <v>712863</v>
      </c>
      <c r="AA112" s="40">
        <v>134750</v>
      </c>
      <c r="AB112" s="246">
        <v>950813</v>
      </c>
      <c r="AC112" s="246"/>
      <c r="AD112" s="246"/>
      <c r="AE112" s="246">
        <v>435046.89</v>
      </c>
      <c r="AF112" s="246">
        <v>127308.17</v>
      </c>
      <c r="AG112" s="246"/>
      <c r="AH112" s="246"/>
      <c r="AI112" s="246"/>
      <c r="AJ112" s="76">
        <f t="shared" si="7"/>
        <v>403676.72000000003</v>
      </c>
      <c r="AK112" s="31">
        <f t="shared" si="8"/>
        <v>45176.4</v>
      </c>
      <c r="AL112" s="21">
        <f t="shared" si="9"/>
        <v>358500.32</v>
      </c>
      <c r="AM112" s="15">
        <f t="shared" si="10"/>
        <v>1687397.9</v>
      </c>
      <c r="AN112" s="16">
        <f t="shared" si="11"/>
        <v>1513168.06</v>
      </c>
      <c r="AO112" s="26">
        <f t="shared" si="12"/>
        <v>174229.83999999985</v>
      </c>
    </row>
    <row r="113" spans="1:41" x14ac:dyDescent="0.2">
      <c r="A113" t="s">
        <v>565</v>
      </c>
      <c r="B113" t="s">
        <v>566</v>
      </c>
      <c r="C113" s="71">
        <v>723</v>
      </c>
      <c r="D113" s="58" t="s">
        <v>1373</v>
      </c>
      <c r="E113" s="250" t="s">
        <v>3121</v>
      </c>
      <c r="F113" s="244">
        <v>399768.67</v>
      </c>
      <c r="G113" s="244">
        <v>3330.5</v>
      </c>
      <c r="H113" s="244">
        <v>10370.64</v>
      </c>
      <c r="I113" s="250">
        <v>2124899.37</v>
      </c>
      <c r="J113" s="250">
        <v>244613.42</v>
      </c>
      <c r="K113" s="250">
        <v>1</v>
      </c>
      <c r="L113" s="250"/>
      <c r="N113" s="245">
        <v>14200</v>
      </c>
      <c r="P113" s="245">
        <v>1086</v>
      </c>
      <c r="Q113" s="250"/>
      <c r="R113" s="250"/>
      <c r="S113" s="250">
        <v>-22767.200000000001</v>
      </c>
      <c r="T113" s="250">
        <v>513834.47</v>
      </c>
      <c r="U113" s="40"/>
      <c r="V113" s="40"/>
      <c r="W113" s="40">
        <v>498415.29</v>
      </c>
      <c r="X113" s="40">
        <v>58650</v>
      </c>
      <c r="Y113" s="40">
        <v>514.49</v>
      </c>
      <c r="Z113" s="40">
        <v>663840</v>
      </c>
      <c r="AA113" s="40">
        <v>201332.22</v>
      </c>
      <c r="AB113" s="246">
        <v>862140</v>
      </c>
      <c r="AC113" s="246"/>
      <c r="AD113" s="246"/>
      <c r="AE113" s="246">
        <v>203004.4</v>
      </c>
      <c r="AF113" s="246">
        <v>130300.68</v>
      </c>
      <c r="AG113" s="246"/>
      <c r="AH113" s="246"/>
      <c r="AI113" s="246"/>
      <c r="AJ113" s="76">
        <f t="shared" si="7"/>
        <v>413469.81</v>
      </c>
      <c r="AK113" s="31">
        <f t="shared" si="8"/>
        <v>15286</v>
      </c>
      <c r="AL113" s="21">
        <f t="shared" si="9"/>
        <v>398183.81</v>
      </c>
      <c r="AM113" s="15">
        <f t="shared" si="10"/>
        <v>1422752</v>
      </c>
      <c r="AN113" s="16">
        <f t="shared" si="11"/>
        <v>1195445.0799999998</v>
      </c>
      <c r="AO113" s="26">
        <f t="shared" si="12"/>
        <v>227306.92000000016</v>
      </c>
    </row>
    <row r="114" spans="1:41" x14ac:dyDescent="0.2">
      <c r="A114" t="s">
        <v>565</v>
      </c>
      <c r="B114" t="s">
        <v>566</v>
      </c>
      <c r="C114" s="71">
        <v>3567</v>
      </c>
      <c r="D114" s="58" t="s">
        <v>1374</v>
      </c>
      <c r="E114" s="250" t="s">
        <v>3122</v>
      </c>
      <c r="F114" s="244">
        <v>170053.92</v>
      </c>
      <c r="G114" s="244">
        <v>19806.28</v>
      </c>
      <c r="H114" s="244">
        <v>181243.17</v>
      </c>
      <c r="I114" s="250">
        <v>732101.61</v>
      </c>
      <c r="J114" s="250">
        <v>200441.23</v>
      </c>
      <c r="K114" s="250"/>
      <c r="L114" s="250"/>
      <c r="M114" s="245">
        <v>0</v>
      </c>
      <c r="N114" s="245">
        <v>7725</v>
      </c>
      <c r="Q114" s="250"/>
      <c r="R114" s="250"/>
      <c r="S114" s="250">
        <v>23759</v>
      </c>
      <c r="T114" s="250">
        <v>3774792.24</v>
      </c>
      <c r="U114" s="40"/>
      <c r="V114" s="40"/>
      <c r="W114" s="40">
        <v>792331.67</v>
      </c>
      <c r="X114" s="40"/>
      <c r="Y114" s="40">
        <v>353.24</v>
      </c>
      <c r="Z114" s="40">
        <v>695793</v>
      </c>
      <c r="AA114" s="40">
        <v>296468.27</v>
      </c>
      <c r="AB114" s="246">
        <v>982073</v>
      </c>
      <c r="AC114" s="246"/>
      <c r="AD114" s="246">
        <v>3542</v>
      </c>
      <c r="AE114" s="246">
        <v>526707.67000000004</v>
      </c>
      <c r="AF114" s="246">
        <v>141807.32999999999</v>
      </c>
      <c r="AG114" s="246"/>
      <c r="AH114" s="246"/>
      <c r="AI114" s="246"/>
      <c r="AJ114" s="76">
        <f t="shared" si="7"/>
        <v>371103.37</v>
      </c>
      <c r="AK114" s="31">
        <f t="shared" si="8"/>
        <v>7725</v>
      </c>
      <c r="AL114" s="21">
        <f t="shared" si="9"/>
        <v>363378.37</v>
      </c>
      <c r="AM114" s="15">
        <f t="shared" si="10"/>
        <v>1784946.1800000002</v>
      </c>
      <c r="AN114" s="16">
        <f t="shared" si="11"/>
        <v>1654130</v>
      </c>
      <c r="AO114" s="26">
        <f t="shared" si="12"/>
        <v>130816.18000000017</v>
      </c>
    </row>
    <row r="115" spans="1:41" x14ac:dyDescent="0.2">
      <c r="A115" t="s">
        <v>565</v>
      </c>
      <c r="B115" t="s">
        <v>566</v>
      </c>
      <c r="C115" s="71">
        <v>2416</v>
      </c>
      <c r="D115" s="58" t="s">
        <v>1375</v>
      </c>
      <c r="E115" s="250" t="s">
        <v>3123</v>
      </c>
      <c r="F115" s="244">
        <v>408747.09</v>
      </c>
      <c r="G115" s="244">
        <v>0</v>
      </c>
      <c r="H115" s="244">
        <v>91834.03</v>
      </c>
      <c r="I115" s="250">
        <v>357328.78</v>
      </c>
      <c r="J115" s="250">
        <v>486208.09</v>
      </c>
      <c r="K115" s="250"/>
      <c r="L115" s="250"/>
      <c r="M115" s="245">
        <v>0</v>
      </c>
      <c r="N115" s="245">
        <v>24625</v>
      </c>
      <c r="P115" s="245">
        <v>438.32</v>
      </c>
      <c r="Q115" s="250"/>
      <c r="R115" s="250"/>
      <c r="S115" s="250">
        <v>6900</v>
      </c>
      <c r="T115" s="250">
        <v>1908283.93</v>
      </c>
      <c r="U115" s="40"/>
      <c r="V115" s="40"/>
      <c r="W115" s="40">
        <v>825876.32</v>
      </c>
      <c r="X115" s="40">
        <v>2572</v>
      </c>
      <c r="Y115" s="40">
        <v>655.65</v>
      </c>
      <c r="Z115" s="40">
        <v>790337.4</v>
      </c>
      <c r="AA115" s="40">
        <v>92463</v>
      </c>
      <c r="AB115" s="246">
        <v>1006700.4</v>
      </c>
      <c r="AC115" s="246"/>
      <c r="AD115" s="246"/>
      <c r="AE115" s="246">
        <v>334215.53000000003</v>
      </c>
      <c r="AF115" s="246">
        <v>174495.45</v>
      </c>
      <c r="AG115" s="246"/>
      <c r="AH115" s="246"/>
      <c r="AI115" s="246"/>
      <c r="AJ115" s="76">
        <f t="shared" si="7"/>
        <v>500581.12</v>
      </c>
      <c r="AK115" s="31">
        <f t="shared" si="8"/>
        <v>25063.32</v>
      </c>
      <c r="AL115" s="21">
        <f t="shared" si="9"/>
        <v>475517.8</v>
      </c>
      <c r="AM115" s="15">
        <f t="shared" si="10"/>
        <v>1711904.37</v>
      </c>
      <c r="AN115" s="16">
        <f t="shared" si="11"/>
        <v>1515411.3800000001</v>
      </c>
      <c r="AO115" s="26">
        <f t="shared" si="12"/>
        <v>196492.99</v>
      </c>
    </row>
    <row r="116" spans="1:41" x14ac:dyDescent="0.2">
      <c r="A116" t="s">
        <v>565</v>
      </c>
      <c r="B116" t="s">
        <v>566</v>
      </c>
      <c r="C116" s="71">
        <v>1268</v>
      </c>
      <c r="D116" s="58" t="s">
        <v>1376</v>
      </c>
      <c r="E116" s="250" t="s">
        <v>3124</v>
      </c>
      <c r="F116" s="244">
        <v>394005.22</v>
      </c>
      <c r="G116" s="244">
        <v>6873.8</v>
      </c>
      <c r="H116" s="244">
        <v>46453.26</v>
      </c>
      <c r="I116" s="250">
        <v>1096057.02</v>
      </c>
      <c r="J116" s="250">
        <v>310435.75</v>
      </c>
      <c r="K116" s="250"/>
      <c r="L116" s="250"/>
      <c r="M116" s="245">
        <v>0</v>
      </c>
      <c r="N116" s="245">
        <v>16013.15</v>
      </c>
      <c r="P116" s="245">
        <v>186.92</v>
      </c>
      <c r="Q116" s="250"/>
      <c r="R116" s="250"/>
      <c r="S116" s="250">
        <v>27025</v>
      </c>
      <c r="T116" s="250">
        <v>1980426.11</v>
      </c>
      <c r="U116" s="40"/>
      <c r="V116" s="40"/>
      <c r="W116" s="40">
        <v>696154.06</v>
      </c>
      <c r="X116" s="40"/>
      <c r="Y116" s="40">
        <v>542.94000000000005</v>
      </c>
      <c r="Z116" s="40">
        <v>639886.5</v>
      </c>
      <c r="AA116" s="40">
        <v>110272</v>
      </c>
      <c r="AB116" s="246">
        <v>790468.5</v>
      </c>
      <c r="AC116" s="246"/>
      <c r="AD116" s="246"/>
      <c r="AE116" s="246">
        <v>373506</v>
      </c>
      <c r="AF116" s="246">
        <v>151779.13</v>
      </c>
      <c r="AG116" s="246"/>
      <c r="AH116" s="246"/>
      <c r="AI116" s="246"/>
      <c r="AJ116" s="76">
        <f t="shared" si="7"/>
        <v>447332.27999999997</v>
      </c>
      <c r="AK116" s="31">
        <f t="shared" si="8"/>
        <v>16200.07</v>
      </c>
      <c r="AL116" s="21">
        <f t="shared" si="9"/>
        <v>431132.20999999996</v>
      </c>
      <c r="AM116" s="15">
        <f t="shared" si="10"/>
        <v>1446855.5</v>
      </c>
      <c r="AN116" s="16">
        <f t="shared" si="11"/>
        <v>1315753.6299999999</v>
      </c>
      <c r="AO116" s="26">
        <f t="shared" si="12"/>
        <v>131101.87000000011</v>
      </c>
    </row>
    <row r="117" spans="1:41" x14ac:dyDescent="0.2">
      <c r="A117" t="s">
        <v>565</v>
      </c>
      <c r="B117" t="s">
        <v>566</v>
      </c>
      <c r="C117" s="71">
        <v>3345</v>
      </c>
      <c r="D117" s="58" t="s">
        <v>1377</v>
      </c>
      <c r="E117" s="250" t="s">
        <v>3125</v>
      </c>
      <c r="F117" s="244">
        <v>527047.47</v>
      </c>
      <c r="G117" s="244">
        <v>11024.78</v>
      </c>
      <c r="H117" s="244">
        <v>16750.37</v>
      </c>
      <c r="I117" s="250">
        <v>256316.89</v>
      </c>
      <c r="J117" s="250">
        <v>279403.12</v>
      </c>
      <c r="K117" s="250"/>
      <c r="L117" s="250"/>
      <c r="N117" s="245">
        <v>23725</v>
      </c>
      <c r="P117" s="245">
        <v>0</v>
      </c>
      <c r="Q117" s="250"/>
      <c r="R117" s="250"/>
      <c r="S117" s="250">
        <v>0.7</v>
      </c>
      <c r="T117" s="250">
        <v>2133398.12</v>
      </c>
      <c r="U117" s="40"/>
      <c r="V117" s="40"/>
      <c r="W117" s="40">
        <v>1082574.04</v>
      </c>
      <c r="X117" s="40"/>
      <c r="Y117" s="40">
        <v>453.01</v>
      </c>
      <c r="Z117" s="40">
        <v>1466702.1</v>
      </c>
      <c r="AA117" s="40">
        <v>166100</v>
      </c>
      <c r="AB117" s="246">
        <v>1747002.1</v>
      </c>
      <c r="AC117" s="246"/>
      <c r="AD117" s="246"/>
      <c r="AE117" s="246">
        <v>374898.53</v>
      </c>
      <c r="AF117" s="246">
        <v>129373.6</v>
      </c>
      <c r="AG117" s="246"/>
      <c r="AH117" s="246"/>
      <c r="AI117" s="246"/>
      <c r="AJ117" s="76">
        <f t="shared" si="7"/>
        <v>554822.62</v>
      </c>
      <c r="AK117" s="31">
        <f t="shared" si="8"/>
        <v>23725</v>
      </c>
      <c r="AL117" s="21">
        <f t="shared" si="9"/>
        <v>531097.62</v>
      </c>
      <c r="AM117" s="15">
        <f t="shared" si="10"/>
        <v>2715829.1500000004</v>
      </c>
      <c r="AN117" s="16">
        <f t="shared" si="11"/>
        <v>2251274.23</v>
      </c>
      <c r="AO117" s="26">
        <f t="shared" si="12"/>
        <v>464554.92000000039</v>
      </c>
    </row>
    <row r="118" spans="1:41" x14ac:dyDescent="0.2">
      <c r="A118" t="s">
        <v>565</v>
      </c>
      <c r="B118" t="s">
        <v>566</v>
      </c>
      <c r="C118" s="71">
        <v>1431</v>
      </c>
      <c r="D118" s="58" t="s">
        <v>1378</v>
      </c>
      <c r="E118" s="250" t="s">
        <v>3126</v>
      </c>
      <c r="F118" s="244">
        <v>497018.66</v>
      </c>
      <c r="G118" s="244">
        <v>0</v>
      </c>
      <c r="H118" s="244">
        <v>43611.1</v>
      </c>
      <c r="I118" s="250">
        <v>5</v>
      </c>
      <c r="J118" s="250">
        <v>151309.82999999999</v>
      </c>
      <c r="K118" s="250"/>
      <c r="L118" s="250"/>
      <c r="M118" s="245">
        <v>0</v>
      </c>
      <c r="N118" s="245">
        <v>22325</v>
      </c>
      <c r="Q118" s="250"/>
      <c r="R118" s="250"/>
      <c r="S118" s="250">
        <v>57700</v>
      </c>
      <c r="T118" s="250">
        <v>1945240.49</v>
      </c>
      <c r="U118" s="40"/>
      <c r="V118" s="40"/>
      <c r="W118" s="40">
        <v>636603.28</v>
      </c>
      <c r="X118" s="40">
        <v>208000</v>
      </c>
      <c r="Y118" s="40"/>
      <c r="Z118" s="40">
        <v>698627.6</v>
      </c>
      <c r="AA118" s="40">
        <v>188334.91</v>
      </c>
      <c r="AB118" s="246">
        <v>964002.6</v>
      </c>
      <c r="AC118" s="246"/>
      <c r="AD118" s="246"/>
      <c r="AE118" s="246">
        <v>455247.92</v>
      </c>
      <c r="AF118" s="246">
        <v>27532.59</v>
      </c>
      <c r="AG118" s="246"/>
      <c r="AH118" s="246"/>
      <c r="AI118" s="246">
        <v>120</v>
      </c>
      <c r="AJ118" s="76">
        <f t="shared" si="7"/>
        <v>540629.76000000001</v>
      </c>
      <c r="AK118" s="31">
        <f t="shared" si="8"/>
        <v>22325</v>
      </c>
      <c r="AL118" s="21">
        <f t="shared" si="9"/>
        <v>518304.76</v>
      </c>
      <c r="AM118" s="15">
        <f t="shared" si="10"/>
        <v>1731565.7899999998</v>
      </c>
      <c r="AN118" s="16">
        <f t="shared" si="11"/>
        <v>1446903.11</v>
      </c>
      <c r="AO118" s="26">
        <f t="shared" si="12"/>
        <v>284662.6799999997</v>
      </c>
    </row>
    <row r="119" spans="1:41" x14ac:dyDescent="0.2">
      <c r="A119" t="s">
        <v>565</v>
      </c>
      <c r="B119" t="s">
        <v>566</v>
      </c>
      <c r="C119" s="71">
        <v>2020</v>
      </c>
      <c r="D119" s="58" t="s">
        <v>1379</v>
      </c>
      <c r="E119" s="250" t="s">
        <v>3127</v>
      </c>
      <c r="F119" s="244">
        <v>217553.97</v>
      </c>
      <c r="G119" s="244">
        <v>0</v>
      </c>
      <c r="H119" s="244">
        <v>32971.800000000003</v>
      </c>
      <c r="I119" s="250">
        <v>429069.97</v>
      </c>
      <c r="J119" s="250">
        <v>205685</v>
      </c>
      <c r="K119" s="250"/>
      <c r="L119" s="250"/>
      <c r="N119" s="245">
        <v>7425</v>
      </c>
      <c r="P119" s="245">
        <v>0</v>
      </c>
      <c r="Q119" s="250"/>
      <c r="R119" s="250"/>
      <c r="S119" s="250"/>
      <c r="T119" s="250">
        <v>2404357.2799999998</v>
      </c>
      <c r="U119" s="40">
        <v>368.24</v>
      </c>
      <c r="V119" s="40"/>
      <c r="W119" s="40">
        <v>784913.87</v>
      </c>
      <c r="X119" s="40">
        <v>81250</v>
      </c>
      <c r="Y119" s="40"/>
      <c r="Z119" s="40">
        <v>896490</v>
      </c>
      <c r="AA119" s="40">
        <v>132100</v>
      </c>
      <c r="AB119" s="246">
        <v>1138410</v>
      </c>
      <c r="AC119" s="246"/>
      <c r="AD119" s="246"/>
      <c r="AE119" s="246">
        <v>491867.85</v>
      </c>
      <c r="AF119" s="246">
        <v>116754.38</v>
      </c>
      <c r="AG119" s="246"/>
      <c r="AH119" s="246"/>
      <c r="AI119" s="246"/>
      <c r="AJ119" s="76">
        <f t="shared" si="7"/>
        <v>250525.77000000002</v>
      </c>
      <c r="AK119" s="31">
        <f t="shared" si="8"/>
        <v>7425</v>
      </c>
      <c r="AL119" s="21">
        <f t="shared" si="9"/>
        <v>243100.77000000002</v>
      </c>
      <c r="AM119" s="15">
        <f t="shared" si="10"/>
        <v>1895122.1099999999</v>
      </c>
      <c r="AN119" s="16">
        <f t="shared" si="11"/>
        <v>1747032.23</v>
      </c>
      <c r="AO119" s="26">
        <f t="shared" si="12"/>
        <v>148089.87999999989</v>
      </c>
    </row>
    <row r="120" spans="1:41" x14ac:dyDescent="0.2">
      <c r="A120" t="s">
        <v>565</v>
      </c>
      <c r="B120" t="s">
        <v>566</v>
      </c>
      <c r="C120" s="71">
        <v>3005</v>
      </c>
      <c r="D120" s="58" t="s">
        <v>1380</v>
      </c>
      <c r="E120" s="250" t="s">
        <v>3128</v>
      </c>
      <c r="F120" s="244">
        <v>340535.25</v>
      </c>
      <c r="G120" s="244">
        <v>0</v>
      </c>
      <c r="H120" s="244">
        <v>56754.19</v>
      </c>
      <c r="I120" s="250">
        <v>46169.17</v>
      </c>
      <c r="J120" s="250">
        <v>194901.16</v>
      </c>
      <c r="K120" s="250"/>
      <c r="L120" s="250"/>
      <c r="P120" s="245">
        <v>493.46</v>
      </c>
      <c r="Q120" s="250"/>
      <c r="R120" s="250"/>
      <c r="S120" s="250">
        <v>26655.98</v>
      </c>
      <c r="T120" s="250">
        <v>3154007.83</v>
      </c>
      <c r="U120" s="40"/>
      <c r="V120" s="40"/>
      <c r="W120" s="40">
        <v>778491.93</v>
      </c>
      <c r="X120" s="40"/>
      <c r="Y120" s="40">
        <v>546.22</v>
      </c>
      <c r="Z120" s="40">
        <v>905220</v>
      </c>
      <c r="AA120" s="40">
        <v>144100</v>
      </c>
      <c r="AB120" s="246">
        <v>1135440</v>
      </c>
      <c r="AC120" s="246"/>
      <c r="AD120" s="246"/>
      <c r="AE120" s="246">
        <v>445188.33</v>
      </c>
      <c r="AF120" s="246">
        <v>94996.72</v>
      </c>
      <c r="AG120" s="246"/>
      <c r="AH120" s="246"/>
      <c r="AI120" s="246"/>
      <c r="AJ120" s="76">
        <f t="shared" si="7"/>
        <v>397289.44</v>
      </c>
      <c r="AK120" s="31">
        <f t="shared" si="8"/>
        <v>493.46</v>
      </c>
      <c r="AL120" s="21">
        <f t="shared" si="9"/>
        <v>396795.98</v>
      </c>
      <c r="AM120" s="15">
        <f t="shared" si="10"/>
        <v>1828358.15</v>
      </c>
      <c r="AN120" s="16">
        <f t="shared" si="11"/>
        <v>1675625.05</v>
      </c>
      <c r="AO120" s="26">
        <f t="shared" si="12"/>
        <v>152733.09999999986</v>
      </c>
    </row>
    <row r="121" spans="1:41" x14ac:dyDescent="0.2">
      <c r="A121" t="s">
        <v>565</v>
      </c>
      <c r="B121" t="s">
        <v>566</v>
      </c>
      <c r="C121" s="71">
        <v>2671</v>
      </c>
      <c r="D121" s="58" t="s">
        <v>1381</v>
      </c>
      <c r="E121" s="250" t="s">
        <v>3129</v>
      </c>
      <c r="F121" s="244">
        <v>371294.23</v>
      </c>
      <c r="G121" s="244">
        <v>0</v>
      </c>
      <c r="H121" s="244">
        <v>69802.070000000007</v>
      </c>
      <c r="I121" s="250">
        <v>746525.79</v>
      </c>
      <c r="J121" s="250">
        <v>346705.08</v>
      </c>
      <c r="K121" s="250"/>
      <c r="L121" s="250"/>
      <c r="N121" s="245">
        <v>14625</v>
      </c>
      <c r="O121" s="245">
        <v>170515</v>
      </c>
      <c r="P121" s="245">
        <v>428.97</v>
      </c>
      <c r="Q121" s="250"/>
      <c r="R121" s="250"/>
      <c r="S121" s="250"/>
      <c r="T121" s="250">
        <v>2272032.2400000002</v>
      </c>
      <c r="U121" s="40"/>
      <c r="V121" s="40"/>
      <c r="W121" s="40">
        <v>1042579.1</v>
      </c>
      <c r="X121" s="40"/>
      <c r="Y121" s="40">
        <v>521.37</v>
      </c>
      <c r="Z121" s="40">
        <v>785414</v>
      </c>
      <c r="AA121" s="40">
        <v>93600</v>
      </c>
      <c r="AB121" s="246">
        <v>918413</v>
      </c>
      <c r="AC121" s="246"/>
      <c r="AD121" s="246"/>
      <c r="AE121" s="246">
        <v>768120.65</v>
      </c>
      <c r="AF121" s="246">
        <v>132414.99</v>
      </c>
      <c r="AG121" s="246"/>
      <c r="AH121" s="246"/>
      <c r="AI121" s="246">
        <v>2800</v>
      </c>
      <c r="AJ121" s="76">
        <f t="shared" si="7"/>
        <v>441096.3</v>
      </c>
      <c r="AK121" s="31">
        <f t="shared" si="8"/>
        <v>185568.97</v>
      </c>
      <c r="AL121" s="21">
        <f t="shared" si="9"/>
        <v>255527.33</v>
      </c>
      <c r="AM121" s="15">
        <f t="shared" si="10"/>
        <v>1922114.47</v>
      </c>
      <c r="AN121" s="16">
        <f t="shared" si="11"/>
        <v>1821748.64</v>
      </c>
      <c r="AO121" s="26">
        <f t="shared" si="12"/>
        <v>100365.83000000007</v>
      </c>
    </row>
    <row r="122" spans="1:41" x14ac:dyDescent="0.2">
      <c r="A122" t="s">
        <v>565</v>
      </c>
      <c r="B122" t="s">
        <v>566</v>
      </c>
      <c r="C122" s="71">
        <v>1913</v>
      </c>
      <c r="D122" s="58" t="s">
        <v>1382</v>
      </c>
      <c r="E122" s="250" t="s">
        <v>3130</v>
      </c>
      <c r="F122" s="244">
        <v>288306.15000000002</v>
      </c>
      <c r="G122" s="244">
        <v>0</v>
      </c>
      <c r="H122" s="244">
        <v>256468.96</v>
      </c>
      <c r="I122" s="250">
        <v>330750.65000000002</v>
      </c>
      <c r="J122" s="250">
        <v>155048.09</v>
      </c>
      <c r="K122" s="250"/>
      <c r="L122" s="250"/>
      <c r="N122" s="245">
        <v>13691.84</v>
      </c>
      <c r="P122" s="245">
        <v>0</v>
      </c>
      <c r="Q122" s="250"/>
      <c r="R122" s="250"/>
      <c r="S122" s="250">
        <v>1588.58</v>
      </c>
      <c r="T122" s="250">
        <v>1679735.01</v>
      </c>
      <c r="U122" s="40"/>
      <c r="V122" s="40"/>
      <c r="W122" s="40">
        <v>561709.98</v>
      </c>
      <c r="X122" s="40">
        <v>20760</v>
      </c>
      <c r="Y122" s="40">
        <v>417.73</v>
      </c>
      <c r="Z122" s="40">
        <v>394740</v>
      </c>
      <c r="AA122" s="40">
        <v>141300</v>
      </c>
      <c r="AB122" s="246">
        <v>563138</v>
      </c>
      <c r="AC122" s="246"/>
      <c r="AD122" s="246"/>
      <c r="AE122" s="246">
        <v>365363.85</v>
      </c>
      <c r="AF122" s="246">
        <v>97065.72</v>
      </c>
      <c r="AG122" s="246"/>
      <c r="AH122" s="246"/>
      <c r="AI122" s="246"/>
      <c r="AJ122" s="76">
        <f t="shared" si="7"/>
        <v>544775.11</v>
      </c>
      <c r="AK122" s="31">
        <f t="shared" si="8"/>
        <v>13691.84</v>
      </c>
      <c r="AL122" s="21">
        <f t="shared" si="9"/>
        <v>531083.27</v>
      </c>
      <c r="AM122" s="15">
        <f t="shared" si="10"/>
        <v>1118927.71</v>
      </c>
      <c r="AN122" s="16">
        <f t="shared" si="11"/>
        <v>1025567.57</v>
      </c>
      <c r="AO122" s="26">
        <f t="shared" si="12"/>
        <v>93360.140000000014</v>
      </c>
    </row>
    <row r="123" spans="1:41" x14ac:dyDescent="0.2">
      <c r="A123" t="s">
        <v>565</v>
      </c>
      <c r="B123" t="s">
        <v>566</v>
      </c>
      <c r="C123" s="71">
        <v>2409</v>
      </c>
      <c r="D123" s="58" t="s">
        <v>1383</v>
      </c>
      <c r="E123" s="250" t="s">
        <v>3131</v>
      </c>
      <c r="F123" s="244">
        <v>414756.27</v>
      </c>
      <c r="G123" s="244">
        <v>0</v>
      </c>
      <c r="H123" s="244">
        <v>54891.89</v>
      </c>
      <c r="I123" s="250">
        <v>72089.08</v>
      </c>
      <c r="J123" s="250">
        <v>166024.75</v>
      </c>
      <c r="K123" s="250"/>
      <c r="L123" s="250"/>
      <c r="N123" s="245">
        <v>20400</v>
      </c>
      <c r="P123" s="245">
        <v>392.53</v>
      </c>
      <c r="Q123" s="250"/>
      <c r="R123" s="250"/>
      <c r="S123" s="250"/>
      <c r="T123" s="250">
        <v>1611506.92</v>
      </c>
      <c r="U123" s="40"/>
      <c r="V123" s="40"/>
      <c r="W123" s="40">
        <v>562176.85</v>
      </c>
      <c r="X123" s="40">
        <v>39000</v>
      </c>
      <c r="Y123" s="40">
        <v>575.33000000000004</v>
      </c>
      <c r="Z123" s="40">
        <v>880920</v>
      </c>
      <c r="AA123" s="40">
        <v>220341.87</v>
      </c>
      <c r="AB123" s="246">
        <v>1031361</v>
      </c>
      <c r="AC123" s="246"/>
      <c r="AD123" s="246"/>
      <c r="AE123" s="246">
        <v>412405.57</v>
      </c>
      <c r="AF123" s="246">
        <v>80298.66</v>
      </c>
      <c r="AG123" s="246"/>
      <c r="AH123" s="246"/>
      <c r="AI123" s="246"/>
      <c r="AJ123" s="76">
        <f t="shared" si="7"/>
        <v>469648.16000000003</v>
      </c>
      <c r="AK123" s="31">
        <f t="shared" si="8"/>
        <v>20792.53</v>
      </c>
      <c r="AL123" s="21">
        <f t="shared" si="9"/>
        <v>448855.63</v>
      </c>
      <c r="AM123" s="15">
        <f t="shared" si="10"/>
        <v>1703014.0499999998</v>
      </c>
      <c r="AN123" s="16">
        <f t="shared" si="11"/>
        <v>1524065.23</v>
      </c>
      <c r="AO123" s="26">
        <f t="shared" si="12"/>
        <v>178948.81999999983</v>
      </c>
    </row>
    <row r="124" spans="1:41" x14ac:dyDescent="0.2">
      <c r="A124" t="s">
        <v>565</v>
      </c>
      <c r="B124" t="s">
        <v>566</v>
      </c>
      <c r="C124" s="71">
        <v>1702</v>
      </c>
      <c r="D124" s="58" t="s">
        <v>1384</v>
      </c>
      <c r="E124" s="250" t="s">
        <v>3132</v>
      </c>
      <c r="F124" s="244">
        <v>361409.31</v>
      </c>
      <c r="G124" s="244">
        <v>51397.96</v>
      </c>
      <c r="H124" s="244">
        <v>122954.79</v>
      </c>
      <c r="I124" s="250">
        <v>13041.31</v>
      </c>
      <c r="J124" s="250">
        <v>448996.54</v>
      </c>
      <c r="K124" s="250"/>
      <c r="L124" s="250"/>
      <c r="M124" s="245">
        <v>0</v>
      </c>
      <c r="N124" s="245">
        <v>16875</v>
      </c>
      <c r="P124" s="245">
        <v>299.07</v>
      </c>
      <c r="Q124" s="250"/>
      <c r="R124" s="250"/>
      <c r="S124" s="250">
        <v>8971</v>
      </c>
      <c r="T124" s="250">
        <v>667875.67000000004</v>
      </c>
      <c r="U124" s="40"/>
      <c r="V124" s="40"/>
      <c r="W124" s="40">
        <v>687330.2</v>
      </c>
      <c r="X124" s="40">
        <v>27300</v>
      </c>
      <c r="Y124" s="40">
        <v>381.66</v>
      </c>
      <c r="Z124" s="40">
        <v>168645.9</v>
      </c>
      <c r="AA124" s="40">
        <v>287700</v>
      </c>
      <c r="AB124" s="246">
        <v>512505.9</v>
      </c>
      <c r="AC124" s="246"/>
      <c r="AD124" s="246">
        <v>1170</v>
      </c>
      <c r="AE124" s="246">
        <v>276762.90999999997</v>
      </c>
      <c r="AF124" s="246">
        <v>55028.480000000003</v>
      </c>
      <c r="AG124" s="246"/>
      <c r="AH124" s="246"/>
      <c r="AI124" s="246"/>
      <c r="AJ124" s="76">
        <f t="shared" si="7"/>
        <v>535762.06000000006</v>
      </c>
      <c r="AK124" s="31">
        <f t="shared" si="8"/>
        <v>17174.07</v>
      </c>
      <c r="AL124" s="21">
        <f t="shared" si="9"/>
        <v>518587.99000000005</v>
      </c>
      <c r="AM124" s="15">
        <f t="shared" si="10"/>
        <v>1171357.76</v>
      </c>
      <c r="AN124" s="16">
        <f t="shared" si="11"/>
        <v>845467.29</v>
      </c>
      <c r="AO124" s="26">
        <f t="shared" si="12"/>
        <v>325890.46999999997</v>
      </c>
    </row>
    <row r="125" spans="1:41" x14ac:dyDescent="0.2">
      <c r="A125" t="s">
        <v>565</v>
      </c>
      <c r="B125" t="s">
        <v>566</v>
      </c>
      <c r="C125" s="71">
        <v>2179</v>
      </c>
      <c r="D125" s="58" t="s">
        <v>1385</v>
      </c>
      <c r="E125" s="250" t="s">
        <v>3133</v>
      </c>
      <c r="F125" s="244">
        <v>260909.71</v>
      </c>
      <c r="G125" s="244">
        <v>12370.43</v>
      </c>
      <c r="H125" s="244">
        <v>74625.95</v>
      </c>
      <c r="I125" s="250">
        <v>680539.42</v>
      </c>
      <c r="J125" s="250">
        <v>437679.05</v>
      </c>
      <c r="K125" s="250">
        <v>1134.57</v>
      </c>
      <c r="L125" s="250"/>
      <c r="M125" s="245">
        <v>23200</v>
      </c>
      <c r="N125" s="245">
        <v>28318.93</v>
      </c>
      <c r="Q125" s="250"/>
      <c r="R125" s="250"/>
      <c r="S125" s="250"/>
      <c r="T125" s="250">
        <v>654977.96</v>
      </c>
      <c r="U125" s="40"/>
      <c r="V125" s="40">
        <v>7200</v>
      </c>
      <c r="W125" s="40">
        <v>1106991.6200000001</v>
      </c>
      <c r="X125" s="40">
        <v>27700</v>
      </c>
      <c r="Y125" s="40">
        <v>283.62</v>
      </c>
      <c r="Z125" s="40">
        <v>269608.8</v>
      </c>
      <c r="AA125" s="40">
        <v>278300</v>
      </c>
      <c r="AB125" s="246">
        <v>541208.80000000005</v>
      </c>
      <c r="AC125" s="246"/>
      <c r="AD125" s="246"/>
      <c r="AE125" s="246">
        <v>451767</v>
      </c>
      <c r="AF125" s="246">
        <v>266799.37</v>
      </c>
      <c r="AG125" s="246"/>
      <c r="AH125" s="246"/>
      <c r="AI125" s="246"/>
      <c r="AJ125" s="76">
        <f t="shared" si="7"/>
        <v>347906.09</v>
      </c>
      <c r="AK125" s="31">
        <f t="shared" si="8"/>
        <v>51518.93</v>
      </c>
      <c r="AL125" s="21">
        <f t="shared" si="9"/>
        <v>296387.16000000003</v>
      </c>
      <c r="AM125" s="15">
        <f t="shared" si="10"/>
        <v>1690084.0400000003</v>
      </c>
      <c r="AN125" s="16">
        <f t="shared" si="11"/>
        <v>1259775.17</v>
      </c>
      <c r="AO125" s="26">
        <f t="shared" si="12"/>
        <v>430308.87000000034</v>
      </c>
    </row>
    <row r="126" spans="1:41" x14ac:dyDescent="0.2">
      <c r="A126" t="s">
        <v>569</v>
      </c>
      <c r="B126" t="s">
        <v>570</v>
      </c>
      <c r="C126" s="71">
        <v>3793</v>
      </c>
      <c r="D126" s="58" t="s">
        <v>1386</v>
      </c>
      <c r="E126" s="250" t="s">
        <v>3134</v>
      </c>
      <c r="F126" s="244">
        <v>254791.79</v>
      </c>
      <c r="G126" s="244">
        <v>0</v>
      </c>
      <c r="H126" s="244">
        <v>251051.5</v>
      </c>
      <c r="I126" s="250">
        <v>379730.69</v>
      </c>
      <c r="J126" s="250">
        <v>125401</v>
      </c>
      <c r="K126" s="250"/>
      <c r="L126" s="250"/>
      <c r="N126" s="245">
        <v>6000</v>
      </c>
      <c r="P126" s="245">
        <v>220</v>
      </c>
      <c r="Q126" s="250"/>
      <c r="R126" s="250"/>
      <c r="S126" s="250">
        <v>89837.9</v>
      </c>
      <c r="T126" s="250">
        <v>3175397.16</v>
      </c>
      <c r="U126" s="40"/>
      <c r="V126" s="40"/>
      <c r="W126" s="40">
        <v>626432.9</v>
      </c>
      <c r="X126" s="40">
        <v>65450</v>
      </c>
      <c r="Y126" s="40">
        <v>345.09</v>
      </c>
      <c r="Z126" s="40">
        <v>1454460</v>
      </c>
      <c r="AA126" s="40"/>
      <c r="AB126" s="246">
        <v>1541497</v>
      </c>
      <c r="AC126" s="246"/>
      <c r="AD126" s="246"/>
      <c r="AE126" s="246">
        <v>530968.77</v>
      </c>
      <c r="AF126" s="246">
        <v>196008.83</v>
      </c>
      <c r="AG126" s="246"/>
      <c r="AH126" s="246"/>
      <c r="AI126" s="246"/>
      <c r="AJ126" s="76">
        <f t="shared" si="7"/>
        <v>505843.29000000004</v>
      </c>
      <c r="AK126" s="31">
        <f t="shared" si="8"/>
        <v>6220</v>
      </c>
      <c r="AL126" s="21">
        <f t="shared" si="9"/>
        <v>499623.29000000004</v>
      </c>
      <c r="AM126" s="15">
        <f t="shared" si="10"/>
        <v>2146687.9900000002</v>
      </c>
      <c r="AN126" s="16">
        <f t="shared" si="11"/>
        <v>2268474.6</v>
      </c>
      <c r="AO126" s="26">
        <f t="shared" si="12"/>
        <v>-121786.60999999987</v>
      </c>
    </row>
    <row r="127" spans="1:41" x14ac:dyDescent="0.2">
      <c r="A127" t="s">
        <v>569</v>
      </c>
      <c r="B127" t="s">
        <v>570</v>
      </c>
      <c r="C127" s="71">
        <v>1435</v>
      </c>
      <c r="D127" s="58" t="s">
        <v>1387</v>
      </c>
      <c r="E127" s="250" t="s">
        <v>3135</v>
      </c>
      <c r="F127" s="244">
        <v>238691.96</v>
      </c>
      <c r="G127" s="244">
        <v>0</v>
      </c>
      <c r="H127" s="244">
        <v>42060.54</v>
      </c>
      <c r="I127" s="250">
        <v>119080.19</v>
      </c>
      <c r="J127" s="250">
        <v>20243.89</v>
      </c>
      <c r="K127" s="250"/>
      <c r="L127" s="250"/>
      <c r="N127" s="245">
        <v>6440</v>
      </c>
      <c r="Q127" s="250"/>
      <c r="R127" s="250"/>
      <c r="S127" s="250"/>
      <c r="T127" s="250">
        <v>1191484.79</v>
      </c>
      <c r="U127" s="40"/>
      <c r="V127" s="40"/>
      <c r="W127" s="40">
        <v>501340.74</v>
      </c>
      <c r="X127" s="40">
        <v>48800</v>
      </c>
      <c r="Y127" s="40">
        <v>577.01</v>
      </c>
      <c r="Z127" s="40">
        <v>657530</v>
      </c>
      <c r="AA127" s="40"/>
      <c r="AB127" s="246">
        <v>831140</v>
      </c>
      <c r="AC127" s="246"/>
      <c r="AD127" s="246"/>
      <c r="AE127" s="246">
        <v>176064.95</v>
      </c>
      <c r="AF127" s="246">
        <v>26124.5</v>
      </c>
      <c r="AG127" s="246"/>
      <c r="AH127" s="246"/>
      <c r="AI127" s="246"/>
      <c r="AJ127" s="76">
        <f t="shared" si="7"/>
        <v>280752.5</v>
      </c>
      <c r="AK127" s="31">
        <f t="shared" si="8"/>
        <v>6440</v>
      </c>
      <c r="AL127" s="21">
        <f t="shared" si="9"/>
        <v>274312.5</v>
      </c>
      <c r="AM127" s="15">
        <f t="shared" si="10"/>
        <v>1208247.75</v>
      </c>
      <c r="AN127" s="16">
        <f t="shared" si="11"/>
        <v>1033329.45</v>
      </c>
      <c r="AO127" s="26">
        <f t="shared" si="12"/>
        <v>174918.30000000005</v>
      </c>
    </row>
    <row r="128" spans="1:41" x14ac:dyDescent="0.2">
      <c r="A128" t="s">
        <v>569</v>
      </c>
      <c r="B128" t="s">
        <v>570</v>
      </c>
      <c r="C128" s="71">
        <v>1980</v>
      </c>
      <c r="D128" s="58" t="s">
        <v>1388</v>
      </c>
      <c r="E128" s="250" t="s">
        <v>3136</v>
      </c>
      <c r="F128" s="244">
        <v>445449.29</v>
      </c>
      <c r="G128" s="244">
        <v>0</v>
      </c>
      <c r="H128" s="244">
        <v>263362.96000000002</v>
      </c>
      <c r="I128" s="250">
        <v>2284433.54</v>
      </c>
      <c r="J128" s="250">
        <v>172239.49</v>
      </c>
      <c r="K128" s="250"/>
      <c r="L128" s="250"/>
      <c r="N128" s="245">
        <v>4000</v>
      </c>
      <c r="P128" s="245">
        <v>0</v>
      </c>
      <c r="Q128" s="250"/>
      <c r="R128" s="250"/>
      <c r="S128" s="250">
        <v>-363.44</v>
      </c>
      <c r="T128" s="250">
        <v>918887.6</v>
      </c>
      <c r="U128" s="40"/>
      <c r="V128" s="40"/>
      <c r="W128" s="40">
        <v>551290.43000000005</v>
      </c>
      <c r="X128" s="40">
        <v>151283</v>
      </c>
      <c r="Y128" s="40">
        <v>366.04</v>
      </c>
      <c r="Z128" s="40">
        <v>1310380</v>
      </c>
      <c r="AA128" s="40"/>
      <c r="AB128" s="246">
        <v>1464981</v>
      </c>
      <c r="AC128" s="246">
        <v>3500</v>
      </c>
      <c r="AD128" s="246">
        <v>800</v>
      </c>
      <c r="AE128" s="246">
        <v>186713.95</v>
      </c>
      <c r="AF128" s="246">
        <v>139186.67000000001</v>
      </c>
      <c r="AG128" s="246"/>
      <c r="AH128" s="246"/>
      <c r="AI128" s="246"/>
      <c r="AJ128" s="76">
        <f t="shared" si="7"/>
        <v>708812.25</v>
      </c>
      <c r="AK128" s="31">
        <f t="shared" si="8"/>
        <v>4000</v>
      </c>
      <c r="AL128" s="21">
        <f t="shared" si="9"/>
        <v>704812.25</v>
      </c>
      <c r="AM128" s="15">
        <f t="shared" si="10"/>
        <v>2013319.4700000002</v>
      </c>
      <c r="AN128" s="16">
        <f t="shared" si="11"/>
        <v>1795181.6199999999</v>
      </c>
      <c r="AO128" s="26">
        <f t="shared" si="12"/>
        <v>218137.85000000033</v>
      </c>
    </row>
    <row r="129" spans="1:41" x14ac:dyDescent="0.2">
      <c r="A129" t="s">
        <v>569</v>
      </c>
      <c r="B129" t="s">
        <v>570</v>
      </c>
      <c r="C129" s="71">
        <v>2225</v>
      </c>
      <c r="D129" s="58" t="s">
        <v>1389</v>
      </c>
      <c r="E129" s="250" t="s">
        <v>3137</v>
      </c>
      <c r="F129" s="244">
        <v>264608.13</v>
      </c>
      <c r="G129" s="244">
        <v>0</v>
      </c>
      <c r="H129" s="244">
        <v>50042.09</v>
      </c>
      <c r="I129" s="250">
        <v>187314.32</v>
      </c>
      <c r="J129" s="250">
        <v>87412.64</v>
      </c>
      <c r="K129" s="250"/>
      <c r="L129" s="250"/>
      <c r="N129" s="245">
        <v>5000</v>
      </c>
      <c r="P129" s="245">
        <v>1065.76</v>
      </c>
      <c r="Q129" s="250"/>
      <c r="R129" s="250"/>
      <c r="S129" s="250">
        <v>1400.03</v>
      </c>
      <c r="T129" s="250">
        <v>1855787.89</v>
      </c>
      <c r="U129" s="40"/>
      <c r="V129" s="40"/>
      <c r="W129" s="40">
        <v>597861.35</v>
      </c>
      <c r="X129" s="40"/>
      <c r="Y129" s="40">
        <v>778.86</v>
      </c>
      <c r="Z129" s="40">
        <v>1055250</v>
      </c>
      <c r="AA129" s="40"/>
      <c r="AB129" s="246">
        <v>1225203</v>
      </c>
      <c r="AC129" s="246"/>
      <c r="AD129" s="246"/>
      <c r="AE129" s="246">
        <v>552219.54</v>
      </c>
      <c r="AF129" s="246">
        <v>104193</v>
      </c>
      <c r="AG129" s="246"/>
      <c r="AH129" s="246"/>
      <c r="AI129" s="246"/>
      <c r="AJ129" s="76">
        <f t="shared" si="7"/>
        <v>314650.21999999997</v>
      </c>
      <c r="AK129" s="31">
        <f t="shared" si="8"/>
        <v>6065.76</v>
      </c>
      <c r="AL129" s="21">
        <f t="shared" si="9"/>
        <v>308584.45999999996</v>
      </c>
      <c r="AM129" s="15">
        <f t="shared" si="10"/>
        <v>1653890.21</v>
      </c>
      <c r="AN129" s="16">
        <f t="shared" si="11"/>
        <v>1881615.54</v>
      </c>
      <c r="AO129" s="26">
        <f t="shared" si="12"/>
        <v>-227725.33000000007</v>
      </c>
    </row>
    <row r="130" spans="1:41" x14ac:dyDescent="0.2">
      <c r="A130" t="s">
        <v>569</v>
      </c>
      <c r="B130" t="s">
        <v>570</v>
      </c>
      <c r="C130" s="71">
        <v>2531</v>
      </c>
      <c r="D130" s="58" t="s">
        <v>1390</v>
      </c>
      <c r="E130" s="250" t="s">
        <v>3138</v>
      </c>
      <c r="F130" s="244">
        <v>333541.59000000003</v>
      </c>
      <c r="G130" s="244">
        <v>0</v>
      </c>
      <c r="H130" s="244">
        <v>36288.949999999997</v>
      </c>
      <c r="I130" s="250">
        <v>419027.37</v>
      </c>
      <c r="J130" s="250">
        <v>106441.09</v>
      </c>
      <c r="K130" s="250"/>
      <c r="L130" s="250"/>
      <c r="N130" s="245">
        <v>0</v>
      </c>
      <c r="P130" s="245">
        <v>370</v>
      </c>
      <c r="Q130" s="250"/>
      <c r="R130" s="250"/>
      <c r="S130" s="250">
        <v>3286</v>
      </c>
      <c r="T130" s="250">
        <v>1498231.3</v>
      </c>
      <c r="U130" s="40"/>
      <c r="V130" s="40"/>
      <c r="W130" s="40">
        <v>721556.12</v>
      </c>
      <c r="X130" s="40"/>
      <c r="Y130" s="40">
        <v>611.5</v>
      </c>
      <c r="Z130" s="40">
        <v>741510</v>
      </c>
      <c r="AA130" s="40"/>
      <c r="AB130" s="246">
        <v>1037070</v>
      </c>
      <c r="AC130" s="246"/>
      <c r="AD130" s="246"/>
      <c r="AE130" s="246">
        <v>407986.19</v>
      </c>
      <c r="AF130" s="246">
        <v>112327.9</v>
      </c>
      <c r="AG130" s="246"/>
      <c r="AH130" s="246"/>
      <c r="AI130" s="246">
        <v>500</v>
      </c>
      <c r="AJ130" s="76">
        <f t="shared" si="7"/>
        <v>369830.54000000004</v>
      </c>
      <c r="AK130" s="31">
        <f t="shared" si="8"/>
        <v>370</v>
      </c>
      <c r="AL130" s="21">
        <f t="shared" si="9"/>
        <v>369460.54000000004</v>
      </c>
      <c r="AM130" s="15">
        <f t="shared" si="10"/>
        <v>1463677.62</v>
      </c>
      <c r="AN130" s="16">
        <f t="shared" si="11"/>
        <v>1557884.0899999999</v>
      </c>
      <c r="AO130" s="26">
        <f t="shared" si="12"/>
        <v>-94206.469999999739</v>
      </c>
    </row>
    <row r="131" spans="1:41" x14ac:dyDescent="0.2">
      <c r="A131" t="s">
        <v>569</v>
      </c>
      <c r="B131" t="s">
        <v>570</v>
      </c>
      <c r="C131" s="71">
        <v>3452</v>
      </c>
      <c r="D131" s="58" t="s">
        <v>1391</v>
      </c>
      <c r="E131" s="250" t="s">
        <v>3139</v>
      </c>
      <c r="F131" s="244">
        <v>258754.93</v>
      </c>
      <c r="G131" s="244"/>
      <c r="H131" s="244">
        <v>13794.88</v>
      </c>
      <c r="I131" s="250">
        <v>310231.57</v>
      </c>
      <c r="J131" s="250">
        <v>-22788.58</v>
      </c>
      <c r="K131" s="250"/>
      <c r="L131" s="250"/>
      <c r="P131" s="245">
        <v>1191.82</v>
      </c>
      <c r="Q131" s="250"/>
      <c r="R131" s="250"/>
      <c r="S131" s="250">
        <v>-1562228.26</v>
      </c>
      <c r="T131" s="250">
        <v>2202136.4300000002</v>
      </c>
      <c r="U131" s="40"/>
      <c r="V131" s="40"/>
      <c r="W131" s="40">
        <v>830231.98</v>
      </c>
      <c r="X131" s="40"/>
      <c r="Y131" s="40">
        <v>411.76</v>
      </c>
      <c r="Z131" s="40">
        <v>1041130</v>
      </c>
      <c r="AA131" s="40"/>
      <c r="AB131" s="246">
        <v>1466100</v>
      </c>
      <c r="AC131" s="246"/>
      <c r="AD131" s="246"/>
      <c r="AE131" s="246">
        <v>239547.12</v>
      </c>
      <c r="AF131" s="246">
        <v>227156.81</v>
      </c>
      <c r="AG131" s="246"/>
      <c r="AH131" s="246"/>
      <c r="AI131" s="246"/>
      <c r="AJ131" s="76">
        <f t="shared" si="7"/>
        <v>272549.81</v>
      </c>
      <c r="AK131" s="31">
        <f t="shared" si="8"/>
        <v>1191.82</v>
      </c>
      <c r="AL131" s="21">
        <f t="shared" si="9"/>
        <v>271357.99</v>
      </c>
      <c r="AM131" s="15">
        <f t="shared" si="10"/>
        <v>1871773.74</v>
      </c>
      <c r="AN131" s="16">
        <f t="shared" si="11"/>
        <v>1932803.9300000002</v>
      </c>
      <c r="AO131" s="26">
        <f t="shared" si="12"/>
        <v>-61030.190000000177</v>
      </c>
    </row>
    <row r="132" spans="1:41" x14ac:dyDescent="0.2">
      <c r="A132" t="s">
        <v>569</v>
      </c>
      <c r="B132" t="s">
        <v>570</v>
      </c>
      <c r="C132" s="71">
        <v>3453</v>
      </c>
      <c r="D132" s="58" t="s">
        <v>1392</v>
      </c>
      <c r="E132" s="250" t="s">
        <v>3140</v>
      </c>
      <c r="F132" s="244">
        <v>420443.89</v>
      </c>
      <c r="G132" s="244">
        <v>0</v>
      </c>
      <c r="H132" s="244">
        <v>18520.099999999999</v>
      </c>
      <c r="I132" s="250">
        <v>2306005.71</v>
      </c>
      <c r="J132" s="250">
        <v>802185.47</v>
      </c>
      <c r="K132" s="250"/>
      <c r="L132" s="250"/>
      <c r="N132" s="245">
        <v>8200</v>
      </c>
      <c r="P132" s="245">
        <v>185</v>
      </c>
      <c r="Q132" s="250"/>
      <c r="R132" s="250"/>
      <c r="S132" s="250">
        <v>300</v>
      </c>
      <c r="T132" s="250">
        <v>655276.54</v>
      </c>
      <c r="U132" s="40"/>
      <c r="V132" s="40"/>
      <c r="W132" s="40">
        <v>576063.88</v>
      </c>
      <c r="X132" s="40">
        <v>104000</v>
      </c>
      <c r="Y132" s="40">
        <v>622.66999999999996</v>
      </c>
      <c r="Z132" s="40">
        <v>965420</v>
      </c>
      <c r="AA132" s="40">
        <v>98784</v>
      </c>
      <c r="AB132" s="246">
        <v>1244448</v>
      </c>
      <c r="AC132" s="246"/>
      <c r="AD132" s="246"/>
      <c r="AE132" s="246">
        <v>382778.47</v>
      </c>
      <c r="AF132" s="246">
        <v>327404.87</v>
      </c>
      <c r="AG132" s="246"/>
      <c r="AH132" s="246"/>
      <c r="AI132" s="246"/>
      <c r="AJ132" s="76">
        <f t="shared" si="7"/>
        <v>438963.99</v>
      </c>
      <c r="AK132" s="31">
        <f t="shared" si="8"/>
        <v>8385</v>
      </c>
      <c r="AL132" s="21">
        <f t="shared" si="9"/>
        <v>430578.99</v>
      </c>
      <c r="AM132" s="15">
        <f t="shared" si="10"/>
        <v>1744890.55</v>
      </c>
      <c r="AN132" s="16">
        <f t="shared" si="11"/>
        <v>1954631.3399999999</v>
      </c>
      <c r="AO132" s="26">
        <f t="shared" si="12"/>
        <v>-209740.7899999998</v>
      </c>
    </row>
    <row r="133" spans="1:41" x14ac:dyDescent="0.2">
      <c r="A133" t="s">
        <v>569</v>
      </c>
      <c r="B133" t="s">
        <v>570</v>
      </c>
      <c r="C133" s="71">
        <v>3635</v>
      </c>
      <c r="D133" s="58" t="s">
        <v>1393</v>
      </c>
      <c r="E133" s="250" t="s">
        <v>3141</v>
      </c>
      <c r="F133" s="244">
        <v>353537.83</v>
      </c>
      <c r="G133" s="244">
        <v>3280</v>
      </c>
      <c r="H133" s="244">
        <v>147090.07</v>
      </c>
      <c r="I133" s="250">
        <v>1403648.47</v>
      </c>
      <c r="J133" s="250">
        <v>14524.91</v>
      </c>
      <c r="K133" s="250"/>
      <c r="L133" s="250"/>
      <c r="N133" s="245">
        <v>40000</v>
      </c>
      <c r="P133" s="245">
        <v>2868.62</v>
      </c>
      <c r="Q133" s="250"/>
      <c r="R133" s="250"/>
      <c r="S133" s="250">
        <v>1126</v>
      </c>
      <c r="T133" s="250">
        <v>1904716.16</v>
      </c>
      <c r="U133" s="40"/>
      <c r="V133" s="40"/>
      <c r="W133" s="40">
        <v>1029630.37</v>
      </c>
      <c r="X133" s="40"/>
      <c r="Y133" s="40">
        <v>186.03</v>
      </c>
      <c r="Z133" s="40">
        <v>691620</v>
      </c>
      <c r="AA133" s="40"/>
      <c r="AB133" s="246">
        <v>1030175</v>
      </c>
      <c r="AC133" s="246"/>
      <c r="AD133" s="246"/>
      <c r="AE133" s="246">
        <v>470279.91</v>
      </c>
      <c r="AF133" s="246">
        <v>133056.97</v>
      </c>
      <c r="AG133" s="246"/>
      <c r="AH133" s="246"/>
      <c r="AI133" s="246"/>
      <c r="AJ133" s="76">
        <f t="shared" ref="AJ133:AJ154" si="13">SUM(F133:H133)</f>
        <v>503907.9</v>
      </c>
      <c r="AK133" s="31">
        <f t="shared" ref="AK133:AK154" si="14">SUM(M133:P133)</f>
        <v>42868.62</v>
      </c>
      <c r="AL133" s="21">
        <f t="shared" ref="AL133:AL154" si="15">AJ133-AK133</f>
        <v>461039.28</v>
      </c>
      <c r="AM133" s="15">
        <f t="shared" ref="AM133:AM154" si="16">SUM(U133:AA133)</f>
        <v>1721436.4</v>
      </c>
      <c r="AN133" s="16">
        <f t="shared" ref="AN133:AN154" si="17">SUM(AB133:AI133)</f>
        <v>1633511.88</v>
      </c>
      <c r="AO133" s="26">
        <f t="shared" ref="AO133:AO154" si="18">AM133-AN133</f>
        <v>87924.520000000019</v>
      </c>
    </row>
    <row r="134" spans="1:41" x14ac:dyDescent="0.2">
      <c r="A134" t="s">
        <v>569</v>
      </c>
      <c r="B134" t="s">
        <v>570</v>
      </c>
      <c r="C134" s="71">
        <v>4256</v>
      </c>
      <c r="D134" s="58" t="s">
        <v>1394</v>
      </c>
      <c r="E134" s="250" t="s">
        <v>3142</v>
      </c>
      <c r="F134" s="244">
        <v>414019.1</v>
      </c>
      <c r="G134" s="244">
        <v>0</v>
      </c>
      <c r="H134" s="244">
        <v>152353.88</v>
      </c>
      <c r="I134" s="250">
        <v>409299.68</v>
      </c>
      <c r="J134" s="250">
        <v>65625.66</v>
      </c>
      <c r="K134" s="250"/>
      <c r="L134" s="250"/>
      <c r="P134" s="245">
        <v>0</v>
      </c>
      <c r="Q134" s="250"/>
      <c r="R134" s="250"/>
      <c r="S134" s="250"/>
      <c r="T134" s="250">
        <v>2482221.21</v>
      </c>
      <c r="U134" s="40"/>
      <c r="V134" s="40"/>
      <c r="W134" s="40">
        <v>657099.29</v>
      </c>
      <c r="X134" s="40">
        <v>128040</v>
      </c>
      <c r="Y134" s="40">
        <v>642.73</v>
      </c>
      <c r="Z134" s="40">
        <v>1099530</v>
      </c>
      <c r="AA134" s="40"/>
      <c r="AB134" s="246">
        <v>1330726</v>
      </c>
      <c r="AC134" s="246"/>
      <c r="AD134" s="246"/>
      <c r="AE134" s="246">
        <v>385013.2</v>
      </c>
      <c r="AF134" s="246">
        <v>138032.4</v>
      </c>
      <c r="AG134" s="246">
        <v>30000</v>
      </c>
      <c r="AH134" s="246"/>
      <c r="AI134" s="246"/>
      <c r="AJ134" s="76">
        <f t="shared" si="13"/>
        <v>566372.98</v>
      </c>
      <c r="AK134" s="31">
        <f t="shared" si="14"/>
        <v>0</v>
      </c>
      <c r="AL134" s="21">
        <f t="shared" si="15"/>
        <v>566372.98</v>
      </c>
      <c r="AM134" s="15">
        <f t="shared" si="16"/>
        <v>1885312.02</v>
      </c>
      <c r="AN134" s="16">
        <f t="shared" si="17"/>
        <v>1883771.5999999999</v>
      </c>
      <c r="AO134" s="26">
        <f t="shared" si="18"/>
        <v>1540.4200000001583</v>
      </c>
    </row>
    <row r="135" spans="1:41" x14ac:dyDescent="0.2">
      <c r="A135" t="s">
        <v>573</v>
      </c>
      <c r="B135" t="s">
        <v>574</v>
      </c>
      <c r="C135" s="71">
        <v>2177</v>
      </c>
      <c r="D135" s="58" t="s">
        <v>1395</v>
      </c>
      <c r="E135" s="250" t="s">
        <v>3143</v>
      </c>
      <c r="F135" s="244">
        <v>509087.66</v>
      </c>
      <c r="G135" s="244">
        <v>0</v>
      </c>
      <c r="H135" s="244">
        <v>424708.5</v>
      </c>
      <c r="I135" s="250">
        <v>712526.83</v>
      </c>
      <c r="J135" s="250">
        <v>35221.14</v>
      </c>
      <c r="K135" s="250"/>
      <c r="L135" s="250"/>
      <c r="Q135" s="250"/>
      <c r="R135" s="250"/>
      <c r="S135" s="250"/>
      <c r="T135" s="250">
        <v>3637434.23</v>
      </c>
      <c r="U135" s="40"/>
      <c r="V135" s="40"/>
      <c r="W135" s="40">
        <v>637339.99</v>
      </c>
      <c r="X135" s="40">
        <v>58610</v>
      </c>
      <c r="Y135" s="40">
        <v>747.86</v>
      </c>
      <c r="Z135" s="40">
        <v>959760</v>
      </c>
      <c r="AA135" s="40"/>
      <c r="AB135" s="246">
        <v>1107351</v>
      </c>
      <c r="AC135" s="246"/>
      <c r="AD135" s="246"/>
      <c r="AE135" s="246">
        <v>275742.19</v>
      </c>
      <c r="AF135" s="246">
        <v>120042.56</v>
      </c>
      <c r="AG135" s="246"/>
      <c r="AH135" s="246"/>
      <c r="AI135" s="246"/>
      <c r="AJ135" s="76">
        <f t="shared" si="13"/>
        <v>933796.15999999992</v>
      </c>
      <c r="AK135" s="31">
        <f t="shared" si="14"/>
        <v>0</v>
      </c>
      <c r="AL135" s="21">
        <f t="shared" si="15"/>
        <v>933796.15999999992</v>
      </c>
      <c r="AM135" s="15">
        <f t="shared" si="16"/>
        <v>1656457.85</v>
      </c>
      <c r="AN135" s="16">
        <f t="shared" si="17"/>
        <v>1503135.75</v>
      </c>
      <c r="AO135" s="26">
        <f t="shared" si="18"/>
        <v>153322.10000000009</v>
      </c>
    </row>
    <row r="136" spans="1:41" x14ac:dyDescent="0.2">
      <c r="A136" t="s">
        <v>573</v>
      </c>
      <c r="B136" t="s">
        <v>574</v>
      </c>
      <c r="C136" s="71">
        <v>3300</v>
      </c>
      <c r="D136" s="58" t="s">
        <v>1396</v>
      </c>
      <c r="E136" s="250" t="s">
        <v>3144</v>
      </c>
      <c r="F136" s="244">
        <v>315899.42</v>
      </c>
      <c r="G136" s="244">
        <v>11650</v>
      </c>
      <c r="H136" s="244">
        <v>166951.20000000001</v>
      </c>
      <c r="I136" s="250">
        <v>-156032.92000000001</v>
      </c>
      <c r="J136" s="250">
        <v>93200.81</v>
      </c>
      <c r="K136" s="250"/>
      <c r="L136" s="250"/>
      <c r="Q136" s="250"/>
      <c r="R136" s="250"/>
      <c r="S136" s="250"/>
      <c r="T136" s="250">
        <v>364715.82</v>
      </c>
      <c r="U136" s="40"/>
      <c r="V136" s="40"/>
      <c r="W136" s="40">
        <v>554353.93000000005</v>
      </c>
      <c r="X136" s="40">
        <v>193680</v>
      </c>
      <c r="Y136" s="40">
        <v>497.08</v>
      </c>
      <c r="Z136" s="40">
        <v>672560</v>
      </c>
      <c r="AA136" s="40"/>
      <c r="AB136" s="246">
        <v>738894.45</v>
      </c>
      <c r="AC136" s="246"/>
      <c r="AD136" s="246">
        <v>9972</v>
      </c>
      <c r="AE136" s="246">
        <v>313975.15000000002</v>
      </c>
      <c r="AF136" s="246">
        <v>163327.66</v>
      </c>
      <c r="AG136" s="246"/>
      <c r="AH136" s="246">
        <v>423.45</v>
      </c>
      <c r="AI136" s="246"/>
      <c r="AJ136" s="76">
        <f t="shared" si="13"/>
        <v>494500.62</v>
      </c>
      <c r="AK136" s="31">
        <f t="shared" si="14"/>
        <v>0</v>
      </c>
      <c r="AL136" s="21">
        <f t="shared" si="15"/>
        <v>494500.62</v>
      </c>
      <c r="AM136" s="15">
        <f t="shared" si="16"/>
        <v>1421091.01</v>
      </c>
      <c r="AN136" s="16">
        <f t="shared" si="17"/>
        <v>1226592.71</v>
      </c>
      <c r="AO136" s="26">
        <f t="shared" si="18"/>
        <v>194498.30000000005</v>
      </c>
    </row>
    <row r="137" spans="1:41" x14ac:dyDescent="0.2">
      <c r="A137" t="s">
        <v>573</v>
      </c>
      <c r="B137" t="s">
        <v>574</v>
      </c>
      <c r="C137" s="71">
        <v>1172</v>
      </c>
      <c r="D137" s="58" t="s">
        <v>1397</v>
      </c>
      <c r="E137" s="250" t="s">
        <v>3145</v>
      </c>
      <c r="F137" s="244">
        <v>581956.65</v>
      </c>
      <c r="G137" s="244">
        <v>22200</v>
      </c>
      <c r="H137" s="244">
        <v>31598.03</v>
      </c>
      <c r="I137" s="250">
        <v>89998.13</v>
      </c>
      <c r="J137" s="250">
        <v>122160.11</v>
      </c>
      <c r="K137" s="250"/>
      <c r="L137" s="250"/>
      <c r="Q137" s="250"/>
      <c r="R137" s="250"/>
      <c r="S137" s="250"/>
      <c r="T137" s="250">
        <v>431249.19</v>
      </c>
      <c r="U137" s="40"/>
      <c r="V137" s="40"/>
      <c r="W137" s="40">
        <v>539409.47</v>
      </c>
      <c r="X137" s="40"/>
      <c r="Y137" s="40">
        <v>829.58</v>
      </c>
      <c r="Z137" s="40"/>
      <c r="AA137" s="40"/>
      <c r="AB137" s="246">
        <v>77272.649999999994</v>
      </c>
      <c r="AC137" s="246"/>
      <c r="AD137" s="246"/>
      <c r="AE137" s="246">
        <v>180352.33</v>
      </c>
      <c r="AF137" s="246">
        <v>115.82</v>
      </c>
      <c r="AG137" s="246"/>
      <c r="AH137" s="246"/>
      <c r="AI137" s="246">
        <v>38500</v>
      </c>
      <c r="AJ137" s="76">
        <f t="shared" si="13"/>
        <v>635754.68000000005</v>
      </c>
      <c r="AK137" s="31">
        <f t="shared" si="14"/>
        <v>0</v>
      </c>
      <c r="AL137" s="21">
        <f t="shared" si="15"/>
        <v>635754.68000000005</v>
      </c>
      <c r="AM137" s="15">
        <f t="shared" si="16"/>
        <v>540239.04999999993</v>
      </c>
      <c r="AN137" s="16">
        <f t="shared" si="17"/>
        <v>296240.8</v>
      </c>
      <c r="AO137" s="26">
        <f t="shared" si="18"/>
        <v>243998.24999999994</v>
      </c>
    </row>
    <row r="138" spans="1:41" x14ac:dyDescent="0.2">
      <c r="A138" t="s">
        <v>573</v>
      </c>
      <c r="B138" t="s">
        <v>574</v>
      </c>
      <c r="C138" s="71">
        <v>2177</v>
      </c>
      <c r="D138" s="58" t="s">
        <v>1398</v>
      </c>
      <c r="E138" s="250" t="s">
        <v>3146</v>
      </c>
      <c r="F138" s="244">
        <v>194277.15</v>
      </c>
      <c r="G138" s="244">
        <v>0</v>
      </c>
      <c r="H138" s="244">
        <v>428471.98</v>
      </c>
      <c r="I138" s="250">
        <v>68279.81</v>
      </c>
      <c r="J138" s="250">
        <v>95002.01</v>
      </c>
      <c r="K138" s="250"/>
      <c r="L138" s="250"/>
      <c r="Q138" s="250"/>
      <c r="R138" s="250"/>
      <c r="S138" s="250"/>
      <c r="T138" s="250">
        <v>1781769.65</v>
      </c>
      <c r="U138" s="40"/>
      <c r="V138" s="40"/>
      <c r="W138" s="40">
        <v>555446.61</v>
      </c>
      <c r="X138" s="40"/>
      <c r="Y138" s="40">
        <v>514.03</v>
      </c>
      <c r="Z138" s="40"/>
      <c r="AA138" s="40">
        <v>1980</v>
      </c>
      <c r="AB138" s="246">
        <v>142839.25</v>
      </c>
      <c r="AC138" s="246">
        <v>6220</v>
      </c>
      <c r="AD138" s="246"/>
      <c r="AE138" s="246">
        <v>531262.62</v>
      </c>
      <c r="AF138" s="246">
        <v>18</v>
      </c>
      <c r="AG138" s="246"/>
      <c r="AH138" s="246"/>
      <c r="AI138" s="246"/>
      <c r="AJ138" s="76">
        <f t="shared" si="13"/>
        <v>622749.13</v>
      </c>
      <c r="AK138" s="31">
        <f t="shared" si="14"/>
        <v>0</v>
      </c>
      <c r="AL138" s="21">
        <f t="shared" si="15"/>
        <v>622749.13</v>
      </c>
      <c r="AM138" s="15">
        <f t="shared" si="16"/>
        <v>557940.64</v>
      </c>
      <c r="AN138" s="16">
        <f t="shared" si="17"/>
        <v>680339.87</v>
      </c>
      <c r="AO138" s="26">
        <f t="shared" si="18"/>
        <v>-122399.22999999998</v>
      </c>
    </row>
    <row r="139" spans="1:41" x14ac:dyDescent="0.2">
      <c r="A139" t="s">
        <v>573</v>
      </c>
      <c r="B139" t="s">
        <v>574</v>
      </c>
      <c r="C139" s="71">
        <v>4986</v>
      </c>
      <c r="D139" s="58" t="s">
        <v>1399</v>
      </c>
      <c r="E139" s="250" t="s">
        <v>3147</v>
      </c>
      <c r="F139" s="244">
        <v>253413.87</v>
      </c>
      <c r="G139" s="244">
        <v>0</v>
      </c>
      <c r="H139" s="244">
        <v>191654.55</v>
      </c>
      <c r="I139" s="250">
        <v>-109666.22</v>
      </c>
      <c r="J139" s="250">
        <v>100825.48</v>
      </c>
      <c r="K139" s="250"/>
      <c r="L139" s="250"/>
      <c r="N139" s="245">
        <v>6000</v>
      </c>
      <c r="P139" s="245">
        <v>74.33</v>
      </c>
      <c r="Q139" s="250"/>
      <c r="R139" s="250"/>
      <c r="S139" s="250">
        <v>324665.83</v>
      </c>
      <c r="T139" s="250">
        <v>343312.84</v>
      </c>
      <c r="U139" s="40"/>
      <c r="V139" s="40"/>
      <c r="W139" s="40">
        <v>791046.07</v>
      </c>
      <c r="X139" s="40">
        <v>10000</v>
      </c>
      <c r="Y139" s="40">
        <v>606.5</v>
      </c>
      <c r="Z139" s="40">
        <v>905100</v>
      </c>
      <c r="AA139" s="40">
        <v>176162</v>
      </c>
      <c r="AB139" s="246">
        <v>1160585</v>
      </c>
      <c r="AC139" s="246"/>
      <c r="AD139" s="246">
        <v>12146</v>
      </c>
      <c r="AE139" s="246">
        <v>709611.48</v>
      </c>
      <c r="AF139" s="246">
        <v>221250.5</v>
      </c>
      <c r="AG139" s="246"/>
      <c r="AH139" s="246"/>
      <c r="AI139" s="246"/>
      <c r="AJ139" s="76">
        <f t="shared" si="13"/>
        <v>445068.42</v>
      </c>
      <c r="AK139" s="31">
        <f t="shared" si="14"/>
        <v>6074.33</v>
      </c>
      <c r="AL139" s="21">
        <f t="shared" si="15"/>
        <v>438994.08999999997</v>
      </c>
      <c r="AM139" s="15">
        <f t="shared" si="16"/>
        <v>1882914.5699999998</v>
      </c>
      <c r="AN139" s="16">
        <f t="shared" si="17"/>
        <v>2103592.98</v>
      </c>
      <c r="AO139" s="26">
        <f t="shared" si="18"/>
        <v>-220678.41000000015</v>
      </c>
    </row>
    <row r="140" spans="1:41" x14ac:dyDescent="0.2">
      <c r="A140" t="s">
        <v>573</v>
      </c>
      <c r="B140" t="s">
        <v>574</v>
      </c>
      <c r="C140" s="71">
        <v>4194</v>
      </c>
      <c r="D140" s="58" t="s">
        <v>1400</v>
      </c>
      <c r="E140" s="250" t="s">
        <v>3148</v>
      </c>
      <c r="F140" s="244">
        <v>385113.76</v>
      </c>
      <c r="G140" s="244">
        <v>40950</v>
      </c>
      <c r="H140" s="244">
        <v>330180.38</v>
      </c>
      <c r="I140" s="250">
        <v>539655.44999999995</v>
      </c>
      <c r="J140" s="250">
        <v>574617.26</v>
      </c>
      <c r="K140" s="250"/>
      <c r="L140" s="250"/>
      <c r="Q140" s="250"/>
      <c r="R140" s="250"/>
      <c r="S140" s="250"/>
      <c r="T140" s="250">
        <v>1627802.29</v>
      </c>
      <c r="U140" s="40"/>
      <c r="V140" s="40"/>
      <c r="W140" s="40">
        <v>806192.6</v>
      </c>
      <c r="X140" s="40"/>
      <c r="Y140" s="40">
        <v>684.65</v>
      </c>
      <c r="Z140" s="40">
        <v>642110</v>
      </c>
      <c r="AA140" s="40"/>
      <c r="AB140" s="246">
        <v>813066</v>
      </c>
      <c r="AC140" s="246"/>
      <c r="AD140" s="246">
        <v>888</v>
      </c>
      <c r="AE140" s="246">
        <v>278114.96000000002</v>
      </c>
      <c r="AF140" s="246">
        <v>39416.730000000003</v>
      </c>
      <c r="AG140" s="246"/>
      <c r="AH140" s="246"/>
      <c r="AI140" s="246"/>
      <c r="AJ140" s="76">
        <f t="shared" si="13"/>
        <v>756244.14</v>
      </c>
      <c r="AK140" s="31">
        <f t="shared" si="14"/>
        <v>0</v>
      </c>
      <c r="AL140" s="21">
        <f t="shared" si="15"/>
        <v>756244.14</v>
      </c>
      <c r="AM140" s="15">
        <f t="shared" si="16"/>
        <v>1448987.25</v>
      </c>
      <c r="AN140" s="16">
        <f t="shared" si="17"/>
        <v>1131485.69</v>
      </c>
      <c r="AO140" s="26">
        <f t="shared" si="18"/>
        <v>317501.56000000006</v>
      </c>
    </row>
    <row r="141" spans="1:41" x14ac:dyDescent="0.2">
      <c r="A141" t="s">
        <v>573</v>
      </c>
      <c r="B141" t="s">
        <v>574</v>
      </c>
      <c r="C141" s="71">
        <v>4296</v>
      </c>
      <c r="D141" s="58" t="s">
        <v>1401</v>
      </c>
      <c r="E141" s="250" t="s">
        <v>3149</v>
      </c>
      <c r="F141" s="244">
        <v>613152.22</v>
      </c>
      <c r="G141" s="244">
        <v>0</v>
      </c>
      <c r="H141" s="244">
        <v>589478.1</v>
      </c>
      <c r="I141" s="250">
        <v>400.4</v>
      </c>
      <c r="J141" s="250">
        <v>77863.710000000006</v>
      </c>
      <c r="K141" s="250"/>
      <c r="L141" s="250"/>
      <c r="O141" s="245">
        <v>600784.49</v>
      </c>
      <c r="Q141" s="250"/>
      <c r="R141" s="250"/>
      <c r="S141" s="250"/>
      <c r="T141" s="250">
        <v>2560000</v>
      </c>
      <c r="U141" s="40"/>
      <c r="V141" s="40"/>
      <c r="W141" s="40">
        <v>790522.01</v>
      </c>
      <c r="X141" s="40"/>
      <c r="Y141" s="40">
        <v>1060.76</v>
      </c>
      <c r="Z141" s="40">
        <v>1122210</v>
      </c>
      <c r="AA141" s="40"/>
      <c r="AB141" s="246">
        <v>1287066</v>
      </c>
      <c r="AC141" s="246"/>
      <c r="AD141" s="246">
        <v>10204</v>
      </c>
      <c r="AE141" s="246">
        <v>475469.02</v>
      </c>
      <c r="AF141" s="246">
        <v>28319.759999999998</v>
      </c>
      <c r="AG141" s="246"/>
      <c r="AH141" s="246"/>
      <c r="AI141" s="246">
        <v>50000</v>
      </c>
      <c r="AJ141" s="76">
        <f t="shared" si="13"/>
        <v>1202630.3199999998</v>
      </c>
      <c r="AK141" s="31">
        <f t="shared" si="14"/>
        <v>600784.49</v>
      </c>
      <c r="AL141" s="21">
        <f t="shared" si="15"/>
        <v>601845.82999999984</v>
      </c>
      <c r="AM141" s="15">
        <f t="shared" si="16"/>
        <v>1913792.77</v>
      </c>
      <c r="AN141" s="16">
        <f t="shared" si="17"/>
        <v>1851058.78</v>
      </c>
      <c r="AO141" s="26">
        <f t="shared" si="18"/>
        <v>62733.989999999991</v>
      </c>
    </row>
    <row r="142" spans="1:41" x14ac:dyDescent="0.2">
      <c r="A142" t="s">
        <v>573</v>
      </c>
      <c r="B142" t="s">
        <v>574</v>
      </c>
      <c r="C142" s="71">
        <v>2528</v>
      </c>
      <c r="D142" s="58" t="s">
        <v>1402</v>
      </c>
      <c r="E142" s="250" t="s">
        <v>3150</v>
      </c>
      <c r="F142" s="244">
        <v>358258.46</v>
      </c>
      <c r="G142" s="244">
        <v>0</v>
      </c>
      <c r="H142" s="244">
        <v>20550</v>
      </c>
      <c r="I142" s="250">
        <v>783011.97</v>
      </c>
      <c r="J142" s="250">
        <v>44344.46</v>
      </c>
      <c r="K142" s="250"/>
      <c r="L142" s="250"/>
      <c r="Q142" s="250"/>
      <c r="R142" s="250"/>
      <c r="S142" s="250"/>
      <c r="T142" s="250"/>
      <c r="U142" s="40"/>
      <c r="V142" s="40"/>
      <c r="W142" s="40">
        <v>87771.18</v>
      </c>
      <c r="X142" s="40"/>
      <c r="Y142" s="40">
        <v>1210.4000000000001</v>
      </c>
      <c r="Z142" s="40">
        <v>1145940</v>
      </c>
      <c r="AA142" s="40">
        <v>783998.93</v>
      </c>
      <c r="AB142" s="246">
        <v>1517827</v>
      </c>
      <c r="AC142" s="246"/>
      <c r="AD142" s="246">
        <v>16820</v>
      </c>
      <c r="AE142" s="246">
        <v>572584.76</v>
      </c>
      <c r="AF142" s="246">
        <v>59684.69</v>
      </c>
      <c r="AG142" s="246"/>
      <c r="AH142" s="246"/>
      <c r="AI142" s="246"/>
      <c r="AJ142" s="76">
        <f t="shared" si="13"/>
        <v>378808.46</v>
      </c>
      <c r="AK142" s="31">
        <f t="shared" si="14"/>
        <v>0</v>
      </c>
      <c r="AL142" s="21">
        <f t="shared" si="15"/>
        <v>378808.46</v>
      </c>
      <c r="AM142" s="15">
        <f t="shared" si="16"/>
        <v>2018920.5100000002</v>
      </c>
      <c r="AN142" s="16">
        <f t="shared" si="17"/>
        <v>2166916.4499999997</v>
      </c>
      <c r="AO142" s="26">
        <f t="shared" si="18"/>
        <v>-147995.93999999948</v>
      </c>
    </row>
    <row r="143" spans="1:41" x14ac:dyDescent="0.2">
      <c r="A143" t="s">
        <v>573</v>
      </c>
      <c r="B143" t="s">
        <v>574</v>
      </c>
      <c r="C143" s="71">
        <v>3203</v>
      </c>
      <c r="D143" s="58" t="s">
        <v>1403</v>
      </c>
      <c r="E143" s="250" t="s">
        <v>3151</v>
      </c>
      <c r="F143" s="244">
        <v>466645.57</v>
      </c>
      <c r="G143" s="244">
        <v>0</v>
      </c>
      <c r="H143" s="244">
        <v>34759.56</v>
      </c>
      <c r="I143" s="250">
        <v>1709435.87</v>
      </c>
      <c r="J143" s="250">
        <v>177354.22</v>
      </c>
      <c r="K143" s="250"/>
      <c r="L143" s="250"/>
      <c r="Q143" s="250"/>
      <c r="R143" s="250"/>
      <c r="S143" s="250">
        <v>42173.55</v>
      </c>
      <c r="T143" s="250">
        <v>2368242.5</v>
      </c>
      <c r="U143" s="40"/>
      <c r="V143" s="40"/>
      <c r="W143" s="40">
        <v>579696.68999999994</v>
      </c>
      <c r="X143" s="40">
        <v>56000</v>
      </c>
      <c r="Y143" s="40">
        <v>601.64</v>
      </c>
      <c r="Z143" s="40">
        <v>837670</v>
      </c>
      <c r="AA143" s="40"/>
      <c r="AB143" s="246">
        <v>930360</v>
      </c>
      <c r="AC143" s="246">
        <v>9430</v>
      </c>
      <c r="AD143" s="246"/>
      <c r="AE143" s="246">
        <v>289609.46999999997</v>
      </c>
      <c r="AF143" s="246">
        <v>186995.69</v>
      </c>
      <c r="AG143" s="246"/>
      <c r="AH143" s="246"/>
      <c r="AI143" s="246"/>
      <c r="AJ143" s="76">
        <f t="shared" si="13"/>
        <v>501405.13</v>
      </c>
      <c r="AK143" s="31">
        <f t="shared" si="14"/>
        <v>0</v>
      </c>
      <c r="AL143" s="21">
        <f t="shared" si="15"/>
        <v>501405.13</v>
      </c>
      <c r="AM143" s="15">
        <f t="shared" si="16"/>
        <v>1473968.33</v>
      </c>
      <c r="AN143" s="16">
        <f t="shared" si="17"/>
        <v>1416395.16</v>
      </c>
      <c r="AO143" s="26">
        <f t="shared" si="18"/>
        <v>57573.170000000158</v>
      </c>
    </row>
    <row r="144" spans="1:41" x14ac:dyDescent="0.2">
      <c r="A144" t="s">
        <v>573</v>
      </c>
      <c r="B144" t="s">
        <v>574</v>
      </c>
      <c r="C144" s="71">
        <v>3469</v>
      </c>
      <c r="D144" s="58" t="s">
        <v>1404</v>
      </c>
      <c r="E144" s="250" t="s">
        <v>3152</v>
      </c>
      <c r="F144" s="244">
        <v>358402.36</v>
      </c>
      <c r="G144" s="244">
        <v>0</v>
      </c>
      <c r="H144" s="244">
        <v>322117.98</v>
      </c>
      <c r="I144" s="250">
        <v>548890.12</v>
      </c>
      <c r="J144" s="250">
        <v>48823.96</v>
      </c>
      <c r="K144" s="250"/>
      <c r="L144" s="250"/>
      <c r="M144" s="245">
        <v>30000</v>
      </c>
      <c r="Q144" s="250"/>
      <c r="R144" s="250"/>
      <c r="S144" s="250">
        <v>-17200</v>
      </c>
      <c r="T144" s="250">
        <v>1552681.09</v>
      </c>
      <c r="U144" s="40"/>
      <c r="V144" s="40"/>
      <c r="W144" s="40">
        <v>431829.87</v>
      </c>
      <c r="X144" s="40">
        <v>30800</v>
      </c>
      <c r="Y144" s="40">
        <v>656.6</v>
      </c>
      <c r="Z144" s="40">
        <v>568035</v>
      </c>
      <c r="AA144" s="40">
        <v>64219</v>
      </c>
      <c r="AB144" s="246">
        <v>649935</v>
      </c>
      <c r="AC144" s="246"/>
      <c r="AD144" s="246"/>
      <c r="AE144" s="246">
        <v>575921.24</v>
      </c>
      <c r="AF144" s="246">
        <v>149342.9</v>
      </c>
      <c r="AG144" s="246"/>
      <c r="AH144" s="246"/>
      <c r="AI144" s="246"/>
      <c r="AJ144" s="76">
        <f t="shared" si="13"/>
        <v>680520.34</v>
      </c>
      <c r="AK144" s="31">
        <f t="shared" si="14"/>
        <v>30000</v>
      </c>
      <c r="AL144" s="21">
        <f t="shared" si="15"/>
        <v>650520.34</v>
      </c>
      <c r="AM144" s="15">
        <f t="shared" si="16"/>
        <v>1095540.47</v>
      </c>
      <c r="AN144" s="16">
        <f t="shared" si="17"/>
        <v>1375199.14</v>
      </c>
      <c r="AO144" s="26">
        <f t="shared" si="18"/>
        <v>-279658.66999999993</v>
      </c>
    </row>
    <row r="145" spans="1:41" x14ac:dyDescent="0.2">
      <c r="A145" t="s">
        <v>573</v>
      </c>
      <c r="B145" t="s">
        <v>574</v>
      </c>
      <c r="C145" s="71">
        <v>3469</v>
      </c>
      <c r="D145" s="58" t="s">
        <v>1405</v>
      </c>
      <c r="E145" s="250" t="s">
        <v>3167</v>
      </c>
      <c r="F145" s="244">
        <v>762819.9</v>
      </c>
      <c r="G145" s="244">
        <v>0</v>
      </c>
      <c r="H145" s="244">
        <v>84702.25</v>
      </c>
      <c r="I145" s="250">
        <v>1586292.48</v>
      </c>
      <c r="J145" s="250">
        <v>648400.4</v>
      </c>
      <c r="K145" s="250"/>
      <c r="L145" s="250"/>
      <c r="N145" s="245">
        <v>50000</v>
      </c>
      <c r="Q145" s="250"/>
      <c r="R145" s="250"/>
      <c r="S145" s="250"/>
      <c r="T145" s="250">
        <v>2662147.65</v>
      </c>
      <c r="U145" s="40"/>
      <c r="V145" s="40"/>
      <c r="W145" s="40">
        <v>700603.64</v>
      </c>
      <c r="X145" s="40">
        <v>72850</v>
      </c>
      <c r="Y145" s="40">
        <v>766.27</v>
      </c>
      <c r="Z145" s="40">
        <v>277280.92</v>
      </c>
      <c r="AA145" s="40"/>
      <c r="AB145" s="246">
        <v>357696.22</v>
      </c>
      <c r="AC145" s="246"/>
      <c r="AD145" s="246">
        <v>720</v>
      </c>
      <c r="AE145" s="246">
        <v>246951.39</v>
      </c>
      <c r="AF145" s="246">
        <v>73196.490000000005</v>
      </c>
      <c r="AG145" s="246"/>
      <c r="AH145" s="246"/>
      <c r="AI145" s="246">
        <v>2400</v>
      </c>
      <c r="AJ145" s="76">
        <f t="shared" si="13"/>
        <v>847522.15</v>
      </c>
      <c r="AK145" s="31">
        <f t="shared" si="14"/>
        <v>50000</v>
      </c>
      <c r="AL145" s="21">
        <f t="shared" si="15"/>
        <v>797522.15</v>
      </c>
      <c r="AM145" s="15">
        <f t="shared" si="16"/>
        <v>1051500.83</v>
      </c>
      <c r="AN145" s="16">
        <f t="shared" si="17"/>
        <v>680964.1</v>
      </c>
      <c r="AO145" s="26">
        <f t="shared" si="18"/>
        <v>370536.7300000001</v>
      </c>
    </row>
    <row r="146" spans="1:41" x14ac:dyDescent="0.2">
      <c r="A146" t="s">
        <v>577</v>
      </c>
      <c r="B146" t="s">
        <v>578</v>
      </c>
      <c r="C146" s="71">
        <v>2217</v>
      </c>
      <c r="D146" s="58" t="s">
        <v>1406</v>
      </c>
      <c r="E146" s="250" t="s">
        <v>3153</v>
      </c>
      <c r="F146" s="244">
        <v>230983.22</v>
      </c>
      <c r="G146" s="244">
        <v>7720</v>
      </c>
      <c r="H146" s="244">
        <v>209605.93</v>
      </c>
      <c r="I146" s="250">
        <v>4</v>
      </c>
      <c r="J146" s="250">
        <v>46914.81</v>
      </c>
      <c r="K146" s="250"/>
      <c r="L146" s="250"/>
      <c r="N146" s="245">
        <v>0</v>
      </c>
      <c r="Q146" s="250"/>
      <c r="R146" s="250"/>
      <c r="S146" s="250">
        <v>-1527772.1</v>
      </c>
      <c r="T146" s="250">
        <v>1849445.73</v>
      </c>
      <c r="U146" s="40"/>
      <c r="V146" s="40"/>
      <c r="W146" s="40">
        <v>722794.57</v>
      </c>
      <c r="X146" s="40">
        <v>62600</v>
      </c>
      <c r="Y146" s="40">
        <v>715.16</v>
      </c>
      <c r="Z146" s="40">
        <v>742844.18</v>
      </c>
      <c r="AA146" s="40">
        <v>85200</v>
      </c>
      <c r="AB146" s="246">
        <v>812624.18</v>
      </c>
      <c r="AC146" s="246"/>
      <c r="AD146" s="246">
        <v>11352</v>
      </c>
      <c r="AE146" s="246">
        <v>422897.74</v>
      </c>
      <c r="AF146" s="246">
        <v>22125.66</v>
      </c>
      <c r="AG146" s="246"/>
      <c r="AH146" s="246"/>
      <c r="AI146" s="246"/>
      <c r="AJ146" s="76">
        <f t="shared" si="13"/>
        <v>448309.15</v>
      </c>
      <c r="AK146" s="31">
        <f t="shared" si="14"/>
        <v>0</v>
      </c>
      <c r="AL146" s="21">
        <f t="shared" si="15"/>
        <v>448309.15</v>
      </c>
      <c r="AM146" s="15">
        <f t="shared" si="16"/>
        <v>1614153.9100000001</v>
      </c>
      <c r="AN146" s="16">
        <f t="shared" si="17"/>
        <v>1268999.5799999998</v>
      </c>
      <c r="AO146" s="26">
        <f t="shared" si="18"/>
        <v>345154.33000000031</v>
      </c>
    </row>
    <row r="147" spans="1:41" x14ac:dyDescent="0.2">
      <c r="A147" t="s">
        <v>577</v>
      </c>
      <c r="B147" t="s">
        <v>578</v>
      </c>
      <c r="C147" s="71">
        <v>3536</v>
      </c>
      <c r="D147" s="58" t="s">
        <v>1407</v>
      </c>
      <c r="E147" s="250" t="s">
        <v>3154</v>
      </c>
      <c r="F147" s="244">
        <v>201942.95</v>
      </c>
      <c r="G147" s="244">
        <v>0</v>
      </c>
      <c r="H147" s="244">
        <v>100457.2</v>
      </c>
      <c r="I147" s="250">
        <v>131714.1</v>
      </c>
      <c r="J147" s="250">
        <v>156465.76999999999</v>
      </c>
      <c r="K147" s="250"/>
      <c r="L147" s="250"/>
      <c r="N147" s="245">
        <v>988</v>
      </c>
      <c r="Q147" s="250"/>
      <c r="R147" s="250"/>
      <c r="S147" s="250">
        <v>-2230864.4700000002</v>
      </c>
      <c r="T147" s="250">
        <v>2606531.4300000002</v>
      </c>
      <c r="U147" s="40"/>
      <c r="V147" s="40"/>
      <c r="W147" s="40">
        <v>742553.98</v>
      </c>
      <c r="X147" s="40">
        <v>102400</v>
      </c>
      <c r="Y147" s="40">
        <v>228.37</v>
      </c>
      <c r="Z147" s="40">
        <v>1175948.8</v>
      </c>
      <c r="AA147" s="40">
        <v>168419.7</v>
      </c>
      <c r="AB147" s="246">
        <v>1322433.5</v>
      </c>
      <c r="AC147" s="246">
        <v>10424</v>
      </c>
      <c r="AD147" s="246"/>
      <c r="AE147" s="246">
        <v>602736.61</v>
      </c>
      <c r="AF147" s="246">
        <v>36309.68</v>
      </c>
      <c r="AG147" s="246"/>
      <c r="AH147" s="246"/>
      <c r="AI147" s="246"/>
      <c r="AJ147" s="76">
        <f t="shared" si="13"/>
        <v>302400.15000000002</v>
      </c>
      <c r="AK147" s="31">
        <f t="shared" si="14"/>
        <v>988</v>
      </c>
      <c r="AL147" s="21">
        <f t="shared" si="15"/>
        <v>301412.15000000002</v>
      </c>
      <c r="AM147" s="15">
        <f t="shared" si="16"/>
        <v>2189550.85</v>
      </c>
      <c r="AN147" s="16">
        <f t="shared" si="17"/>
        <v>1971903.7899999998</v>
      </c>
      <c r="AO147" s="26">
        <f t="shared" si="18"/>
        <v>217647.06000000029</v>
      </c>
    </row>
    <row r="148" spans="1:41" x14ac:dyDescent="0.2">
      <c r="A148" t="s">
        <v>577</v>
      </c>
      <c r="B148" t="s">
        <v>578</v>
      </c>
      <c r="C148" s="71">
        <v>4975</v>
      </c>
      <c r="D148" s="58" t="s">
        <v>1408</v>
      </c>
      <c r="E148" s="250" t="s">
        <v>3155</v>
      </c>
      <c r="F148" s="244">
        <v>411681.1</v>
      </c>
      <c r="G148" s="244">
        <v>0</v>
      </c>
      <c r="H148" s="244">
        <v>48241.440000000002</v>
      </c>
      <c r="I148" s="250">
        <v>77982.53</v>
      </c>
      <c r="J148" s="250">
        <v>46747.85</v>
      </c>
      <c r="K148" s="250"/>
      <c r="L148" s="250"/>
      <c r="N148" s="245">
        <v>29250</v>
      </c>
      <c r="P148" s="245">
        <v>350</v>
      </c>
      <c r="Q148" s="250"/>
      <c r="R148" s="250"/>
      <c r="S148" s="250">
        <v>-733935.47</v>
      </c>
      <c r="T148" s="250">
        <v>1289115.33</v>
      </c>
      <c r="U148" s="40"/>
      <c r="V148" s="40"/>
      <c r="W148" s="40">
        <v>778864.53</v>
      </c>
      <c r="X148" s="40">
        <v>120000</v>
      </c>
      <c r="Y148" s="40">
        <v>693.8</v>
      </c>
      <c r="Z148" s="40">
        <v>1052030</v>
      </c>
      <c r="AA148" s="40">
        <v>82500</v>
      </c>
      <c r="AB148" s="246">
        <v>1147617</v>
      </c>
      <c r="AC148" s="246">
        <v>5100</v>
      </c>
      <c r="AD148" s="246"/>
      <c r="AE148" s="246">
        <v>663117.28</v>
      </c>
      <c r="AF148" s="246">
        <v>61724.99</v>
      </c>
      <c r="AG148" s="246"/>
      <c r="AH148" s="246"/>
      <c r="AI148" s="246"/>
      <c r="AJ148" s="76">
        <f t="shared" si="13"/>
        <v>459922.54</v>
      </c>
      <c r="AK148" s="31">
        <f t="shared" si="14"/>
        <v>29600</v>
      </c>
      <c r="AL148" s="21">
        <f t="shared" si="15"/>
        <v>430322.54</v>
      </c>
      <c r="AM148" s="15">
        <f t="shared" si="16"/>
        <v>2034088.33</v>
      </c>
      <c r="AN148" s="16">
        <f t="shared" si="17"/>
        <v>1877559.27</v>
      </c>
      <c r="AO148" s="26">
        <f t="shared" si="18"/>
        <v>156529.06000000006</v>
      </c>
    </row>
    <row r="149" spans="1:41" x14ac:dyDescent="0.2">
      <c r="A149" t="s">
        <v>577</v>
      </c>
      <c r="B149" t="s">
        <v>578</v>
      </c>
      <c r="C149" s="71">
        <v>2059</v>
      </c>
      <c r="D149" s="58" t="s">
        <v>1409</v>
      </c>
      <c r="E149" s="250" t="s">
        <v>3156</v>
      </c>
      <c r="F149" s="244">
        <v>435335.91</v>
      </c>
      <c r="G149" s="244">
        <v>0</v>
      </c>
      <c r="H149" s="244">
        <v>28662.35</v>
      </c>
      <c r="I149" s="250">
        <v>2119006.15</v>
      </c>
      <c r="J149" s="250">
        <v>134768.4</v>
      </c>
      <c r="K149" s="250"/>
      <c r="L149" s="250"/>
      <c r="N149" s="245">
        <v>15925.3</v>
      </c>
      <c r="Q149" s="250"/>
      <c r="R149" s="250"/>
      <c r="S149" s="250">
        <v>569193.94999999995</v>
      </c>
      <c r="T149" s="250">
        <v>2316929.4300000002</v>
      </c>
      <c r="U149" s="40"/>
      <c r="V149" s="40"/>
      <c r="W149" s="40">
        <v>837684.77</v>
      </c>
      <c r="X149" s="40">
        <v>115000</v>
      </c>
      <c r="Y149" s="40">
        <v>494.09</v>
      </c>
      <c r="Z149" s="40">
        <v>746110</v>
      </c>
      <c r="AA149" s="40">
        <v>197903.9</v>
      </c>
      <c r="AB149" s="246">
        <v>986665.9</v>
      </c>
      <c r="AC149" s="246">
        <v>7420</v>
      </c>
      <c r="AD149" s="246"/>
      <c r="AE149" s="246">
        <v>918341.14</v>
      </c>
      <c r="AF149" s="246">
        <v>163993.59</v>
      </c>
      <c r="AG149" s="246"/>
      <c r="AH149" s="246"/>
      <c r="AI149" s="246">
        <v>11</v>
      </c>
      <c r="AJ149" s="76">
        <f t="shared" si="13"/>
        <v>463998.25999999995</v>
      </c>
      <c r="AK149" s="31">
        <f t="shared" si="14"/>
        <v>15925.3</v>
      </c>
      <c r="AL149" s="21">
        <f t="shared" si="15"/>
        <v>448072.95999999996</v>
      </c>
      <c r="AM149" s="15">
        <f t="shared" si="16"/>
        <v>1897192.7599999998</v>
      </c>
      <c r="AN149" s="16">
        <f t="shared" si="17"/>
        <v>2076431.6300000001</v>
      </c>
      <c r="AO149" s="26">
        <f t="shared" si="18"/>
        <v>-179238.87000000034</v>
      </c>
    </row>
    <row r="150" spans="1:41" x14ac:dyDescent="0.2">
      <c r="A150" t="s">
        <v>577</v>
      </c>
      <c r="B150" t="s">
        <v>578</v>
      </c>
      <c r="C150" s="71">
        <v>1986</v>
      </c>
      <c r="D150" s="58" t="s">
        <v>1410</v>
      </c>
      <c r="E150" s="250" t="s">
        <v>3157</v>
      </c>
      <c r="F150" s="244">
        <v>206608.36</v>
      </c>
      <c r="G150" s="244">
        <v>0</v>
      </c>
      <c r="H150" s="244">
        <v>145186.76999999999</v>
      </c>
      <c r="I150" s="250">
        <v>1055798.79</v>
      </c>
      <c r="J150" s="250">
        <v>47205.2</v>
      </c>
      <c r="K150" s="250"/>
      <c r="L150" s="250"/>
      <c r="M150" s="245">
        <v>5300</v>
      </c>
      <c r="N150" s="245">
        <v>11133.13</v>
      </c>
      <c r="Q150" s="250"/>
      <c r="R150" s="250"/>
      <c r="S150" s="250">
        <v>-1218607.77</v>
      </c>
      <c r="T150" s="250">
        <v>2601070</v>
      </c>
      <c r="U150" s="40"/>
      <c r="V150" s="40"/>
      <c r="W150" s="40">
        <v>584296.41</v>
      </c>
      <c r="X150" s="40">
        <v>139300</v>
      </c>
      <c r="Y150" s="40">
        <v>1371.73</v>
      </c>
      <c r="Z150" s="40">
        <v>483016.7</v>
      </c>
      <c r="AA150" s="40">
        <v>90558.9</v>
      </c>
      <c r="AB150" s="246">
        <v>636758.6</v>
      </c>
      <c r="AC150" s="246"/>
      <c r="AD150" s="246">
        <v>13600</v>
      </c>
      <c r="AE150" s="246">
        <v>511577.89</v>
      </c>
      <c r="AF150" s="246">
        <v>77715.490000000005</v>
      </c>
      <c r="AG150" s="246"/>
      <c r="AH150" s="246"/>
      <c r="AI150" s="246"/>
      <c r="AJ150" s="76">
        <f t="shared" si="13"/>
        <v>351795.13</v>
      </c>
      <c r="AK150" s="31">
        <f t="shared" si="14"/>
        <v>16433.129999999997</v>
      </c>
      <c r="AL150" s="21">
        <f t="shared" si="15"/>
        <v>335362</v>
      </c>
      <c r="AM150" s="15">
        <f t="shared" si="16"/>
        <v>1298543.74</v>
      </c>
      <c r="AN150" s="16">
        <f t="shared" si="17"/>
        <v>1239651.98</v>
      </c>
      <c r="AO150" s="26">
        <f t="shared" si="18"/>
        <v>58891.760000000009</v>
      </c>
    </row>
    <row r="151" spans="1:41" x14ac:dyDescent="0.2">
      <c r="A151" t="s">
        <v>581</v>
      </c>
      <c r="B151" t="s">
        <v>583</v>
      </c>
      <c r="C151" s="71">
        <v>2574</v>
      </c>
      <c r="D151" s="58" t="s">
        <v>1411</v>
      </c>
      <c r="E151" s="250" t="s">
        <v>3111</v>
      </c>
      <c r="F151" s="244">
        <v>332651.26</v>
      </c>
      <c r="G151" s="244">
        <v>0</v>
      </c>
      <c r="H151" s="244">
        <v>67398.23</v>
      </c>
      <c r="I151" s="250">
        <v>798635</v>
      </c>
      <c r="J151" s="250">
        <v>71899.08</v>
      </c>
      <c r="K151" s="250"/>
      <c r="L151" s="250"/>
      <c r="P151" s="245">
        <v>7650</v>
      </c>
      <c r="Q151" s="250"/>
      <c r="R151" s="250"/>
      <c r="S151" s="250">
        <v>-266843.52000000002</v>
      </c>
      <c r="T151" s="250">
        <v>1440146.04</v>
      </c>
      <c r="U151" s="40"/>
      <c r="V151" s="40"/>
      <c r="W151" s="40">
        <v>767519.12</v>
      </c>
      <c r="X151" s="40"/>
      <c r="Y151" s="40">
        <v>316.92</v>
      </c>
      <c r="Z151" s="40">
        <v>951120</v>
      </c>
      <c r="AA151" s="40">
        <v>1161</v>
      </c>
      <c r="AB151" s="246">
        <v>1201864</v>
      </c>
      <c r="AC151" s="246"/>
      <c r="AD151" s="246"/>
      <c r="AE151" s="246">
        <v>278944.21999999997</v>
      </c>
      <c r="AF151" s="246">
        <v>141706.76999999999</v>
      </c>
      <c r="AG151" s="246"/>
      <c r="AH151" s="246"/>
      <c r="AI151" s="246">
        <v>929</v>
      </c>
      <c r="AJ151" s="76">
        <f t="shared" si="13"/>
        <v>400049.49</v>
      </c>
      <c r="AK151" s="31">
        <f t="shared" si="14"/>
        <v>7650</v>
      </c>
      <c r="AL151" s="21">
        <f t="shared" si="15"/>
        <v>392399.49</v>
      </c>
      <c r="AM151" s="15">
        <f t="shared" si="16"/>
        <v>1720117.04</v>
      </c>
      <c r="AN151" s="16">
        <f t="shared" si="17"/>
        <v>1623443.99</v>
      </c>
      <c r="AO151" s="26">
        <f t="shared" si="18"/>
        <v>96673.050000000047</v>
      </c>
    </row>
    <row r="152" spans="1:41" x14ac:dyDescent="0.2">
      <c r="A152" t="s">
        <v>581</v>
      </c>
      <c r="B152" t="s">
        <v>583</v>
      </c>
      <c r="C152" s="71">
        <v>918</v>
      </c>
      <c r="D152" s="58" t="s">
        <v>1412</v>
      </c>
      <c r="E152" s="250" t="s">
        <v>3112</v>
      </c>
      <c r="F152" s="244">
        <v>320307.34999999998</v>
      </c>
      <c r="G152" s="244">
        <v>0</v>
      </c>
      <c r="H152" s="244">
        <v>118165.18</v>
      </c>
      <c r="I152" s="250">
        <v>13026.56</v>
      </c>
      <c r="J152" s="250">
        <v>-200063.44</v>
      </c>
      <c r="K152" s="250"/>
      <c r="L152" s="250">
        <v>14000</v>
      </c>
      <c r="O152" s="245">
        <v>30700</v>
      </c>
      <c r="Q152" s="250"/>
      <c r="R152" s="250"/>
      <c r="S152" s="250">
        <v>-904389.01</v>
      </c>
      <c r="T152" s="250">
        <v>1115345.6000000001</v>
      </c>
      <c r="U152" s="40"/>
      <c r="V152" s="40"/>
      <c r="W152" s="40">
        <v>530799.97</v>
      </c>
      <c r="X152" s="40"/>
      <c r="Y152" s="40">
        <v>365.08</v>
      </c>
      <c r="Z152" s="40">
        <v>833440</v>
      </c>
      <c r="AA152" s="40"/>
      <c r="AB152" s="246">
        <v>935920</v>
      </c>
      <c r="AC152" s="246"/>
      <c r="AD152" s="246"/>
      <c r="AE152" s="246">
        <v>215175.45</v>
      </c>
      <c r="AF152" s="246">
        <v>161805.54</v>
      </c>
      <c r="AG152" s="246"/>
      <c r="AH152" s="246"/>
      <c r="AI152" s="246"/>
      <c r="AJ152" s="76">
        <f t="shared" si="13"/>
        <v>438472.52999999997</v>
      </c>
      <c r="AK152" s="31">
        <f t="shared" si="14"/>
        <v>30700</v>
      </c>
      <c r="AL152" s="21">
        <f t="shared" si="15"/>
        <v>407772.52999999997</v>
      </c>
      <c r="AM152" s="15">
        <f t="shared" si="16"/>
        <v>1364605.0499999998</v>
      </c>
      <c r="AN152" s="16">
        <f t="shared" si="17"/>
        <v>1312900.99</v>
      </c>
      <c r="AO152" s="26">
        <f t="shared" si="18"/>
        <v>51704.059999999823</v>
      </c>
    </row>
    <row r="153" spans="1:41" x14ac:dyDescent="0.2">
      <c r="A153" t="s">
        <v>581</v>
      </c>
      <c r="B153" t="s">
        <v>583</v>
      </c>
      <c r="C153" s="71">
        <v>4046</v>
      </c>
      <c r="D153" s="58" t="s">
        <v>1413</v>
      </c>
      <c r="E153" s="250" t="s">
        <v>3115</v>
      </c>
      <c r="F153" s="244">
        <v>712645.29</v>
      </c>
      <c r="G153" s="244">
        <v>0</v>
      </c>
      <c r="H153" s="244">
        <v>89645.99</v>
      </c>
      <c r="I153" s="250">
        <v>519261.65</v>
      </c>
      <c r="J153" s="250">
        <v>72574.649999999994</v>
      </c>
      <c r="K153" s="250"/>
      <c r="L153" s="250"/>
      <c r="M153" s="245">
        <v>0</v>
      </c>
      <c r="N153" s="245">
        <v>7425</v>
      </c>
      <c r="O153" s="245">
        <v>94000</v>
      </c>
      <c r="Q153" s="250"/>
      <c r="R153" s="250"/>
      <c r="S153" s="250">
        <v>-262619.53000000003</v>
      </c>
      <c r="T153" s="250">
        <v>1161019.07</v>
      </c>
      <c r="U153" s="40"/>
      <c r="V153" s="40"/>
      <c r="W153" s="40">
        <v>829815.96</v>
      </c>
      <c r="X153" s="40">
        <v>93800</v>
      </c>
      <c r="Y153" s="40">
        <v>480.29</v>
      </c>
      <c r="Z153" s="40">
        <v>939420</v>
      </c>
      <c r="AA153" s="40">
        <v>444094</v>
      </c>
      <c r="AB153" s="246">
        <v>1258650</v>
      </c>
      <c r="AC153" s="246"/>
      <c r="AD153" s="246"/>
      <c r="AE153" s="246">
        <v>524406.13</v>
      </c>
      <c r="AF153" s="246">
        <v>75814.820000000007</v>
      </c>
      <c r="AG153" s="246"/>
      <c r="AH153" s="246"/>
      <c r="AI153" s="246">
        <v>1419</v>
      </c>
      <c r="AJ153" s="76">
        <f t="shared" si="13"/>
        <v>802291.28</v>
      </c>
      <c r="AK153" s="31">
        <f t="shared" si="14"/>
        <v>101425</v>
      </c>
      <c r="AL153" s="21">
        <f t="shared" si="15"/>
        <v>700866.28</v>
      </c>
      <c r="AM153" s="15">
        <f t="shared" si="16"/>
        <v>2307610.25</v>
      </c>
      <c r="AN153" s="16">
        <f t="shared" si="17"/>
        <v>1860289.95</v>
      </c>
      <c r="AO153" s="26">
        <f t="shared" si="18"/>
        <v>447320.30000000005</v>
      </c>
    </row>
    <row r="154" spans="1:41" x14ac:dyDescent="0.2">
      <c r="A154" t="s">
        <v>581</v>
      </c>
      <c r="B154" t="s">
        <v>583</v>
      </c>
      <c r="C154" s="71">
        <v>1868</v>
      </c>
      <c r="D154" s="58" t="s">
        <v>1414</v>
      </c>
      <c r="E154" s="250" t="s">
        <v>3164</v>
      </c>
      <c r="F154" s="244">
        <v>197004.54</v>
      </c>
      <c r="G154" s="244">
        <v>0</v>
      </c>
      <c r="H154" s="244">
        <v>41897.07</v>
      </c>
      <c r="I154" s="250">
        <v>1015443.91</v>
      </c>
      <c r="J154" s="250">
        <v>315619.38</v>
      </c>
      <c r="K154" s="250"/>
      <c r="L154" s="250"/>
      <c r="O154" s="245">
        <v>101675</v>
      </c>
      <c r="Q154" s="250"/>
      <c r="R154" s="250"/>
      <c r="S154" s="250">
        <v>-318729.84999999998</v>
      </c>
      <c r="T154" s="250">
        <v>1993235.29</v>
      </c>
      <c r="U154" s="40"/>
      <c r="V154" s="40"/>
      <c r="W154" s="40">
        <v>629793.02</v>
      </c>
      <c r="X154" s="40"/>
      <c r="Y154" s="40">
        <v>248.14</v>
      </c>
      <c r="Z154" s="40">
        <v>815040</v>
      </c>
      <c r="AA154" s="40">
        <v>61200</v>
      </c>
      <c r="AB154" s="246">
        <v>921966</v>
      </c>
      <c r="AC154" s="246"/>
      <c r="AD154" s="246"/>
      <c r="AE154" s="246">
        <v>508518.77</v>
      </c>
      <c r="AF154" s="246">
        <v>268683.93</v>
      </c>
      <c r="AG154" s="246"/>
      <c r="AH154" s="246"/>
      <c r="AI154" s="246"/>
      <c r="AJ154" s="76">
        <f t="shared" si="13"/>
        <v>238901.61000000002</v>
      </c>
      <c r="AK154" s="31">
        <f t="shared" si="14"/>
        <v>101675</v>
      </c>
      <c r="AL154" s="21">
        <f t="shared" si="15"/>
        <v>137226.61000000002</v>
      </c>
      <c r="AM154" s="15">
        <f t="shared" si="16"/>
        <v>1506281.1600000001</v>
      </c>
      <c r="AN154" s="16">
        <f t="shared" si="17"/>
        <v>1699168.7</v>
      </c>
      <c r="AO154" s="26">
        <f t="shared" si="18"/>
        <v>-192887.5399999998</v>
      </c>
    </row>
    <row r="157" spans="1:41" x14ac:dyDescent="0.2">
      <c r="D157" s="44"/>
    </row>
    <row r="158" spans="1:41" x14ac:dyDescent="0.2">
      <c r="D158" s="44"/>
    </row>
    <row r="159" spans="1:41" x14ac:dyDescent="0.2">
      <c r="D159" s="44"/>
    </row>
    <row r="160" spans="1:41" x14ac:dyDescent="0.2">
      <c r="D160" s="44"/>
    </row>
    <row r="161" spans="4:35" x14ac:dyDescent="0.2">
      <c r="D161" s="44"/>
    </row>
    <row r="162" spans="4:35" x14ac:dyDescent="0.2">
      <c r="D162" s="44"/>
    </row>
    <row r="163" spans="4:35" x14ac:dyDescent="0.2">
      <c r="D163" s="44"/>
    </row>
    <row r="164" spans="4:35" x14ac:dyDescent="0.2">
      <c r="D164" s="44"/>
    </row>
    <row r="165" spans="4:35" x14ac:dyDescent="0.2">
      <c r="D165" s="44"/>
    </row>
    <row r="171" spans="4:35" x14ac:dyDescent="0.2">
      <c r="E171" s="250"/>
      <c r="F171" s="244"/>
      <c r="G171" s="244"/>
      <c r="H171" s="244"/>
      <c r="I171" s="250"/>
      <c r="J171" s="250"/>
      <c r="K171" s="250"/>
      <c r="L171" s="250"/>
      <c r="Q171" s="250"/>
      <c r="R171" s="250"/>
      <c r="S171" s="250"/>
      <c r="T171" s="250"/>
      <c r="U171" s="40"/>
      <c r="V171" s="40"/>
      <c r="W171" s="40"/>
      <c r="X171" s="40"/>
      <c r="Y171" s="40"/>
      <c r="Z171" s="40"/>
      <c r="AA171" s="40"/>
      <c r="AB171" s="246"/>
      <c r="AC171" s="246"/>
      <c r="AD171" s="246"/>
      <c r="AE171" s="246"/>
      <c r="AF171" s="246"/>
      <c r="AG171" s="246"/>
      <c r="AH171" s="246"/>
      <c r="AI171" s="246"/>
    </row>
    <row r="174" spans="4:35" x14ac:dyDescent="0.2">
      <c r="E174" s="228"/>
      <c r="F174" s="234"/>
      <c r="G174" s="234"/>
      <c r="H174" s="234"/>
      <c r="I174" s="228"/>
      <c r="J174" s="228"/>
      <c r="K174" s="228"/>
      <c r="L174" s="228"/>
      <c r="Q174" s="228"/>
      <c r="R174" s="228"/>
      <c r="S174" s="228"/>
      <c r="T174" s="228"/>
      <c r="U174" s="235"/>
      <c r="V174" s="235"/>
      <c r="W174" s="235"/>
      <c r="X174" s="235"/>
      <c r="Y174" s="235"/>
      <c r="Z174" s="235"/>
      <c r="AA174" s="235"/>
      <c r="AB174" s="236"/>
      <c r="AC174" s="236"/>
      <c r="AD174" s="236"/>
      <c r="AE174" s="236"/>
      <c r="AF174" s="236"/>
      <c r="AG174" s="236"/>
      <c r="AH174" s="236"/>
      <c r="AI174" s="236"/>
    </row>
  </sheetData>
  <autoFilter ref="A1:AO15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7"/>
  <sheetViews>
    <sheetView zoomScaleNormal="100" workbookViewId="0">
      <selection activeCell="K7" sqref="K7"/>
    </sheetView>
  </sheetViews>
  <sheetFormatPr defaultRowHeight="13.5" x14ac:dyDescent="0.25"/>
  <cols>
    <col min="1" max="1" width="6.375" style="79" customWidth="1"/>
    <col min="2" max="2" width="14.125" style="79" customWidth="1"/>
    <col min="3" max="3" width="10.375" style="79" customWidth="1"/>
    <col min="4" max="4" width="9.625" style="79" customWidth="1"/>
    <col min="5" max="5" width="11.75" style="79" customWidth="1"/>
    <col min="6" max="6" width="13.625" style="79" customWidth="1"/>
    <col min="7" max="7" width="9.875" style="79" customWidth="1"/>
    <col min="8" max="8" width="45.5" style="79" customWidth="1"/>
    <col min="9" max="241" width="9" style="79"/>
    <col min="242" max="242" width="7.125" style="79" customWidth="1"/>
    <col min="243" max="243" width="12.75" style="79" customWidth="1"/>
    <col min="244" max="244" width="12.875" style="79" customWidth="1"/>
    <col min="245" max="248" width="10.375" style="79" customWidth="1"/>
    <col min="249" max="249" width="65.25" style="79" customWidth="1"/>
    <col min="250" max="497" width="9" style="79"/>
    <col min="498" max="498" width="7.125" style="79" customWidth="1"/>
    <col min="499" max="499" width="12.75" style="79" customWidth="1"/>
    <col min="500" max="500" width="12.875" style="79" customWidth="1"/>
    <col min="501" max="504" width="10.375" style="79" customWidth="1"/>
    <col min="505" max="505" width="65.25" style="79" customWidth="1"/>
    <col min="506" max="753" width="9" style="79"/>
    <col min="754" max="754" width="7.125" style="79" customWidth="1"/>
    <col min="755" max="755" width="12.75" style="79" customWidth="1"/>
    <col min="756" max="756" width="12.875" style="79" customWidth="1"/>
    <col min="757" max="760" width="10.375" style="79" customWidth="1"/>
    <col min="761" max="761" width="65.25" style="79" customWidth="1"/>
    <col min="762" max="1009" width="9" style="79"/>
    <col min="1010" max="1010" width="7.125" style="79" customWidth="1"/>
    <col min="1011" max="1011" width="12.75" style="79" customWidth="1"/>
    <col min="1012" max="1012" width="12.875" style="79" customWidth="1"/>
    <col min="1013" max="1016" width="10.375" style="79" customWidth="1"/>
    <col min="1017" max="1017" width="65.25" style="79" customWidth="1"/>
    <col min="1018" max="1265" width="9" style="79"/>
    <col min="1266" max="1266" width="7.125" style="79" customWidth="1"/>
    <col min="1267" max="1267" width="12.75" style="79" customWidth="1"/>
    <col min="1268" max="1268" width="12.875" style="79" customWidth="1"/>
    <col min="1269" max="1272" width="10.375" style="79" customWidth="1"/>
    <col min="1273" max="1273" width="65.25" style="79" customWidth="1"/>
    <col min="1274" max="1521" width="9" style="79"/>
    <col min="1522" max="1522" width="7.125" style="79" customWidth="1"/>
    <col min="1523" max="1523" width="12.75" style="79" customWidth="1"/>
    <col min="1524" max="1524" width="12.875" style="79" customWidth="1"/>
    <col min="1525" max="1528" width="10.375" style="79" customWidth="1"/>
    <col min="1529" max="1529" width="65.25" style="79" customWidth="1"/>
    <col min="1530" max="1777" width="9" style="79"/>
    <col min="1778" max="1778" width="7.125" style="79" customWidth="1"/>
    <col min="1779" max="1779" width="12.75" style="79" customWidth="1"/>
    <col min="1780" max="1780" width="12.875" style="79" customWidth="1"/>
    <col min="1781" max="1784" width="10.375" style="79" customWidth="1"/>
    <col min="1785" max="1785" width="65.25" style="79" customWidth="1"/>
    <col min="1786" max="2033" width="9" style="79"/>
    <col min="2034" max="2034" width="7.125" style="79" customWidth="1"/>
    <col min="2035" max="2035" width="12.75" style="79" customWidth="1"/>
    <col min="2036" max="2036" width="12.875" style="79" customWidth="1"/>
    <col min="2037" max="2040" width="10.375" style="79" customWidth="1"/>
    <col min="2041" max="2041" width="65.25" style="79" customWidth="1"/>
    <col min="2042" max="2289" width="9" style="79"/>
    <col min="2290" max="2290" width="7.125" style="79" customWidth="1"/>
    <col min="2291" max="2291" width="12.75" style="79" customWidth="1"/>
    <col min="2292" max="2292" width="12.875" style="79" customWidth="1"/>
    <col min="2293" max="2296" width="10.375" style="79" customWidth="1"/>
    <col min="2297" max="2297" width="65.25" style="79" customWidth="1"/>
    <col min="2298" max="2545" width="9" style="79"/>
    <col min="2546" max="2546" width="7.125" style="79" customWidth="1"/>
    <col min="2547" max="2547" width="12.75" style="79" customWidth="1"/>
    <col min="2548" max="2548" width="12.875" style="79" customWidth="1"/>
    <col min="2549" max="2552" width="10.375" style="79" customWidth="1"/>
    <col min="2553" max="2553" width="65.25" style="79" customWidth="1"/>
    <col min="2554" max="2801" width="9" style="79"/>
    <col min="2802" max="2802" width="7.125" style="79" customWidth="1"/>
    <col min="2803" max="2803" width="12.75" style="79" customWidth="1"/>
    <col min="2804" max="2804" width="12.875" style="79" customWidth="1"/>
    <col min="2805" max="2808" width="10.375" style="79" customWidth="1"/>
    <col min="2809" max="2809" width="65.25" style="79" customWidth="1"/>
    <col min="2810" max="3057" width="9" style="79"/>
    <col min="3058" max="3058" width="7.125" style="79" customWidth="1"/>
    <col min="3059" max="3059" width="12.75" style="79" customWidth="1"/>
    <col min="3060" max="3060" width="12.875" style="79" customWidth="1"/>
    <col min="3061" max="3064" width="10.375" style="79" customWidth="1"/>
    <col min="3065" max="3065" width="65.25" style="79" customWidth="1"/>
    <col min="3066" max="3313" width="9" style="79"/>
    <col min="3314" max="3314" width="7.125" style="79" customWidth="1"/>
    <col min="3315" max="3315" width="12.75" style="79" customWidth="1"/>
    <col min="3316" max="3316" width="12.875" style="79" customWidth="1"/>
    <col min="3317" max="3320" width="10.375" style="79" customWidth="1"/>
    <col min="3321" max="3321" width="65.25" style="79" customWidth="1"/>
    <col min="3322" max="3569" width="9" style="79"/>
    <col min="3570" max="3570" width="7.125" style="79" customWidth="1"/>
    <col min="3571" max="3571" width="12.75" style="79" customWidth="1"/>
    <col min="3572" max="3572" width="12.875" style="79" customWidth="1"/>
    <col min="3573" max="3576" width="10.375" style="79" customWidth="1"/>
    <col min="3577" max="3577" width="65.25" style="79" customWidth="1"/>
    <col min="3578" max="3825" width="9" style="79"/>
    <col min="3826" max="3826" width="7.125" style="79" customWidth="1"/>
    <col min="3827" max="3827" width="12.75" style="79" customWidth="1"/>
    <col min="3828" max="3828" width="12.875" style="79" customWidth="1"/>
    <col min="3829" max="3832" width="10.375" style="79" customWidth="1"/>
    <col min="3833" max="3833" width="65.25" style="79" customWidth="1"/>
    <col min="3834" max="4081" width="9" style="79"/>
    <col min="4082" max="4082" width="7.125" style="79" customWidth="1"/>
    <col min="4083" max="4083" width="12.75" style="79" customWidth="1"/>
    <col min="4084" max="4084" width="12.875" style="79" customWidth="1"/>
    <col min="4085" max="4088" width="10.375" style="79" customWidth="1"/>
    <col min="4089" max="4089" width="65.25" style="79" customWidth="1"/>
    <col min="4090" max="4337" width="9" style="79"/>
    <col min="4338" max="4338" width="7.125" style="79" customWidth="1"/>
    <col min="4339" max="4339" width="12.75" style="79" customWidth="1"/>
    <col min="4340" max="4340" width="12.875" style="79" customWidth="1"/>
    <col min="4341" max="4344" width="10.375" style="79" customWidth="1"/>
    <col min="4345" max="4345" width="65.25" style="79" customWidth="1"/>
    <col min="4346" max="4593" width="9" style="79"/>
    <col min="4594" max="4594" width="7.125" style="79" customWidth="1"/>
    <col min="4595" max="4595" width="12.75" style="79" customWidth="1"/>
    <col min="4596" max="4596" width="12.875" style="79" customWidth="1"/>
    <col min="4597" max="4600" width="10.375" style="79" customWidth="1"/>
    <col min="4601" max="4601" width="65.25" style="79" customWidth="1"/>
    <col min="4602" max="4849" width="9" style="79"/>
    <col min="4850" max="4850" width="7.125" style="79" customWidth="1"/>
    <col min="4851" max="4851" width="12.75" style="79" customWidth="1"/>
    <col min="4852" max="4852" width="12.875" style="79" customWidth="1"/>
    <col min="4853" max="4856" width="10.375" style="79" customWidth="1"/>
    <col min="4857" max="4857" width="65.25" style="79" customWidth="1"/>
    <col min="4858" max="5105" width="9" style="79"/>
    <col min="5106" max="5106" width="7.125" style="79" customWidth="1"/>
    <col min="5107" max="5107" width="12.75" style="79" customWidth="1"/>
    <col min="5108" max="5108" width="12.875" style="79" customWidth="1"/>
    <col min="5109" max="5112" width="10.375" style="79" customWidth="1"/>
    <col min="5113" max="5113" width="65.25" style="79" customWidth="1"/>
    <col min="5114" max="5361" width="9" style="79"/>
    <col min="5362" max="5362" width="7.125" style="79" customWidth="1"/>
    <col min="5363" max="5363" width="12.75" style="79" customWidth="1"/>
    <col min="5364" max="5364" width="12.875" style="79" customWidth="1"/>
    <col min="5365" max="5368" width="10.375" style="79" customWidth="1"/>
    <col min="5369" max="5369" width="65.25" style="79" customWidth="1"/>
    <col min="5370" max="5617" width="9" style="79"/>
    <col min="5618" max="5618" width="7.125" style="79" customWidth="1"/>
    <col min="5619" max="5619" width="12.75" style="79" customWidth="1"/>
    <col min="5620" max="5620" width="12.875" style="79" customWidth="1"/>
    <col min="5621" max="5624" width="10.375" style="79" customWidth="1"/>
    <col min="5625" max="5625" width="65.25" style="79" customWidth="1"/>
    <col min="5626" max="5873" width="9" style="79"/>
    <col min="5874" max="5874" width="7.125" style="79" customWidth="1"/>
    <col min="5875" max="5875" width="12.75" style="79" customWidth="1"/>
    <col min="5876" max="5876" width="12.875" style="79" customWidth="1"/>
    <col min="5877" max="5880" width="10.375" style="79" customWidth="1"/>
    <col min="5881" max="5881" width="65.25" style="79" customWidth="1"/>
    <col min="5882" max="6129" width="9" style="79"/>
    <col min="6130" max="6130" width="7.125" style="79" customWidth="1"/>
    <col min="6131" max="6131" width="12.75" style="79" customWidth="1"/>
    <col min="6132" max="6132" width="12.875" style="79" customWidth="1"/>
    <col min="6133" max="6136" width="10.375" style="79" customWidth="1"/>
    <col min="6137" max="6137" width="65.25" style="79" customWidth="1"/>
    <col min="6138" max="6385" width="9" style="79"/>
    <col min="6386" max="6386" width="7.125" style="79" customWidth="1"/>
    <col min="6387" max="6387" width="12.75" style="79" customWidth="1"/>
    <col min="6388" max="6388" width="12.875" style="79" customWidth="1"/>
    <col min="6389" max="6392" width="10.375" style="79" customWidth="1"/>
    <col min="6393" max="6393" width="65.25" style="79" customWidth="1"/>
    <col min="6394" max="6641" width="9" style="79"/>
    <col min="6642" max="6642" width="7.125" style="79" customWidth="1"/>
    <col min="6643" max="6643" width="12.75" style="79" customWidth="1"/>
    <col min="6644" max="6644" width="12.875" style="79" customWidth="1"/>
    <col min="6645" max="6648" width="10.375" style="79" customWidth="1"/>
    <col min="6649" max="6649" width="65.25" style="79" customWidth="1"/>
    <col min="6650" max="6897" width="9" style="79"/>
    <col min="6898" max="6898" width="7.125" style="79" customWidth="1"/>
    <col min="6899" max="6899" width="12.75" style="79" customWidth="1"/>
    <col min="6900" max="6900" width="12.875" style="79" customWidth="1"/>
    <col min="6901" max="6904" width="10.375" style="79" customWidth="1"/>
    <col min="6905" max="6905" width="65.25" style="79" customWidth="1"/>
    <col min="6906" max="7153" width="9" style="79"/>
    <col min="7154" max="7154" width="7.125" style="79" customWidth="1"/>
    <col min="7155" max="7155" width="12.75" style="79" customWidth="1"/>
    <col min="7156" max="7156" width="12.875" style="79" customWidth="1"/>
    <col min="7157" max="7160" width="10.375" style="79" customWidth="1"/>
    <col min="7161" max="7161" width="65.25" style="79" customWidth="1"/>
    <col min="7162" max="7409" width="9" style="79"/>
    <col min="7410" max="7410" width="7.125" style="79" customWidth="1"/>
    <col min="7411" max="7411" width="12.75" style="79" customWidth="1"/>
    <col min="7412" max="7412" width="12.875" style="79" customWidth="1"/>
    <col min="7413" max="7416" width="10.375" style="79" customWidth="1"/>
    <col min="7417" max="7417" width="65.25" style="79" customWidth="1"/>
    <col min="7418" max="7665" width="9" style="79"/>
    <col min="7666" max="7666" width="7.125" style="79" customWidth="1"/>
    <col min="7667" max="7667" width="12.75" style="79" customWidth="1"/>
    <col min="7668" max="7668" width="12.875" style="79" customWidth="1"/>
    <col min="7669" max="7672" width="10.375" style="79" customWidth="1"/>
    <col min="7673" max="7673" width="65.25" style="79" customWidth="1"/>
    <col min="7674" max="7921" width="9" style="79"/>
    <col min="7922" max="7922" width="7.125" style="79" customWidth="1"/>
    <col min="7923" max="7923" width="12.75" style="79" customWidth="1"/>
    <col min="7924" max="7924" width="12.875" style="79" customWidth="1"/>
    <col min="7925" max="7928" width="10.375" style="79" customWidth="1"/>
    <col min="7929" max="7929" width="65.25" style="79" customWidth="1"/>
    <col min="7930" max="8177" width="9" style="79"/>
    <col min="8178" max="8178" width="7.125" style="79" customWidth="1"/>
    <col min="8179" max="8179" width="12.75" style="79" customWidth="1"/>
    <col min="8180" max="8180" width="12.875" style="79" customWidth="1"/>
    <col min="8181" max="8184" width="10.375" style="79" customWidth="1"/>
    <col min="8185" max="8185" width="65.25" style="79" customWidth="1"/>
    <col min="8186" max="8433" width="9" style="79"/>
    <col min="8434" max="8434" width="7.125" style="79" customWidth="1"/>
    <col min="8435" max="8435" width="12.75" style="79" customWidth="1"/>
    <col min="8436" max="8436" width="12.875" style="79" customWidth="1"/>
    <col min="8437" max="8440" width="10.375" style="79" customWidth="1"/>
    <col min="8441" max="8441" width="65.25" style="79" customWidth="1"/>
    <col min="8442" max="8689" width="9" style="79"/>
    <col min="8690" max="8690" width="7.125" style="79" customWidth="1"/>
    <col min="8691" max="8691" width="12.75" style="79" customWidth="1"/>
    <col min="8692" max="8692" width="12.875" style="79" customWidth="1"/>
    <col min="8693" max="8696" width="10.375" style="79" customWidth="1"/>
    <col min="8697" max="8697" width="65.25" style="79" customWidth="1"/>
    <col min="8698" max="8945" width="9" style="79"/>
    <col min="8946" max="8946" width="7.125" style="79" customWidth="1"/>
    <col min="8947" max="8947" width="12.75" style="79" customWidth="1"/>
    <col min="8948" max="8948" width="12.875" style="79" customWidth="1"/>
    <col min="8949" max="8952" width="10.375" style="79" customWidth="1"/>
    <col min="8953" max="8953" width="65.25" style="79" customWidth="1"/>
    <col min="8954" max="9201" width="9" style="79"/>
    <col min="9202" max="9202" width="7.125" style="79" customWidth="1"/>
    <col min="9203" max="9203" width="12.75" style="79" customWidth="1"/>
    <col min="9204" max="9204" width="12.875" style="79" customWidth="1"/>
    <col min="9205" max="9208" width="10.375" style="79" customWidth="1"/>
    <col min="9209" max="9209" width="65.25" style="79" customWidth="1"/>
    <col min="9210" max="9457" width="9" style="79"/>
    <col min="9458" max="9458" width="7.125" style="79" customWidth="1"/>
    <col min="9459" max="9459" width="12.75" style="79" customWidth="1"/>
    <col min="9460" max="9460" width="12.875" style="79" customWidth="1"/>
    <col min="9461" max="9464" width="10.375" style="79" customWidth="1"/>
    <col min="9465" max="9465" width="65.25" style="79" customWidth="1"/>
    <col min="9466" max="9713" width="9" style="79"/>
    <col min="9714" max="9714" width="7.125" style="79" customWidth="1"/>
    <col min="9715" max="9715" width="12.75" style="79" customWidth="1"/>
    <col min="9716" max="9716" width="12.875" style="79" customWidth="1"/>
    <col min="9717" max="9720" width="10.375" style="79" customWidth="1"/>
    <col min="9721" max="9721" width="65.25" style="79" customWidth="1"/>
    <col min="9722" max="9969" width="9" style="79"/>
    <col min="9970" max="9970" width="7.125" style="79" customWidth="1"/>
    <col min="9971" max="9971" width="12.75" style="79" customWidth="1"/>
    <col min="9972" max="9972" width="12.875" style="79" customWidth="1"/>
    <col min="9973" max="9976" width="10.375" style="79" customWidth="1"/>
    <col min="9977" max="9977" width="65.25" style="79" customWidth="1"/>
    <col min="9978" max="10225" width="9" style="79"/>
    <col min="10226" max="10226" width="7.125" style="79" customWidth="1"/>
    <col min="10227" max="10227" width="12.75" style="79" customWidth="1"/>
    <col min="10228" max="10228" width="12.875" style="79" customWidth="1"/>
    <col min="10229" max="10232" width="10.375" style="79" customWidth="1"/>
    <col min="10233" max="10233" width="65.25" style="79" customWidth="1"/>
    <col min="10234" max="10481" width="9" style="79"/>
    <col min="10482" max="10482" width="7.125" style="79" customWidth="1"/>
    <col min="10483" max="10483" width="12.75" style="79" customWidth="1"/>
    <col min="10484" max="10484" width="12.875" style="79" customWidth="1"/>
    <col min="10485" max="10488" width="10.375" style="79" customWidth="1"/>
    <col min="10489" max="10489" width="65.25" style="79" customWidth="1"/>
    <col min="10490" max="10737" width="9" style="79"/>
    <col min="10738" max="10738" width="7.125" style="79" customWidth="1"/>
    <col min="10739" max="10739" width="12.75" style="79" customWidth="1"/>
    <col min="10740" max="10740" width="12.875" style="79" customWidth="1"/>
    <col min="10741" max="10744" width="10.375" style="79" customWidth="1"/>
    <col min="10745" max="10745" width="65.25" style="79" customWidth="1"/>
    <col min="10746" max="10993" width="9" style="79"/>
    <col min="10994" max="10994" width="7.125" style="79" customWidth="1"/>
    <col min="10995" max="10995" width="12.75" style="79" customWidth="1"/>
    <col min="10996" max="10996" width="12.875" style="79" customWidth="1"/>
    <col min="10997" max="11000" width="10.375" style="79" customWidth="1"/>
    <col min="11001" max="11001" width="65.25" style="79" customWidth="1"/>
    <col min="11002" max="11249" width="9" style="79"/>
    <col min="11250" max="11250" width="7.125" style="79" customWidth="1"/>
    <col min="11251" max="11251" width="12.75" style="79" customWidth="1"/>
    <col min="11252" max="11252" width="12.875" style="79" customWidth="1"/>
    <col min="11253" max="11256" width="10.375" style="79" customWidth="1"/>
    <col min="11257" max="11257" width="65.25" style="79" customWidth="1"/>
    <col min="11258" max="11505" width="9" style="79"/>
    <col min="11506" max="11506" width="7.125" style="79" customWidth="1"/>
    <col min="11507" max="11507" width="12.75" style="79" customWidth="1"/>
    <col min="11508" max="11508" width="12.875" style="79" customWidth="1"/>
    <col min="11509" max="11512" width="10.375" style="79" customWidth="1"/>
    <col min="11513" max="11513" width="65.25" style="79" customWidth="1"/>
    <col min="11514" max="11761" width="9" style="79"/>
    <col min="11762" max="11762" width="7.125" style="79" customWidth="1"/>
    <col min="11763" max="11763" width="12.75" style="79" customWidth="1"/>
    <col min="11764" max="11764" width="12.875" style="79" customWidth="1"/>
    <col min="11765" max="11768" width="10.375" style="79" customWidth="1"/>
    <col min="11769" max="11769" width="65.25" style="79" customWidth="1"/>
    <col min="11770" max="12017" width="9" style="79"/>
    <col min="12018" max="12018" width="7.125" style="79" customWidth="1"/>
    <col min="12019" max="12019" width="12.75" style="79" customWidth="1"/>
    <col min="12020" max="12020" width="12.875" style="79" customWidth="1"/>
    <col min="12021" max="12024" width="10.375" style="79" customWidth="1"/>
    <col min="12025" max="12025" width="65.25" style="79" customWidth="1"/>
    <col min="12026" max="12273" width="9" style="79"/>
    <col min="12274" max="12274" width="7.125" style="79" customWidth="1"/>
    <col min="12275" max="12275" width="12.75" style="79" customWidth="1"/>
    <col min="12276" max="12276" width="12.875" style="79" customWidth="1"/>
    <col min="12277" max="12280" width="10.375" style="79" customWidth="1"/>
    <col min="12281" max="12281" width="65.25" style="79" customWidth="1"/>
    <col min="12282" max="12529" width="9" style="79"/>
    <col min="12530" max="12530" width="7.125" style="79" customWidth="1"/>
    <col min="12531" max="12531" width="12.75" style="79" customWidth="1"/>
    <col min="12532" max="12532" width="12.875" style="79" customWidth="1"/>
    <col min="12533" max="12536" width="10.375" style="79" customWidth="1"/>
    <col min="12537" max="12537" width="65.25" style="79" customWidth="1"/>
    <col min="12538" max="12785" width="9" style="79"/>
    <col min="12786" max="12786" width="7.125" style="79" customWidth="1"/>
    <col min="12787" max="12787" width="12.75" style="79" customWidth="1"/>
    <col min="12788" max="12788" width="12.875" style="79" customWidth="1"/>
    <col min="12789" max="12792" width="10.375" style="79" customWidth="1"/>
    <col min="12793" max="12793" width="65.25" style="79" customWidth="1"/>
    <col min="12794" max="13041" width="9" style="79"/>
    <col min="13042" max="13042" width="7.125" style="79" customWidth="1"/>
    <col min="13043" max="13043" width="12.75" style="79" customWidth="1"/>
    <col min="13044" max="13044" width="12.875" style="79" customWidth="1"/>
    <col min="13045" max="13048" width="10.375" style="79" customWidth="1"/>
    <col min="13049" max="13049" width="65.25" style="79" customWidth="1"/>
    <col min="13050" max="13297" width="9" style="79"/>
    <col min="13298" max="13298" width="7.125" style="79" customWidth="1"/>
    <col min="13299" max="13299" width="12.75" style="79" customWidth="1"/>
    <col min="13300" max="13300" width="12.875" style="79" customWidth="1"/>
    <col min="13301" max="13304" width="10.375" style="79" customWidth="1"/>
    <col min="13305" max="13305" width="65.25" style="79" customWidth="1"/>
    <col min="13306" max="13553" width="9" style="79"/>
    <col min="13554" max="13554" width="7.125" style="79" customWidth="1"/>
    <col min="13555" max="13555" width="12.75" style="79" customWidth="1"/>
    <col min="13556" max="13556" width="12.875" style="79" customWidth="1"/>
    <col min="13557" max="13560" width="10.375" style="79" customWidth="1"/>
    <col min="13561" max="13561" width="65.25" style="79" customWidth="1"/>
    <col min="13562" max="13809" width="9" style="79"/>
    <col min="13810" max="13810" width="7.125" style="79" customWidth="1"/>
    <col min="13811" max="13811" width="12.75" style="79" customWidth="1"/>
    <col min="13812" max="13812" width="12.875" style="79" customWidth="1"/>
    <col min="13813" max="13816" width="10.375" style="79" customWidth="1"/>
    <col min="13817" max="13817" width="65.25" style="79" customWidth="1"/>
    <col min="13818" max="14065" width="9" style="79"/>
    <col min="14066" max="14066" width="7.125" style="79" customWidth="1"/>
    <col min="14067" max="14067" width="12.75" style="79" customWidth="1"/>
    <col min="14068" max="14068" width="12.875" style="79" customWidth="1"/>
    <col min="14069" max="14072" width="10.375" style="79" customWidth="1"/>
    <col min="14073" max="14073" width="65.25" style="79" customWidth="1"/>
    <col min="14074" max="14321" width="9" style="79"/>
    <col min="14322" max="14322" width="7.125" style="79" customWidth="1"/>
    <col min="14323" max="14323" width="12.75" style="79" customWidth="1"/>
    <col min="14324" max="14324" width="12.875" style="79" customWidth="1"/>
    <col min="14325" max="14328" width="10.375" style="79" customWidth="1"/>
    <col min="14329" max="14329" width="65.25" style="79" customWidth="1"/>
    <col min="14330" max="14577" width="9" style="79"/>
    <col min="14578" max="14578" width="7.125" style="79" customWidth="1"/>
    <col min="14579" max="14579" width="12.75" style="79" customWidth="1"/>
    <col min="14580" max="14580" width="12.875" style="79" customWidth="1"/>
    <col min="14581" max="14584" width="10.375" style="79" customWidth="1"/>
    <col min="14585" max="14585" width="65.25" style="79" customWidth="1"/>
    <col min="14586" max="14833" width="9" style="79"/>
    <col min="14834" max="14834" width="7.125" style="79" customWidth="1"/>
    <col min="14835" max="14835" width="12.75" style="79" customWidth="1"/>
    <col min="14836" max="14836" width="12.875" style="79" customWidth="1"/>
    <col min="14837" max="14840" width="10.375" style="79" customWidth="1"/>
    <col min="14841" max="14841" width="65.25" style="79" customWidth="1"/>
    <col min="14842" max="15089" width="9" style="79"/>
    <col min="15090" max="15090" width="7.125" style="79" customWidth="1"/>
    <col min="15091" max="15091" width="12.75" style="79" customWidth="1"/>
    <col min="15092" max="15092" width="12.875" style="79" customWidth="1"/>
    <col min="15093" max="15096" width="10.375" style="79" customWidth="1"/>
    <col min="15097" max="15097" width="65.25" style="79" customWidth="1"/>
    <col min="15098" max="15345" width="9" style="79"/>
    <col min="15346" max="15346" width="7.125" style="79" customWidth="1"/>
    <col min="15347" max="15347" width="12.75" style="79" customWidth="1"/>
    <col min="15348" max="15348" width="12.875" style="79" customWidth="1"/>
    <col min="15349" max="15352" width="10.375" style="79" customWidth="1"/>
    <col min="15353" max="15353" width="65.25" style="79" customWidth="1"/>
    <col min="15354" max="15601" width="9" style="79"/>
    <col min="15602" max="15602" width="7.125" style="79" customWidth="1"/>
    <col min="15603" max="15603" width="12.75" style="79" customWidth="1"/>
    <col min="15604" max="15604" width="12.875" style="79" customWidth="1"/>
    <col min="15605" max="15608" width="10.375" style="79" customWidth="1"/>
    <col min="15609" max="15609" width="65.25" style="79" customWidth="1"/>
    <col min="15610" max="15857" width="9" style="79"/>
    <col min="15858" max="15858" width="7.125" style="79" customWidth="1"/>
    <col min="15859" max="15859" width="12.75" style="79" customWidth="1"/>
    <col min="15860" max="15860" width="12.875" style="79" customWidth="1"/>
    <col min="15861" max="15864" width="10.375" style="79" customWidth="1"/>
    <col min="15865" max="15865" width="65.25" style="79" customWidth="1"/>
    <col min="15866" max="16113" width="9" style="79"/>
    <col min="16114" max="16114" width="7.125" style="79" customWidth="1"/>
    <col min="16115" max="16115" width="12.75" style="79" customWidth="1"/>
    <col min="16116" max="16116" width="12.875" style="79" customWidth="1"/>
    <col min="16117" max="16120" width="10.375" style="79" customWidth="1"/>
    <col min="16121" max="16121" width="65.25" style="79" customWidth="1"/>
    <col min="16122" max="16384" width="9" style="79"/>
  </cols>
  <sheetData>
    <row r="1" spans="1:8" ht="21" x14ac:dyDescent="0.35">
      <c r="A1" s="338" t="s">
        <v>1422</v>
      </c>
      <c r="B1" s="338"/>
      <c r="C1" s="338"/>
      <c r="D1" s="338"/>
      <c r="E1" s="338"/>
      <c r="F1" s="338"/>
      <c r="G1" s="338"/>
      <c r="H1" s="338"/>
    </row>
    <row r="2" spans="1:8" ht="21" x14ac:dyDescent="0.35">
      <c r="A2" s="339" t="s">
        <v>3361</v>
      </c>
      <c r="B2" s="339"/>
      <c r="C2" s="339"/>
      <c r="D2" s="339"/>
      <c r="E2" s="339"/>
      <c r="F2" s="339"/>
      <c r="G2" s="339"/>
      <c r="H2" s="339"/>
    </row>
    <row r="3" spans="1:8" s="80" customFormat="1" ht="42" x14ac:dyDescent="0.25">
      <c r="A3" s="340" t="s">
        <v>63</v>
      </c>
      <c r="B3" s="340" t="s">
        <v>1423</v>
      </c>
      <c r="C3" s="211" t="s">
        <v>1424</v>
      </c>
      <c r="D3" s="212" t="s">
        <v>1425</v>
      </c>
      <c r="E3" s="342" t="s">
        <v>64</v>
      </c>
      <c r="F3" s="213" t="s">
        <v>65</v>
      </c>
      <c r="G3" s="344" t="s">
        <v>64</v>
      </c>
      <c r="H3" s="340" t="s">
        <v>1426</v>
      </c>
    </row>
    <row r="4" spans="1:8" s="80" customFormat="1" ht="21" x14ac:dyDescent="0.25">
      <c r="A4" s="341"/>
      <c r="B4" s="341"/>
      <c r="C4" s="211" t="s">
        <v>1427</v>
      </c>
      <c r="D4" s="214" t="s">
        <v>1427</v>
      </c>
      <c r="E4" s="343"/>
      <c r="F4" s="213" t="s">
        <v>1427</v>
      </c>
      <c r="G4" s="345"/>
      <c r="H4" s="341"/>
    </row>
    <row r="5" spans="1:8" s="243" customFormat="1" ht="21" x14ac:dyDescent="0.2">
      <c r="A5" s="237">
        <v>1</v>
      </c>
      <c r="B5" s="238" t="s">
        <v>57</v>
      </c>
      <c r="C5" s="239">
        <v>61</v>
      </c>
      <c r="D5" s="212">
        <f>C5-F5</f>
        <v>61</v>
      </c>
      <c r="E5" s="240">
        <f t="shared" ref="E5:E12" si="0">D5/C5*100</f>
        <v>100</v>
      </c>
      <c r="F5" s="213">
        <v>0</v>
      </c>
      <c r="G5" s="241">
        <f t="shared" ref="G5:G11" si="1">F5/C5*100</f>
        <v>0</v>
      </c>
      <c r="H5" s="242"/>
    </row>
    <row r="6" spans="1:8" s="243" customFormat="1" ht="21" x14ac:dyDescent="0.2">
      <c r="A6" s="237">
        <v>2</v>
      </c>
      <c r="B6" s="238" t="s">
        <v>61</v>
      </c>
      <c r="C6" s="239">
        <v>83</v>
      </c>
      <c r="D6" s="212">
        <f t="shared" ref="D6:D11" si="2">C6-F6</f>
        <v>83</v>
      </c>
      <c r="E6" s="240">
        <f t="shared" si="0"/>
        <v>100</v>
      </c>
      <c r="F6" s="213">
        <v>0</v>
      </c>
      <c r="G6" s="241">
        <f t="shared" si="1"/>
        <v>0</v>
      </c>
      <c r="H6" s="242"/>
    </row>
    <row r="7" spans="1:8" ht="21" x14ac:dyDescent="0.35">
      <c r="A7" s="172">
        <v>3</v>
      </c>
      <c r="B7" s="143" t="s">
        <v>62</v>
      </c>
      <c r="C7" s="215">
        <v>210</v>
      </c>
      <c r="D7" s="212">
        <f t="shared" si="2"/>
        <v>210</v>
      </c>
      <c r="E7" s="216">
        <f t="shared" si="0"/>
        <v>100</v>
      </c>
      <c r="F7" s="217">
        <v>0</v>
      </c>
      <c r="G7" s="218">
        <f t="shared" si="1"/>
        <v>0</v>
      </c>
      <c r="H7" s="219" t="s">
        <v>1431</v>
      </c>
    </row>
    <row r="8" spans="1:8" ht="21" x14ac:dyDescent="0.35">
      <c r="A8" s="172">
        <v>4</v>
      </c>
      <c r="B8" s="143" t="s">
        <v>58</v>
      </c>
      <c r="C8" s="215">
        <v>127</v>
      </c>
      <c r="D8" s="212">
        <f t="shared" si="2"/>
        <v>127</v>
      </c>
      <c r="E8" s="216">
        <f t="shared" si="0"/>
        <v>100</v>
      </c>
      <c r="F8" s="217">
        <v>0</v>
      </c>
      <c r="G8" s="218">
        <f t="shared" si="1"/>
        <v>0</v>
      </c>
      <c r="H8" s="143"/>
    </row>
    <row r="9" spans="1:8" ht="21" x14ac:dyDescent="0.35">
      <c r="A9" s="172">
        <v>5</v>
      </c>
      <c r="B9" s="143" t="s">
        <v>60</v>
      </c>
      <c r="C9" s="215">
        <v>74</v>
      </c>
      <c r="D9" s="212">
        <f t="shared" si="2"/>
        <v>74</v>
      </c>
      <c r="E9" s="216">
        <f t="shared" si="0"/>
        <v>100</v>
      </c>
      <c r="F9" s="217">
        <v>0</v>
      </c>
      <c r="G9" s="218">
        <f t="shared" si="1"/>
        <v>0</v>
      </c>
      <c r="H9" s="143"/>
    </row>
    <row r="10" spans="1:8" ht="21" x14ac:dyDescent="0.35">
      <c r="A10" s="172">
        <v>6</v>
      </c>
      <c r="B10" s="143" t="s">
        <v>59</v>
      </c>
      <c r="C10" s="215">
        <v>168</v>
      </c>
      <c r="D10" s="212">
        <f t="shared" si="2"/>
        <v>168</v>
      </c>
      <c r="E10" s="216">
        <f t="shared" si="0"/>
        <v>100</v>
      </c>
      <c r="F10" s="217">
        <v>0</v>
      </c>
      <c r="G10" s="218">
        <f t="shared" si="1"/>
        <v>0</v>
      </c>
      <c r="H10" s="143"/>
    </row>
    <row r="11" spans="1:8" ht="21" x14ac:dyDescent="0.35">
      <c r="A11" s="172">
        <v>7</v>
      </c>
      <c r="B11" s="143" t="s">
        <v>56</v>
      </c>
      <c r="C11" s="215">
        <v>151</v>
      </c>
      <c r="D11" s="212">
        <f t="shared" si="2"/>
        <v>151</v>
      </c>
      <c r="E11" s="216">
        <f t="shared" si="0"/>
        <v>100</v>
      </c>
      <c r="F11" s="217">
        <v>0</v>
      </c>
      <c r="G11" s="220">
        <f t="shared" si="1"/>
        <v>0</v>
      </c>
      <c r="H11" s="219"/>
    </row>
    <row r="12" spans="1:8" ht="21.75" thickBot="1" x14ac:dyDescent="0.4">
      <c r="A12" s="333" t="s">
        <v>1428</v>
      </c>
      <c r="B12" s="334"/>
      <c r="C12" s="221">
        <f>SUM(C5:C11)</f>
        <v>874</v>
      </c>
      <c r="D12" s="222">
        <f>SUM(D5:D11)</f>
        <v>874</v>
      </c>
      <c r="E12" s="223">
        <f t="shared" si="0"/>
        <v>100</v>
      </c>
      <c r="F12" s="224">
        <f>SUM(F5:F11)</f>
        <v>0</v>
      </c>
      <c r="G12" s="225">
        <f>F12/C12*100</f>
        <v>0</v>
      </c>
      <c r="H12" s="226"/>
    </row>
    <row r="13" spans="1:8" ht="21.75" thickTop="1" x14ac:dyDescent="0.35">
      <c r="A13" s="95"/>
      <c r="B13" s="227" t="s">
        <v>1423</v>
      </c>
      <c r="C13" s="101" t="s">
        <v>1429</v>
      </c>
      <c r="D13" s="101" t="s">
        <v>1430</v>
      </c>
      <c r="E13" s="95"/>
      <c r="F13" s="95"/>
      <c r="G13" s="95"/>
      <c r="H13" s="95"/>
    </row>
    <row r="14" spans="1:8" x14ac:dyDescent="0.25">
      <c r="B14" s="81" t="s">
        <v>57</v>
      </c>
      <c r="C14" s="84">
        <f t="shared" ref="C14:C21" si="3">E5</f>
        <v>100</v>
      </c>
      <c r="D14" s="85">
        <f t="shared" ref="D14:D21" si="4">G5</f>
        <v>0</v>
      </c>
    </row>
    <row r="15" spans="1:8" x14ac:dyDescent="0.25">
      <c r="B15" s="81" t="s">
        <v>61</v>
      </c>
      <c r="C15" s="84">
        <f t="shared" si="3"/>
        <v>100</v>
      </c>
      <c r="D15" s="85">
        <f t="shared" si="4"/>
        <v>0</v>
      </c>
    </row>
    <row r="16" spans="1:8" x14ac:dyDescent="0.25">
      <c r="B16" s="81" t="s">
        <v>62</v>
      </c>
      <c r="C16" s="84">
        <f t="shared" si="3"/>
        <v>100</v>
      </c>
      <c r="D16" s="85">
        <f t="shared" si="4"/>
        <v>0</v>
      </c>
    </row>
    <row r="17" spans="2:4" x14ac:dyDescent="0.25">
      <c r="B17" s="81" t="s">
        <v>58</v>
      </c>
      <c r="C17" s="84">
        <f t="shared" si="3"/>
        <v>100</v>
      </c>
      <c r="D17" s="85">
        <f t="shared" si="4"/>
        <v>0</v>
      </c>
    </row>
    <row r="18" spans="2:4" x14ac:dyDescent="0.25">
      <c r="B18" s="81" t="s">
        <v>60</v>
      </c>
      <c r="C18" s="84">
        <f t="shared" si="3"/>
        <v>100</v>
      </c>
      <c r="D18" s="85">
        <f t="shared" si="4"/>
        <v>0</v>
      </c>
    </row>
    <row r="19" spans="2:4" x14ac:dyDescent="0.25">
      <c r="B19" s="81" t="s">
        <v>59</v>
      </c>
      <c r="C19" s="84">
        <f t="shared" si="3"/>
        <v>100</v>
      </c>
      <c r="D19" s="85">
        <f t="shared" si="4"/>
        <v>0</v>
      </c>
    </row>
    <row r="20" spans="2:4" x14ac:dyDescent="0.25">
      <c r="B20" s="81" t="s">
        <v>56</v>
      </c>
      <c r="C20" s="84">
        <f t="shared" si="3"/>
        <v>100</v>
      </c>
      <c r="D20" s="85">
        <f t="shared" si="4"/>
        <v>0</v>
      </c>
    </row>
    <row r="21" spans="2:4" x14ac:dyDescent="0.25">
      <c r="B21" s="82" t="s">
        <v>1428</v>
      </c>
      <c r="C21" s="84">
        <f t="shared" si="3"/>
        <v>100</v>
      </c>
      <c r="D21" s="85">
        <f t="shared" si="4"/>
        <v>0</v>
      </c>
    </row>
    <row r="22" spans="2:4" x14ac:dyDescent="0.25">
      <c r="C22" s="83"/>
    </row>
    <row r="33" spans="1:4" x14ac:dyDescent="0.25">
      <c r="A33" s="86"/>
    </row>
    <row r="34" spans="1:4" x14ac:dyDescent="0.25">
      <c r="A34" s="86"/>
    </row>
    <row r="35" spans="1:4" x14ac:dyDescent="0.25">
      <c r="B35" s="87"/>
      <c r="C35" s="335"/>
      <c r="D35" s="335"/>
    </row>
    <row r="36" spans="1:4" x14ac:dyDescent="0.25">
      <c r="B36" s="86"/>
      <c r="C36" s="336"/>
      <c r="D36" s="336"/>
    </row>
    <row r="37" spans="1:4" x14ac:dyDescent="0.25">
      <c r="B37" s="86"/>
      <c r="C37" s="337"/>
      <c r="D37" s="337"/>
    </row>
  </sheetData>
  <mergeCells count="11">
    <mergeCell ref="A12:B12"/>
    <mergeCell ref="C35:D35"/>
    <mergeCell ref="C36:D36"/>
    <mergeCell ref="C37:D37"/>
    <mergeCell ref="A1:H1"/>
    <mergeCell ref="A2:H2"/>
    <mergeCell ref="A3:A4"/>
    <mergeCell ref="B3:B4"/>
    <mergeCell ref="E3:E4"/>
    <mergeCell ref="G3:G4"/>
    <mergeCell ref="H3:H4"/>
  </mergeCells>
  <pageMargins left="0.39370078740157483" right="0.23622047244094491" top="0.35433070866141736" bottom="0.35433070866141736" header="0.31496062992125984" footer="0.31496062992125984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2051"/>
  <sheetViews>
    <sheetView workbookViewId="0">
      <selection activeCell="J24" sqref="J24"/>
    </sheetView>
  </sheetViews>
  <sheetFormatPr defaultRowHeight="14.25" x14ac:dyDescent="0.2"/>
  <cols>
    <col min="1" max="1" width="39" customWidth="1"/>
  </cols>
  <sheetData>
    <row r="1" spans="1:5" x14ac:dyDescent="0.2">
      <c r="A1" s="312" t="s">
        <v>1433</v>
      </c>
      <c r="B1" s="313"/>
      <c r="C1" s="313"/>
      <c r="D1" s="313"/>
      <c r="E1" s="314"/>
    </row>
    <row r="2" spans="1:5" x14ac:dyDescent="0.2">
      <c r="A2" s="315" t="s">
        <v>1434</v>
      </c>
      <c r="B2" s="307" t="s">
        <v>1435</v>
      </c>
      <c r="C2" s="308"/>
      <c r="D2" s="306"/>
      <c r="E2" s="316"/>
    </row>
    <row r="3" spans="1:5" x14ac:dyDescent="0.2">
      <c r="A3" s="315" t="s">
        <v>1436</v>
      </c>
      <c r="B3" s="307" t="s">
        <v>1435</v>
      </c>
      <c r="C3" s="308"/>
      <c r="D3" s="306"/>
      <c r="E3" s="316"/>
    </row>
    <row r="4" spans="1:5" ht="14.25" customHeight="1" x14ac:dyDescent="0.2">
      <c r="A4" s="315" t="s">
        <v>1437</v>
      </c>
      <c r="B4" s="370" t="s">
        <v>1438</v>
      </c>
      <c r="C4" s="371"/>
      <c r="D4" s="306"/>
      <c r="E4" s="316"/>
    </row>
    <row r="5" spans="1:5" x14ac:dyDescent="0.2">
      <c r="A5" s="315"/>
      <c r="B5" s="370"/>
      <c r="C5" s="371"/>
      <c r="D5" s="306"/>
      <c r="E5" s="316"/>
    </row>
    <row r="6" spans="1:5" x14ac:dyDescent="0.2">
      <c r="A6" s="374"/>
      <c r="B6" s="375"/>
      <c r="C6" s="375"/>
      <c r="D6" s="375"/>
      <c r="E6" s="376"/>
    </row>
    <row r="7" spans="1:5" x14ac:dyDescent="0.2">
      <c r="A7" s="317" t="s">
        <v>1439</v>
      </c>
      <c r="B7" s="372" t="s">
        <v>55</v>
      </c>
      <c r="C7" s="373"/>
      <c r="D7" s="309" t="s">
        <v>1423</v>
      </c>
      <c r="E7" s="318">
        <v>242248</v>
      </c>
    </row>
    <row r="8" spans="1:5" x14ac:dyDescent="0.2">
      <c r="A8" s="319" t="s">
        <v>1440</v>
      </c>
      <c r="B8" s="366"/>
      <c r="C8" s="367"/>
      <c r="D8" s="310" t="s">
        <v>56</v>
      </c>
      <c r="E8" s="320"/>
    </row>
    <row r="9" spans="1:5" x14ac:dyDescent="0.2">
      <c r="A9" s="321" t="s">
        <v>1441</v>
      </c>
      <c r="B9" s="368"/>
      <c r="C9" s="369"/>
      <c r="D9" s="311" t="s">
        <v>56</v>
      </c>
      <c r="E9" s="322"/>
    </row>
    <row r="10" spans="1:5" x14ac:dyDescent="0.2">
      <c r="A10" s="319" t="s">
        <v>1442</v>
      </c>
      <c r="B10" s="366"/>
      <c r="C10" s="367"/>
      <c r="D10" s="310" t="s">
        <v>56</v>
      </c>
      <c r="E10" s="320"/>
    </row>
    <row r="11" spans="1:5" x14ac:dyDescent="0.2">
      <c r="A11" s="321" t="s">
        <v>1443</v>
      </c>
      <c r="B11" s="368"/>
      <c r="C11" s="369"/>
      <c r="D11" s="311" t="s">
        <v>56</v>
      </c>
      <c r="E11" s="322"/>
    </row>
    <row r="12" spans="1:5" x14ac:dyDescent="0.2">
      <c r="A12" s="319" t="s">
        <v>1444</v>
      </c>
      <c r="B12" s="366"/>
      <c r="C12" s="367"/>
      <c r="D12" s="310" t="s">
        <v>56</v>
      </c>
      <c r="E12" s="320"/>
    </row>
    <row r="13" spans="1:5" x14ac:dyDescent="0.2">
      <c r="A13" s="321" t="s">
        <v>1445</v>
      </c>
      <c r="B13" s="368"/>
      <c r="C13" s="369"/>
      <c r="D13" s="311" t="s">
        <v>56</v>
      </c>
      <c r="E13" s="322"/>
    </row>
    <row r="14" spans="1:5" x14ac:dyDescent="0.2">
      <c r="A14" s="319" t="s">
        <v>1446</v>
      </c>
      <c r="B14" s="366"/>
      <c r="C14" s="367"/>
      <c r="D14" s="310" t="s">
        <v>56</v>
      </c>
      <c r="E14" s="320"/>
    </row>
    <row r="15" spans="1:5" x14ac:dyDescent="0.2">
      <c r="A15" s="321" t="s">
        <v>1447</v>
      </c>
      <c r="B15" s="368"/>
      <c r="C15" s="369"/>
      <c r="D15" s="311" t="s">
        <v>56</v>
      </c>
      <c r="E15" s="322"/>
    </row>
    <row r="16" spans="1:5" x14ac:dyDescent="0.2">
      <c r="A16" s="319" t="s">
        <v>1448</v>
      </c>
      <c r="B16" s="366"/>
      <c r="C16" s="367"/>
      <c r="D16" s="310" t="s">
        <v>56</v>
      </c>
      <c r="E16" s="320"/>
    </row>
    <row r="17" spans="1:5" x14ac:dyDescent="0.2">
      <c r="A17" s="321" t="s">
        <v>1449</v>
      </c>
      <c r="B17" s="368"/>
      <c r="C17" s="369"/>
      <c r="D17" s="311" t="s">
        <v>56</v>
      </c>
      <c r="E17" s="322"/>
    </row>
    <row r="18" spans="1:5" x14ac:dyDescent="0.2">
      <c r="A18" s="319" t="s">
        <v>1450</v>
      </c>
      <c r="B18" s="366"/>
      <c r="C18" s="367"/>
      <c r="D18" s="310" t="s">
        <v>56</v>
      </c>
      <c r="E18" s="320"/>
    </row>
    <row r="19" spans="1:5" x14ac:dyDescent="0.2">
      <c r="A19" s="321" t="s">
        <v>1451</v>
      </c>
      <c r="B19" s="368"/>
      <c r="C19" s="369"/>
      <c r="D19" s="311" t="s">
        <v>56</v>
      </c>
      <c r="E19" s="322"/>
    </row>
    <row r="20" spans="1:5" x14ac:dyDescent="0.2">
      <c r="A20" s="354" t="s">
        <v>1452</v>
      </c>
      <c r="B20" s="356" t="s">
        <v>1453</v>
      </c>
      <c r="C20" s="357"/>
      <c r="D20" s="360" t="s">
        <v>56</v>
      </c>
      <c r="E20" s="323" t="s">
        <v>1454</v>
      </c>
    </row>
    <row r="21" spans="1:5" x14ac:dyDescent="0.2">
      <c r="A21" s="362"/>
      <c r="B21" s="363"/>
      <c r="C21" s="364"/>
      <c r="D21" s="365"/>
      <c r="E21" s="324" t="s">
        <v>1455</v>
      </c>
    </row>
    <row r="22" spans="1:5" x14ac:dyDescent="0.2">
      <c r="A22" s="346" t="s">
        <v>1456</v>
      </c>
      <c r="B22" s="348" t="s">
        <v>1453</v>
      </c>
      <c r="C22" s="349"/>
      <c r="D22" s="352" t="s">
        <v>56</v>
      </c>
      <c r="E22" s="325" t="s">
        <v>1454</v>
      </c>
    </row>
    <row r="23" spans="1:5" x14ac:dyDescent="0.2">
      <c r="A23" s="347"/>
      <c r="B23" s="350"/>
      <c r="C23" s="351"/>
      <c r="D23" s="353"/>
      <c r="E23" s="326" t="s">
        <v>1455</v>
      </c>
    </row>
    <row r="24" spans="1:5" x14ac:dyDescent="0.2">
      <c r="A24" s="354" t="s">
        <v>1457</v>
      </c>
      <c r="B24" s="356" t="s">
        <v>1453</v>
      </c>
      <c r="C24" s="357"/>
      <c r="D24" s="360" t="s">
        <v>56</v>
      </c>
      <c r="E24" s="323" t="s">
        <v>1454</v>
      </c>
    </row>
    <row r="25" spans="1:5" x14ac:dyDescent="0.2">
      <c r="A25" s="362"/>
      <c r="B25" s="363"/>
      <c r="C25" s="364"/>
      <c r="D25" s="365"/>
      <c r="E25" s="324" t="s">
        <v>1455</v>
      </c>
    </row>
    <row r="26" spans="1:5" x14ac:dyDescent="0.2">
      <c r="A26" s="346" t="s">
        <v>1458</v>
      </c>
      <c r="B26" s="348" t="s">
        <v>1453</v>
      </c>
      <c r="C26" s="349"/>
      <c r="D26" s="352" t="s">
        <v>56</v>
      </c>
      <c r="E26" s="325" t="s">
        <v>1454</v>
      </c>
    </row>
    <row r="27" spans="1:5" x14ac:dyDescent="0.2">
      <c r="A27" s="347"/>
      <c r="B27" s="350"/>
      <c r="C27" s="351"/>
      <c r="D27" s="353"/>
      <c r="E27" s="326" t="s">
        <v>1455</v>
      </c>
    </row>
    <row r="28" spans="1:5" x14ac:dyDescent="0.2">
      <c r="A28" s="354" t="s">
        <v>1459</v>
      </c>
      <c r="B28" s="356" t="s">
        <v>1453</v>
      </c>
      <c r="C28" s="357"/>
      <c r="D28" s="360" t="s">
        <v>56</v>
      </c>
      <c r="E28" s="323" t="s">
        <v>1454</v>
      </c>
    </row>
    <row r="29" spans="1:5" x14ac:dyDescent="0.2">
      <c r="A29" s="362"/>
      <c r="B29" s="363"/>
      <c r="C29" s="364"/>
      <c r="D29" s="365"/>
      <c r="E29" s="324" t="s">
        <v>1455</v>
      </c>
    </row>
    <row r="30" spans="1:5" x14ac:dyDescent="0.2">
      <c r="A30" s="346" t="s">
        <v>1460</v>
      </c>
      <c r="B30" s="348" t="s">
        <v>1453</v>
      </c>
      <c r="C30" s="349"/>
      <c r="D30" s="352" t="s">
        <v>56</v>
      </c>
      <c r="E30" s="325" t="s">
        <v>1454</v>
      </c>
    </row>
    <row r="31" spans="1:5" x14ac:dyDescent="0.2">
      <c r="A31" s="347"/>
      <c r="B31" s="350"/>
      <c r="C31" s="351"/>
      <c r="D31" s="353"/>
      <c r="E31" s="326" t="s">
        <v>1455</v>
      </c>
    </row>
    <row r="32" spans="1:5" x14ac:dyDescent="0.2">
      <c r="A32" s="354" t="s">
        <v>1461</v>
      </c>
      <c r="B32" s="356" t="s">
        <v>1453</v>
      </c>
      <c r="C32" s="357"/>
      <c r="D32" s="360" t="s">
        <v>56</v>
      </c>
      <c r="E32" s="323" t="s">
        <v>1454</v>
      </c>
    </row>
    <row r="33" spans="1:5" x14ac:dyDescent="0.2">
      <c r="A33" s="362"/>
      <c r="B33" s="363"/>
      <c r="C33" s="364"/>
      <c r="D33" s="365"/>
      <c r="E33" s="324" t="s">
        <v>1455</v>
      </c>
    </row>
    <row r="34" spans="1:5" x14ac:dyDescent="0.2">
      <c r="A34" s="346" t="s">
        <v>1462</v>
      </c>
      <c r="B34" s="348" t="s">
        <v>1453</v>
      </c>
      <c r="C34" s="349"/>
      <c r="D34" s="352" t="s">
        <v>56</v>
      </c>
      <c r="E34" s="325" t="s">
        <v>1454</v>
      </c>
    </row>
    <row r="35" spans="1:5" x14ac:dyDescent="0.2">
      <c r="A35" s="347"/>
      <c r="B35" s="350"/>
      <c r="C35" s="351"/>
      <c r="D35" s="353"/>
      <c r="E35" s="326" t="s">
        <v>1455</v>
      </c>
    </row>
    <row r="36" spans="1:5" x14ac:dyDescent="0.2">
      <c r="A36" s="354" t="s">
        <v>1463</v>
      </c>
      <c r="B36" s="356" t="s">
        <v>1453</v>
      </c>
      <c r="C36" s="357"/>
      <c r="D36" s="360" t="s">
        <v>56</v>
      </c>
      <c r="E36" s="323" t="s">
        <v>1454</v>
      </c>
    </row>
    <row r="37" spans="1:5" x14ac:dyDescent="0.2">
      <c r="A37" s="362"/>
      <c r="B37" s="363"/>
      <c r="C37" s="364"/>
      <c r="D37" s="365"/>
      <c r="E37" s="324" t="s">
        <v>1455</v>
      </c>
    </row>
    <row r="38" spans="1:5" x14ac:dyDescent="0.2">
      <c r="A38" s="346" t="s">
        <v>1464</v>
      </c>
      <c r="B38" s="348" t="s">
        <v>1453</v>
      </c>
      <c r="C38" s="349"/>
      <c r="D38" s="352" t="s">
        <v>56</v>
      </c>
      <c r="E38" s="325" t="s">
        <v>1454</v>
      </c>
    </row>
    <row r="39" spans="1:5" x14ac:dyDescent="0.2">
      <c r="A39" s="347"/>
      <c r="B39" s="350"/>
      <c r="C39" s="351"/>
      <c r="D39" s="353"/>
      <c r="E39" s="326" t="s">
        <v>1455</v>
      </c>
    </row>
    <row r="40" spans="1:5" x14ac:dyDescent="0.2">
      <c r="A40" s="354" t="s">
        <v>1465</v>
      </c>
      <c r="B40" s="356" t="s">
        <v>1453</v>
      </c>
      <c r="C40" s="357"/>
      <c r="D40" s="360" t="s">
        <v>56</v>
      </c>
      <c r="E40" s="323" t="s">
        <v>1454</v>
      </c>
    </row>
    <row r="41" spans="1:5" x14ac:dyDescent="0.2">
      <c r="A41" s="362"/>
      <c r="B41" s="363"/>
      <c r="C41" s="364"/>
      <c r="D41" s="365"/>
      <c r="E41" s="324" t="s">
        <v>1455</v>
      </c>
    </row>
    <row r="42" spans="1:5" x14ac:dyDescent="0.2">
      <c r="A42" s="346" t="s">
        <v>1466</v>
      </c>
      <c r="B42" s="348" t="s">
        <v>1453</v>
      </c>
      <c r="C42" s="349"/>
      <c r="D42" s="352" t="s">
        <v>56</v>
      </c>
      <c r="E42" s="325" t="s">
        <v>1454</v>
      </c>
    </row>
    <row r="43" spans="1:5" x14ac:dyDescent="0.2">
      <c r="A43" s="347"/>
      <c r="B43" s="350"/>
      <c r="C43" s="351"/>
      <c r="D43" s="353"/>
      <c r="E43" s="326" t="s">
        <v>1455</v>
      </c>
    </row>
    <row r="44" spans="1:5" x14ac:dyDescent="0.2">
      <c r="A44" s="354" t="s">
        <v>1467</v>
      </c>
      <c r="B44" s="356" t="s">
        <v>1453</v>
      </c>
      <c r="C44" s="357"/>
      <c r="D44" s="360" t="s">
        <v>56</v>
      </c>
      <c r="E44" s="323" t="s">
        <v>1454</v>
      </c>
    </row>
    <row r="45" spans="1:5" x14ac:dyDescent="0.2">
      <c r="A45" s="362"/>
      <c r="B45" s="363"/>
      <c r="C45" s="364"/>
      <c r="D45" s="365"/>
      <c r="E45" s="324" t="s">
        <v>1455</v>
      </c>
    </row>
    <row r="46" spans="1:5" x14ac:dyDescent="0.2">
      <c r="A46" s="346" t="s">
        <v>1468</v>
      </c>
      <c r="B46" s="348" t="s">
        <v>1453</v>
      </c>
      <c r="C46" s="349"/>
      <c r="D46" s="352" t="s">
        <v>56</v>
      </c>
      <c r="E46" s="325" t="s">
        <v>1454</v>
      </c>
    </row>
    <row r="47" spans="1:5" x14ac:dyDescent="0.2">
      <c r="A47" s="347"/>
      <c r="B47" s="350"/>
      <c r="C47" s="351"/>
      <c r="D47" s="353"/>
      <c r="E47" s="326" t="s">
        <v>1455</v>
      </c>
    </row>
    <row r="48" spans="1:5" x14ac:dyDescent="0.2">
      <c r="A48" s="354" t="s">
        <v>1469</v>
      </c>
      <c r="B48" s="356" t="s">
        <v>1453</v>
      </c>
      <c r="C48" s="357"/>
      <c r="D48" s="360" t="s">
        <v>56</v>
      </c>
      <c r="E48" s="323" t="s">
        <v>1454</v>
      </c>
    </row>
    <row r="49" spans="1:5" x14ac:dyDescent="0.2">
      <c r="A49" s="362"/>
      <c r="B49" s="363"/>
      <c r="C49" s="364"/>
      <c r="D49" s="365"/>
      <c r="E49" s="324" t="s">
        <v>1455</v>
      </c>
    </row>
    <row r="50" spans="1:5" x14ac:dyDescent="0.2">
      <c r="A50" s="346" t="s">
        <v>1470</v>
      </c>
      <c r="B50" s="348" t="s">
        <v>1453</v>
      </c>
      <c r="C50" s="349"/>
      <c r="D50" s="352" t="s">
        <v>56</v>
      </c>
      <c r="E50" s="325" t="s">
        <v>1454</v>
      </c>
    </row>
    <row r="51" spans="1:5" x14ac:dyDescent="0.2">
      <c r="A51" s="347"/>
      <c r="B51" s="350"/>
      <c r="C51" s="351"/>
      <c r="D51" s="353"/>
      <c r="E51" s="326" t="s">
        <v>1455</v>
      </c>
    </row>
    <row r="52" spans="1:5" x14ac:dyDescent="0.2">
      <c r="A52" s="354" t="s">
        <v>1471</v>
      </c>
      <c r="B52" s="356" t="s">
        <v>1453</v>
      </c>
      <c r="C52" s="357"/>
      <c r="D52" s="360" t="s">
        <v>56</v>
      </c>
      <c r="E52" s="323" t="s">
        <v>1454</v>
      </c>
    </row>
    <row r="53" spans="1:5" x14ac:dyDescent="0.2">
      <c r="A53" s="362"/>
      <c r="B53" s="363"/>
      <c r="C53" s="364"/>
      <c r="D53" s="365"/>
      <c r="E53" s="324" t="s">
        <v>1455</v>
      </c>
    </row>
    <row r="54" spans="1:5" x14ac:dyDescent="0.2">
      <c r="A54" s="346" t="s">
        <v>1472</v>
      </c>
      <c r="B54" s="348" t="s">
        <v>1453</v>
      </c>
      <c r="C54" s="349"/>
      <c r="D54" s="352" t="s">
        <v>56</v>
      </c>
      <c r="E54" s="325" t="s">
        <v>1454</v>
      </c>
    </row>
    <row r="55" spans="1:5" x14ac:dyDescent="0.2">
      <c r="A55" s="347"/>
      <c r="B55" s="350"/>
      <c r="C55" s="351"/>
      <c r="D55" s="353"/>
      <c r="E55" s="326" t="s">
        <v>1455</v>
      </c>
    </row>
    <row r="56" spans="1:5" x14ac:dyDescent="0.2">
      <c r="A56" s="354" t="s">
        <v>1473</v>
      </c>
      <c r="B56" s="356" t="s">
        <v>1453</v>
      </c>
      <c r="C56" s="357"/>
      <c r="D56" s="360" t="s">
        <v>56</v>
      </c>
      <c r="E56" s="323" t="s">
        <v>1454</v>
      </c>
    </row>
    <row r="57" spans="1:5" x14ac:dyDescent="0.2">
      <c r="A57" s="362"/>
      <c r="B57" s="363"/>
      <c r="C57" s="364"/>
      <c r="D57" s="365"/>
      <c r="E57" s="324" t="s">
        <v>1455</v>
      </c>
    </row>
    <row r="58" spans="1:5" x14ac:dyDescent="0.2">
      <c r="A58" s="346" t="s">
        <v>1474</v>
      </c>
      <c r="B58" s="348" t="s">
        <v>1453</v>
      </c>
      <c r="C58" s="349"/>
      <c r="D58" s="352" t="s">
        <v>56</v>
      </c>
      <c r="E58" s="325" t="s">
        <v>1454</v>
      </c>
    </row>
    <row r="59" spans="1:5" x14ac:dyDescent="0.2">
      <c r="A59" s="347"/>
      <c r="B59" s="350"/>
      <c r="C59" s="351"/>
      <c r="D59" s="353"/>
      <c r="E59" s="326" t="s">
        <v>1455</v>
      </c>
    </row>
    <row r="60" spans="1:5" x14ac:dyDescent="0.2">
      <c r="A60" s="354" t="s">
        <v>1475</v>
      </c>
      <c r="B60" s="356" t="s">
        <v>1453</v>
      </c>
      <c r="C60" s="357"/>
      <c r="D60" s="360" t="s">
        <v>56</v>
      </c>
      <c r="E60" s="323" t="s">
        <v>1454</v>
      </c>
    </row>
    <row r="61" spans="1:5" x14ac:dyDescent="0.2">
      <c r="A61" s="362"/>
      <c r="B61" s="363"/>
      <c r="C61" s="364"/>
      <c r="D61" s="365"/>
      <c r="E61" s="324" t="s">
        <v>1455</v>
      </c>
    </row>
    <row r="62" spans="1:5" x14ac:dyDescent="0.2">
      <c r="A62" s="346" t="s">
        <v>1476</v>
      </c>
      <c r="B62" s="348" t="s">
        <v>1453</v>
      </c>
      <c r="C62" s="349"/>
      <c r="D62" s="352" t="s">
        <v>56</v>
      </c>
      <c r="E62" s="325" t="s">
        <v>1454</v>
      </c>
    </row>
    <row r="63" spans="1:5" x14ac:dyDescent="0.2">
      <c r="A63" s="347"/>
      <c r="B63" s="350"/>
      <c r="C63" s="351"/>
      <c r="D63" s="353"/>
      <c r="E63" s="326" t="s">
        <v>1455</v>
      </c>
    </row>
    <row r="64" spans="1:5" x14ac:dyDescent="0.2">
      <c r="A64" s="354" t="s">
        <v>1477</v>
      </c>
      <c r="B64" s="356" t="s">
        <v>1453</v>
      </c>
      <c r="C64" s="357"/>
      <c r="D64" s="360" t="s">
        <v>56</v>
      </c>
      <c r="E64" s="323" t="s">
        <v>1454</v>
      </c>
    </row>
    <row r="65" spans="1:5" x14ac:dyDescent="0.2">
      <c r="A65" s="362"/>
      <c r="B65" s="363"/>
      <c r="C65" s="364"/>
      <c r="D65" s="365"/>
      <c r="E65" s="324" t="s">
        <v>1455</v>
      </c>
    </row>
    <row r="66" spans="1:5" x14ac:dyDescent="0.2">
      <c r="A66" s="346" t="s">
        <v>1478</v>
      </c>
      <c r="B66" s="348" t="s">
        <v>1479</v>
      </c>
      <c r="C66" s="349"/>
      <c r="D66" s="352" t="s">
        <v>56</v>
      </c>
      <c r="E66" s="325" t="s">
        <v>1454</v>
      </c>
    </row>
    <row r="67" spans="1:5" x14ac:dyDescent="0.2">
      <c r="A67" s="347"/>
      <c r="B67" s="350"/>
      <c r="C67" s="351"/>
      <c r="D67" s="353"/>
      <c r="E67" s="326" t="s">
        <v>1455</v>
      </c>
    </row>
    <row r="68" spans="1:5" x14ac:dyDescent="0.2">
      <c r="A68" s="354" t="s">
        <v>1480</v>
      </c>
      <c r="B68" s="356" t="s">
        <v>1479</v>
      </c>
      <c r="C68" s="357"/>
      <c r="D68" s="360" t="s">
        <v>56</v>
      </c>
      <c r="E68" s="323" t="s">
        <v>1454</v>
      </c>
    </row>
    <row r="69" spans="1:5" x14ac:dyDescent="0.2">
      <c r="A69" s="362"/>
      <c r="B69" s="363"/>
      <c r="C69" s="364"/>
      <c r="D69" s="365"/>
      <c r="E69" s="324" t="s">
        <v>1455</v>
      </c>
    </row>
    <row r="70" spans="1:5" x14ac:dyDescent="0.2">
      <c r="A70" s="346" t="s">
        <v>1481</v>
      </c>
      <c r="B70" s="348" t="s">
        <v>1479</v>
      </c>
      <c r="C70" s="349"/>
      <c r="D70" s="352" t="s">
        <v>56</v>
      </c>
      <c r="E70" s="325" t="s">
        <v>1454</v>
      </c>
    </row>
    <row r="71" spans="1:5" x14ac:dyDescent="0.2">
      <c r="A71" s="347"/>
      <c r="B71" s="350"/>
      <c r="C71" s="351"/>
      <c r="D71" s="353"/>
      <c r="E71" s="326" t="s">
        <v>1455</v>
      </c>
    </row>
    <row r="72" spans="1:5" x14ac:dyDescent="0.2">
      <c r="A72" s="354" t="s">
        <v>1482</v>
      </c>
      <c r="B72" s="356" t="s">
        <v>1479</v>
      </c>
      <c r="C72" s="357"/>
      <c r="D72" s="360" t="s">
        <v>56</v>
      </c>
      <c r="E72" s="323" t="s">
        <v>1454</v>
      </c>
    </row>
    <row r="73" spans="1:5" x14ac:dyDescent="0.2">
      <c r="A73" s="362"/>
      <c r="B73" s="363"/>
      <c r="C73" s="364"/>
      <c r="D73" s="365"/>
      <c r="E73" s="324" t="s">
        <v>1455</v>
      </c>
    </row>
    <row r="74" spans="1:5" x14ac:dyDescent="0.2">
      <c r="A74" s="346" t="s">
        <v>1483</v>
      </c>
      <c r="B74" s="348" t="s">
        <v>1479</v>
      </c>
      <c r="C74" s="349"/>
      <c r="D74" s="352" t="s">
        <v>56</v>
      </c>
      <c r="E74" s="325" t="s">
        <v>1454</v>
      </c>
    </row>
    <row r="75" spans="1:5" x14ac:dyDescent="0.2">
      <c r="A75" s="347"/>
      <c r="B75" s="350"/>
      <c r="C75" s="351"/>
      <c r="D75" s="353"/>
      <c r="E75" s="326" t="s">
        <v>1455</v>
      </c>
    </row>
    <row r="76" spans="1:5" x14ac:dyDescent="0.2">
      <c r="A76" s="354" t="s">
        <v>1484</v>
      </c>
      <c r="B76" s="356" t="s">
        <v>1479</v>
      </c>
      <c r="C76" s="357"/>
      <c r="D76" s="360" t="s">
        <v>56</v>
      </c>
      <c r="E76" s="323" t="s">
        <v>1454</v>
      </c>
    </row>
    <row r="77" spans="1:5" x14ac:dyDescent="0.2">
      <c r="A77" s="362"/>
      <c r="B77" s="363"/>
      <c r="C77" s="364"/>
      <c r="D77" s="365"/>
      <c r="E77" s="324" t="s">
        <v>1455</v>
      </c>
    </row>
    <row r="78" spans="1:5" x14ac:dyDescent="0.2">
      <c r="A78" s="346" t="s">
        <v>1485</v>
      </c>
      <c r="B78" s="348" t="s">
        <v>1479</v>
      </c>
      <c r="C78" s="349"/>
      <c r="D78" s="352" t="s">
        <v>56</v>
      </c>
      <c r="E78" s="325" t="s">
        <v>1454</v>
      </c>
    </row>
    <row r="79" spans="1:5" x14ac:dyDescent="0.2">
      <c r="A79" s="347"/>
      <c r="B79" s="350"/>
      <c r="C79" s="351"/>
      <c r="D79" s="353"/>
      <c r="E79" s="326" t="s">
        <v>1455</v>
      </c>
    </row>
    <row r="80" spans="1:5" x14ac:dyDescent="0.2">
      <c r="A80" s="354" t="s">
        <v>1486</v>
      </c>
      <c r="B80" s="356" t="s">
        <v>1479</v>
      </c>
      <c r="C80" s="357"/>
      <c r="D80" s="360" t="s">
        <v>56</v>
      </c>
      <c r="E80" s="323" t="s">
        <v>1454</v>
      </c>
    </row>
    <row r="81" spans="1:5" x14ac:dyDescent="0.2">
      <c r="A81" s="362"/>
      <c r="B81" s="363"/>
      <c r="C81" s="364"/>
      <c r="D81" s="365"/>
      <c r="E81" s="324" t="s">
        <v>1455</v>
      </c>
    </row>
    <row r="82" spans="1:5" x14ac:dyDescent="0.2">
      <c r="A82" s="346" t="s">
        <v>1487</v>
      </c>
      <c r="B82" s="348" t="s">
        <v>1479</v>
      </c>
      <c r="C82" s="349"/>
      <c r="D82" s="352" t="s">
        <v>56</v>
      </c>
      <c r="E82" s="325" t="s">
        <v>1454</v>
      </c>
    </row>
    <row r="83" spans="1:5" x14ac:dyDescent="0.2">
      <c r="A83" s="347"/>
      <c r="B83" s="350"/>
      <c r="C83" s="351"/>
      <c r="D83" s="353"/>
      <c r="E83" s="326" t="s">
        <v>1455</v>
      </c>
    </row>
    <row r="84" spans="1:5" x14ac:dyDescent="0.2">
      <c r="A84" s="354" t="s">
        <v>1488</v>
      </c>
      <c r="B84" s="356" t="s">
        <v>1489</v>
      </c>
      <c r="C84" s="357"/>
      <c r="D84" s="360" t="s">
        <v>56</v>
      </c>
      <c r="E84" s="323" t="s">
        <v>1454</v>
      </c>
    </row>
    <row r="85" spans="1:5" x14ac:dyDescent="0.2">
      <c r="A85" s="362"/>
      <c r="B85" s="363"/>
      <c r="C85" s="364"/>
      <c r="D85" s="365"/>
      <c r="E85" s="324" t="s">
        <v>1455</v>
      </c>
    </row>
    <row r="86" spans="1:5" x14ac:dyDescent="0.2">
      <c r="A86" s="346" t="s">
        <v>1490</v>
      </c>
      <c r="B86" s="348" t="s">
        <v>1489</v>
      </c>
      <c r="C86" s="349"/>
      <c r="D86" s="352" t="s">
        <v>56</v>
      </c>
      <c r="E86" s="325" t="s">
        <v>1454</v>
      </c>
    </row>
    <row r="87" spans="1:5" x14ac:dyDescent="0.2">
      <c r="A87" s="347"/>
      <c r="B87" s="350"/>
      <c r="C87" s="351"/>
      <c r="D87" s="353"/>
      <c r="E87" s="326" t="s">
        <v>1455</v>
      </c>
    </row>
    <row r="88" spans="1:5" x14ac:dyDescent="0.2">
      <c r="A88" s="354" t="s">
        <v>1491</v>
      </c>
      <c r="B88" s="356" t="s">
        <v>1489</v>
      </c>
      <c r="C88" s="357"/>
      <c r="D88" s="360" t="s">
        <v>56</v>
      </c>
      <c r="E88" s="323" t="s">
        <v>1454</v>
      </c>
    </row>
    <row r="89" spans="1:5" x14ac:dyDescent="0.2">
      <c r="A89" s="362"/>
      <c r="B89" s="363"/>
      <c r="C89" s="364"/>
      <c r="D89" s="365"/>
      <c r="E89" s="324" t="s">
        <v>1455</v>
      </c>
    </row>
    <row r="90" spans="1:5" x14ac:dyDescent="0.2">
      <c r="A90" s="346" t="s">
        <v>1492</v>
      </c>
      <c r="B90" s="348" t="s">
        <v>1489</v>
      </c>
      <c r="C90" s="349"/>
      <c r="D90" s="352" t="s">
        <v>56</v>
      </c>
      <c r="E90" s="325" t="s">
        <v>1454</v>
      </c>
    </row>
    <row r="91" spans="1:5" x14ac:dyDescent="0.2">
      <c r="A91" s="347"/>
      <c r="B91" s="350"/>
      <c r="C91" s="351"/>
      <c r="D91" s="353"/>
      <c r="E91" s="326" t="s">
        <v>1455</v>
      </c>
    </row>
    <row r="92" spans="1:5" x14ac:dyDescent="0.2">
      <c r="A92" s="354" t="s">
        <v>1493</v>
      </c>
      <c r="B92" s="356" t="s">
        <v>1489</v>
      </c>
      <c r="C92" s="357"/>
      <c r="D92" s="360" t="s">
        <v>56</v>
      </c>
      <c r="E92" s="323" t="s">
        <v>1454</v>
      </c>
    </row>
    <row r="93" spans="1:5" x14ac:dyDescent="0.2">
      <c r="A93" s="362"/>
      <c r="B93" s="363"/>
      <c r="C93" s="364"/>
      <c r="D93" s="365"/>
      <c r="E93" s="324" t="s">
        <v>1455</v>
      </c>
    </row>
    <row r="94" spans="1:5" x14ac:dyDescent="0.2">
      <c r="A94" s="346" t="s">
        <v>1494</v>
      </c>
      <c r="B94" s="348" t="s">
        <v>1489</v>
      </c>
      <c r="C94" s="349"/>
      <c r="D94" s="352" t="s">
        <v>56</v>
      </c>
      <c r="E94" s="325" t="s">
        <v>1454</v>
      </c>
    </row>
    <row r="95" spans="1:5" x14ac:dyDescent="0.2">
      <c r="A95" s="347"/>
      <c r="B95" s="350"/>
      <c r="C95" s="351"/>
      <c r="D95" s="353"/>
      <c r="E95" s="326" t="s">
        <v>1455</v>
      </c>
    </row>
    <row r="96" spans="1:5" x14ac:dyDescent="0.2">
      <c r="A96" s="354" t="s">
        <v>1495</v>
      </c>
      <c r="B96" s="356" t="s">
        <v>1489</v>
      </c>
      <c r="C96" s="357"/>
      <c r="D96" s="360" t="s">
        <v>56</v>
      </c>
      <c r="E96" s="323" t="s">
        <v>1454</v>
      </c>
    </row>
    <row r="97" spans="1:5" x14ac:dyDescent="0.2">
      <c r="A97" s="362"/>
      <c r="B97" s="363"/>
      <c r="C97" s="364"/>
      <c r="D97" s="365"/>
      <c r="E97" s="324" t="s">
        <v>1455</v>
      </c>
    </row>
    <row r="98" spans="1:5" x14ac:dyDescent="0.2">
      <c r="A98" s="346" t="s">
        <v>1496</v>
      </c>
      <c r="B98" s="348" t="s">
        <v>1489</v>
      </c>
      <c r="C98" s="349"/>
      <c r="D98" s="352" t="s">
        <v>56</v>
      </c>
      <c r="E98" s="325" t="s">
        <v>1454</v>
      </c>
    </row>
    <row r="99" spans="1:5" x14ac:dyDescent="0.2">
      <c r="A99" s="347"/>
      <c r="B99" s="350"/>
      <c r="C99" s="351"/>
      <c r="D99" s="353"/>
      <c r="E99" s="326" t="s">
        <v>1455</v>
      </c>
    </row>
    <row r="100" spans="1:5" x14ac:dyDescent="0.2">
      <c r="A100" s="354" t="s">
        <v>1497</v>
      </c>
      <c r="B100" s="356" t="s">
        <v>1489</v>
      </c>
      <c r="C100" s="357"/>
      <c r="D100" s="360" t="s">
        <v>56</v>
      </c>
      <c r="E100" s="323" t="s">
        <v>1454</v>
      </c>
    </row>
    <row r="101" spans="1:5" x14ac:dyDescent="0.2">
      <c r="A101" s="362"/>
      <c r="B101" s="363"/>
      <c r="C101" s="364"/>
      <c r="D101" s="365"/>
      <c r="E101" s="324" t="s">
        <v>1455</v>
      </c>
    </row>
    <row r="102" spans="1:5" x14ac:dyDescent="0.2">
      <c r="A102" s="346" t="s">
        <v>1498</v>
      </c>
      <c r="B102" s="348" t="s">
        <v>1489</v>
      </c>
      <c r="C102" s="349"/>
      <c r="D102" s="352" t="s">
        <v>56</v>
      </c>
      <c r="E102" s="325" t="s">
        <v>1454</v>
      </c>
    </row>
    <row r="103" spans="1:5" x14ac:dyDescent="0.2">
      <c r="A103" s="347"/>
      <c r="B103" s="350"/>
      <c r="C103" s="351"/>
      <c r="D103" s="353"/>
      <c r="E103" s="326" t="s">
        <v>1455</v>
      </c>
    </row>
    <row r="104" spans="1:5" x14ac:dyDescent="0.2">
      <c r="A104" s="354" t="s">
        <v>1499</v>
      </c>
      <c r="B104" s="356" t="s">
        <v>1489</v>
      </c>
      <c r="C104" s="357"/>
      <c r="D104" s="360" t="s">
        <v>56</v>
      </c>
      <c r="E104" s="323" t="s">
        <v>1454</v>
      </c>
    </row>
    <row r="105" spans="1:5" x14ac:dyDescent="0.2">
      <c r="A105" s="362"/>
      <c r="B105" s="363"/>
      <c r="C105" s="364"/>
      <c r="D105" s="365"/>
      <c r="E105" s="324" t="s">
        <v>1455</v>
      </c>
    </row>
    <row r="106" spans="1:5" x14ac:dyDescent="0.2">
      <c r="A106" s="346" t="s">
        <v>1500</v>
      </c>
      <c r="B106" s="348" t="s">
        <v>1489</v>
      </c>
      <c r="C106" s="349"/>
      <c r="D106" s="352" t="s">
        <v>56</v>
      </c>
      <c r="E106" s="325" t="s">
        <v>1454</v>
      </c>
    </row>
    <row r="107" spans="1:5" x14ac:dyDescent="0.2">
      <c r="A107" s="347"/>
      <c r="B107" s="350"/>
      <c r="C107" s="351"/>
      <c r="D107" s="353"/>
      <c r="E107" s="326" t="s">
        <v>1455</v>
      </c>
    </row>
    <row r="108" spans="1:5" x14ac:dyDescent="0.2">
      <c r="A108" s="354" t="s">
        <v>1501</v>
      </c>
      <c r="B108" s="356" t="s">
        <v>1489</v>
      </c>
      <c r="C108" s="357"/>
      <c r="D108" s="360" t="s">
        <v>56</v>
      </c>
      <c r="E108" s="323" t="s">
        <v>1454</v>
      </c>
    </row>
    <row r="109" spans="1:5" x14ac:dyDescent="0.2">
      <c r="A109" s="362"/>
      <c r="B109" s="363"/>
      <c r="C109" s="364"/>
      <c r="D109" s="365"/>
      <c r="E109" s="324" t="s">
        <v>1455</v>
      </c>
    </row>
    <row r="110" spans="1:5" x14ac:dyDescent="0.2">
      <c r="A110" s="346" t="s">
        <v>1502</v>
      </c>
      <c r="B110" s="348" t="s">
        <v>1489</v>
      </c>
      <c r="C110" s="349"/>
      <c r="D110" s="352" t="s">
        <v>56</v>
      </c>
      <c r="E110" s="325" t="s">
        <v>1454</v>
      </c>
    </row>
    <row r="111" spans="1:5" x14ac:dyDescent="0.2">
      <c r="A111" s="347"/>
      <c r="B111" s="350"/>
      <c r="C111" s="351"/>
      <c r="D111" s="353"/>
      <c r="E111" s="326" t="s">
        <v>1455</v>
      </c>
    </row>
    <row r="112" spans="1:5" x14ac:dyDescent="0.2">
      <c r="A112" s="354" t="s">
        <v>1503</v>
      </c>
      <c r="B112" s="356" t="s">
        <v>1489</v>
      </c>
      <c r="C112" s="357"/>
      <c r="D112" s="360" t="s">
        <v>56</v>
      </c>
      <c r="E112" s="323" t="s">
        <v>1454</v>
      </c>
    </row>
    <row r="113" spans="1:5" x14ac:dyDescent="0.2">
      <c r="A113" s="362"/>
      <c r="B113" s="363"/>
      <c r="C113" s="364"/>
      <c r="D113" s="365"/>
      <c r="E113" s="324" t="s">
        <v>1455</v>
      </c>
    </row>
    <row r="114" spans="1:5" x14ac:dyDescent="0.2">
      <c r="A114" s="346" t="s">
        <v>1504</v>
      </c>
      <c r="B114" s="348" t="s">
        <v>1489</v>
      </c>
      <c r="C114" s="349"/>
      <c r="D114" s="352" t="s">
        <v>56</v>
      </c>
      <c r="E114" s="325" t="s">
        <v>1454</v>
      </c>
    </row>
    <row r="115" spans="1:5" x14ac:dyDescent="0.2">
      <c r="A115" s="347"/>
      <c r="B115" s="350"/>
      <c r="C115" s="351"/>
      <c r="D115" s="353"/>
      <c r="E115" s="326" t="s">
        <v>1455</v>
      </c>
    </row>
    <row r="116" spans="1:5" x14ac:dyDescent="0.2">
      <c r="A116" s="354" t="s">
        <v>1505</v>
      </c>
      <c r="B116" s="356" t="s">
        <v>1489</v>
      </c>
      <c r="C116" s="357"/>
      <c r="D116" s="360" t="s">
        <v>56</v>
      </c>
      <c r="E116" s="323" t="s">
        <v>1454</v>
      </c>
    </row>
    <row r="117" spans="1:5" x14ac:dyDescent="0.2">
      <c r="A117" s="362"/>
      <c r="B117" s="363"/>
      <c r="C117" s="364"/>
      <c r="D117" s="365"/>
      <c r="E117" s="324" t="s">
        <v>1455</v>
      </c>
    </row>
    <row r="118" spans="1:5" x14ac:dyDescent="0.2">
      <c r="A118" s="346" t="s">
        <v>1506</v>
      </c>
      <c r="B118" s="348" t="s">
        <v>1507</v>
      </c>
      <c r="C118" s="349"/>
      <c r="D118" s="352" t="s">
        <v>56</v>
      </c>
      <c r="E118" s="325" t="s">
        <v>1454</v>
      </c>
    </row>
    <row r="119" spans="1:5" x14ac:dyDescent="0.2">
      <c r="A119" s="347"/>
      <c r="B119" s="350"/>
      <c r="C119" s="351"/>
      <c r="D119" s="353"/>
      <c r="E119" s="326" t="s">
        <v>1455</v>
      </c>
    </row>
    <row r="120" spans="1:5" x14ac:dyDescent="0.2">
      <c r="A120" s="354" t="s">
        <v>1508</v>
      </c>
      <c r="B120" s="356" t="s">
        <v>1507</v>
      </c>
      <c r="C120" s="357"/>
      <c r="D120" s="360" t="s">
        <v>56</v>
      </c>
      <c r="E120" s="323" t="s">
        <v>1454</v>
      </c>
    </row>
    <row r="121" spans="1:5" x14ac:dyDescent="0.2">
      <c r="A121" s="362"/>
      <c r="B121" s="363"/>
      <c r="C121" s="364"/>
      <c r="D121" s="365"/>
      <c r="E121" s="324" t="s">
        <v>1455</v>
      </c>
    </row>
    <row r="122" spans="1:5" x14ac:dyDescent="0.2">
      <c r="A122" s="346" t="s">
        <v>1509</v>
      </c>
      <c r="B122" s="348" t="s">
        <v>1507</v>
      </c>
      <c r="C122" s="349"/>
      <c r="D122" s="352" t="s">
        <v>56</v>
      </c>
      <c r="E122" s="325" t="s">
        <v>1454</v>
      </c>
    </row>
    <row r="123" spans="1:5" x14ac:dyDescent="0.2">
      <c r="A123" s="347"/>
      <c r="B123" s="350"/>
      <c r="C123" s="351"/>
      <c r="D123" s="353"/>
      <c r="E123" s="326" t="s">
        <v>1455</v>
      </c>
    </row>
    <row r="124" spans="1:5" x14ac:dyDescent="0.2">
      <c r="A124" s="354" t="s">
        <v>1510</v>
      </c>
      <c r="B124" s="356" t="s">
        <v>1507</v>
      </c>
      <c r="C124" s="357"/>
      <c r="D124" s="360" t="s">
        <v>56</v>
      </c>
      <c r="E124" s="323" t="s">
        <v>1454</v>
      </c>
    </row>
    <row r="125" spans="1:5" x14ac:dyDescent="0.2">
      <c r="A125" s="362"/>
      <c r="B125" s="363"/>
      <c r="C125" s="364"/>
      <c r="D125" s="365"/>
      <c r="E125" s="324" t="s">
        <v>1455</v>
      </c>
    </row>
    <row r="126" spans="1:5" x14ac:dyDescent="0.2">
      <c r="A126" s="346" t="s">
        <v>1511</v>
      </c>
      <c r="B126" s="348" t="s">
        <v>1507</v>
      </c>
      <c r="C126" s="349"/>
      <c r="D126" s="352" t="s">
        <v>56</v>
      </c>
      <c r="E126" s="325" t="s">
        <v>1454</v>
      </c>
    </row>
    <row r="127" spans="1:5" x14ac:dyDescent="0.2">
      <c r="A127" s="347"/>
      <c r="B127" s="350"/>
      <c r="C127" s="351"/>
      <c r="D127" s="353"/>
      <c r="E127" s="326" t="s">
        <v>1455</v>
      </c>
    </row>
    <row r="128" spans="1:5" x14ac:dyDescent="0.2">
      <c r="A128" s="354" t="s">
        <v>1512</v>
      </c>
      <c r="B128" s="356" t="s">
        <v>1507</v>
      </c>
      <c r="C128" s="357"/>
      <c r="D128" s="360" t="s">
        <v>56</v>
      </c>
      <c r="E128" s="323" t="s">
        <v>1454</v>
      </c>
    </row>
    <row r="129" spans="1:5" x14ac:dyDescent="0.2">
      <c r="A129" s="362"/>
      <c r="B129" s="363"/>
      <c r="C129" s="364"/>
      <c r="D129" s="365"/>
      <c r="E129" s="324" t="s">
        <v>1455</v>
      </c>
    </row>
    <row r="130" spans="1:5" x14ac:dyDescent="0.2">
      <c r="A130" s="346" t="s">
        <v>1513</v>
      </c>
      <c r="B130" s="348" t="s">
        <v>1507</v>
      </c>
      <c r="C130" s="349"/>
      <c r="D130" s="352" t="s">
        <v>56</v>
      </c>
      <c r="E130" s="325" t="s">
        <v>1454</v>
      </c>
    </row>
    <row r="131" spans="1:5" x14ac:dyDescent="0.2">
      <c r="A131" s="347"/>
      <c r="B131" s="350"/>
      <c r="C131" s="351"/>
      <c r="D131" s="353"/>
      <c r="E131" s="326" t="s">
        <v>1455</v>
      </c>
    </row>
    <row r="132" spans="1:5" x14ac:dyDescent="0.2">
      <c r="A132" s="354" t="s">
        <v>1514</v>
      </c>
      <c r="B132" s="356" t="s">
        <v>1515</v>
      </c>
      <c r="C132" s="357"/>
      <c r="D132" s="360" t="s">
        <v>56</v>
      </c>
      <c r="E132" s="323" t="s">
        <v>1454</v>
      </c>
    </row>
    <row r="133" spans="1:5" x14ac:dyDescent="0.2">
      <c r="A133" s="362"/>
      <c r="B133" s="363"/>
      <c r="C133" s="364"/>
      <c r="D133" s="365"/>
      <c r="E133" s="324" t="s">
        <v>1455</v>
      </c>
    </row>
    <row r="134" spans="1:5" x14ac:dyDescent="0.2">
      <c r="A134" s="346" t="s">
        <v>1516</v>
      </c>
      <c r="B134" s="348" t="s">
        <v>1515</v>
      </c>
      <c r="C134" s="349"/>
      <c r="D134" s="352" t="s">
        <v>56</v>
      </c>
      <c r="E134" s="325" t="s">
        <v>1454</v>
      </c>
    </row>
    <row r="135" spans="1:5" x14ac:dyDescent="0.2">
      <c r="A135" s="347"/>
      <c r="B135" s="350"/>
      <c r="C135" s="351"/>
      <c r="D135" s="353"/>
      <c r="E135" s="326" t="s">
        <v>1455</v>
      </c>
    </row>
    <row r="136" spans="1:5" x14ac:dyDescent="0.2">
      <c r="A136" s="354" t="s">
        <v>1517</v>
      </c>
      <c r="B136" s="356" t="s">
        <v>1515</v>
      </c>
      <c r="C136" s="357"/>
      <c r="D136" s="360" t="s">
        <v>56</v>
      </c>
      <c r="E136" s="323" t="s">
        <v>1454</v>
      </c>
    </row>
    <row r="137" spans="1:5" x14ac:dyDescent="0.2">
      <c r="A137" s="362"/>
      <c r="B137" s="363"/>
      <c r="C137" s="364"/>
      <c r="D137" s="365"/>
      <c r="E137" s="324" t="s">
        <v>1455</v>
      </c>
    </row>
    <row r="138" spans="1:5" x14ac:dyDescent="0.2">
      <c r="A138" s="346" t="s">
        <v>1518</v>
      </c>
      <c r="B138" s="348" t="s">
        <v>1515</v>
      </c>
      <c r="C138" s="349"/>
      <c r="D138" s="352" t="s">
        <v>56</v>
      </c>
      <c r="E138" s="325" t="s">
        <v>1454</v>
      </c>
    </row>
    <row r="139" spans="1:5" x14ac:dyDescent="0.2">
      <c r="A139" s="347"/>
      <c r="B139" s="350"/>
      <c r="C139" s="351"/>
      <c r="D139" s="353"/>
      <c r="E139" s="326" t="s">
        <v>1455</v>
      </c>
    </row>
    <row r="140" spans="1:5" x14ac:dyDescent="0.2">
      <c r="A140" s="354" t="s">
        <v>1519</v>
      </c>
      <c r="B140" s="356" t="s">
        <v>1515</v>
      </c>
      <c r="C140" s="357"/>
      <c r="D140" s="360" t="s">
        <v>56</v>
      </c>
      <c r="E140" s="323" t="s">
        <v>1454</v>
      </c>
    </row>
    <row r="141" spans="1:5" x14ac:dyDescent="0.2">
      <c r="A141" s="362"/>
      <c r="B141" s="363"/>
      <c r="C141" s="364"/>
      <c r="D141" s="365"/>
      <c r="E141" s="324" t="s">
        <v>1455</v>
      </c>
    </row>
    <row r="142" spans="1:5" x14ac:dyDescent="0.2">
      <c r="A142" s="346" t="s">
        <v>1520</v>
      </c>
      <c r="B142" s="348" t="s">
        <v>1515</v>
      </c>
      <c r="C142" s="349"/>
      <c r="D142" s="352" t="s">
        <v>56</v>
      </c>
      <c r="E142" s="325" t="s">
        <v>1454</v>
      </c>
    </row>
    <row r="143" spans="1:5" x14ac:dyDescent="0.2">
      <c r="A143" s="347"/>
      <c r="B143" s="350"/>
      <c r="C143" s="351"/>
      <c r="D143" s="353"/>
      <c r="E143" s="326" t="s">
        <v>1455</v>
      </c>
    </row>
    <row r="144" spans="1:5" x14ac:dyDescent="0.2">
      <c r="A144" s="354" t="s">
        <v>1521</v>
      </c>
      <c r="B144" s="356" t="s">
        <v>1515</v>
      </c>
      <c r="C144" s="357"/>
      <c r="D144" s="360" t="s">
        <v>56</v>
      </c>
      <c r="E144" s="323" t="s">
        <v>1454</v>
      </c>
    </row>
    <row r="145" spans="1:5" x14ac:dyDescent="0.2">
      <c r="A145" s="362"/>
      <c r="B145" s="363"/>
      <c r="C145" s="364"/>
      <c r="D145" s="365"/>
      <c r="E145" s="324" t="s">
        <v>1455</v>
      </c>
    </row>
    <row r="146" spans="1:5" x14ac:dyDescent="0.2">
      <c r="A146" s="346" t="s">
        <v>1522</v>
      </c>
      <c r="B146" s="348" t="s">
        <v>1515</v>
      </c>
      <c r="C146" s="349"/>
      <c r="D146" s="352" t="s">
        <v>56</v>
      </c>
      <c r="E146" s="325" t="s">
        <v>1454</v>
      </c>
    </row>
    <row r="147" spans="1:5" x14ac:dyDescent="0.2">
      <c r="A147" s="347"/>
      <c r="B147" s="350"/>
      <c r="C147" s="351"/>
      <c r="D147" s="353"/>
      <c r="E147" s="326" t="s">
        <v>1455</v>
      </c>
    </row>
    <row r="148" spans="1:5" x14ac:dyDescent="0.2">
      <c r="A148" s="354" t="s">
        <v>1523</v>
      </c>
      <c r="B148" s="356" t="s">
        <v>1515</v>
      </c>
      <c r="C148" s="357"/>
      <c r="D148" s="360" t="s">
        <v>56</v>
      </c>
      <c r="E148" s="323" t="s">
        <v>1454</v>
      </c>
    </row>
    <row r="149" spans="1:5" x14ac:dyDescent="0.2">
      <c r="A149" s="362"/>
      <c r="B149" s="363"/>
      <c r="C149" s="364"/>
      <c r="D149" s="365"/>
      <c r="E149" s="324" t="s">
        <v>1455</v>
      </c>
    </row>
    <row r="150" spans="1:5" x14ac:dyDescent="0.2">
      <c r="A150" s="346" t="s">
        <v>1524</v>
      </c>
      <c r="B150" s="348" t="s">
        <v>1515</v>
      </c>
      <c r="C150" s="349"/>
      <c r="D150" s="352" t="s">
        <v>56</v>
      </c>
      <c r="E150" s="325" t="s">
        <v>1454</v>
      </c>
    </row>
    <row r="151" spans="1:5" x14ac:dyDescent="0.2">
      <c r="A151" s="347"/>
      <c r="B151" s="350"/>
      <c r="C151" s="351"/>
      <c r="D151" s="353"/>
      <c r="E151" s="326" t="s">
        <v>1455</v>
      </c>
    </row>
    <row r="152" spans="1:5" x14ac:dyDescent="0.2">
      <c r="A152" s="354" t="s">
        <v>1525</v>
      </c>
      <c r="B152" s="356" t="s">
        <v>1515</v>
      </c>
      <c r="C152" s="357"/>
      <c r="D152" s="360" t="s">
        <v>56</v>
      </c>
      <c r="E152" s="323" t="s">
        <v>1454</v>
      </c>
    </row>
    <row r="153" spans="1:5" x14ac:dyDescent="0.2">
      <c r="A153" s="362"/>
      <c r="B153" s="363"/>
      <c r="C153" s="364"/>
      <c r="D153" s="365"/>
      <c r="E153" s="324" t="s">
        <v>1455</v>
      </c>
    </row>
    <row r="154" spans="1:5" x14ac:dyDescent="0.2">
      <c r="A154" s="346" t="s">
        <v>1526</v>
      </c>
      <c r="B154" s="348" t="s">
        <v>1515</v>
      </c>
      <c r="C154" s="349"/>
      <c r="D154" s="352" t="s">
        <v>56</v>
      </c>
      <c r="E154" s="325" t="s">
        <v>1454</v>
      </c>
    </row>
    <row r="155" spans="1:5" x14ac:dyDescent="0.2">
      <c r="A155" s="347"/>
      <c r="B155" s="350"/>
      <c r="C155" s="351"/>
      <c r="D155" s="353"/>
      <c r="E155" s="326" t="s">
        <v>1455</v>
      </c>
    </row>
    <row r="156" spans="1:5" x14ac:dyDescent="0.2">
      <c r="A156" s="354" t="s">
        <v>1527</v>
      </c>
      <c r="B156" s="356" t="s">
        <v>1515</v>
      </c>
      <c r="C156" s="357"/>
      <c r="D156" s="360" t="s">
        <v>56</v>
      </c>
      <c r="E156" s="323" t="s">
        <v>1454</v>
      </c>
    </row>
    <row r="157" spans="1:5" x14ac:dyDescent="0.2">
      <c r="A157" s="362"/>
      <c r="B157" s="363"/>
      <c r="C157" s="364"/>
      <c r="D157" s="365"/>
      <c r="E157" s="324" t="s">
        <v>1455</v>
      </c>
    </row>
    <row r="158" spans="1:5" x14ac:dyDescent="0.2">
      <c r="A158" s="346" t="s">
        <v>1528</v>
      </c>
      <c r="B158" s="348" t="s">
        <v>1515</v>
      </c>
      <c r="C158" s="349"/>
      <c r="D158" s="352" t="s">
        <v>56</v>
      </c>
      <c r="E158" s="325" t="s">
        <v>1454</v>
      </c>
    </row>
    <row r="159" spans="1:5" x14ac:dyDescent="0.2">
      <c r="A159" s="347"/>
      <c r="B159" s="350"/>
      <c r="C159" s="351"/>
      <c r="D159" s="353"/>
      <c r="E159" s="326" t="s">
        <v>1455</v>
      </c>
    </row>
    <row r="160" spans="1:5" x14ac:dyDescent="0.2">
      <c r="A160" s="354" t="s">
        <v>1529</v>
      </c>
      <c r="B160" s="356" t="s">
        <v>1530</v>
      </c>
      <c r="C160" s="357"/>
      <c r="D160" s="360" t="s">
        <v>56</v>
      </c>
      <c r="E160" s="323" t="s">
        <v>1454</v>
      </c>
    </row>
    <row r="161" spans="1:5" x14ac:dyDescent="0.2">
      <c r="A161" s="362"/>
      <c r="B161" s="363"/>
      <c r="C161" s="364"/>
      <c r="D161" s="365"/>
      <c r="E161" s="324" t="s">
        <v>1455</v>
      </c>
    </row>
    <row r="162" spans="1:5" x14ac:dyDescent="0.2">
      <c r="A162" s="346" t="s">
        <v>1531</v>
      </c>
      <c r="B162" s="348" t="s">
        <v>1530</v>
      </c>
      <c r="C162" s="349"/>
      <c r="D162" s="352" t="s">
        <v>56</v>
      </c>
      <c r="E162" s="325" t="s">
        <v>1454</v>
      </c>
    </row>
    <row r="163" spans="1:5" x14ac:dyDescent="0.2">
      <c r="A163" s="347"/>
      <c r="B163" s="350"/>
      <c r="C163" s="351"/>
      <c r="D163" s="353"/>
      <c r="E163" s="326" t="s">
        <v>1455</v>
      </c>
    </row>
    <row r="164" spans="1:5" x14ac:dyDescent="0.2">
      <c r="A164" s="354" t="s">
        <v>1532</v>
      </c>
      <c r="B164" s="356" t="s">
        <v>1530</v>
      </c>
      <c r="C164" s="357"/>
      <c r="D164" s="360" t="s">
        <v>56</v>
      </c>
      <c r="E164" s="323" t="s">
        <v>1454</v>
      </c>
    </row>
    <row r="165" spans="1:5" x14ac:dyDescent="0.2">
      <c r="A165" s="362"/>
      <c r="B165" s="363"/>
      <c r="C165" s="364"/>
      <c r="D165" s="365"/>
      <c r="E165" s="324" t="s">
        <v>1455</v>
      </c>
    </row>
    <row r="166" spans="1:5" x14ac:dyDescent="0.2">
      <c r="A166" s="346" t="s">
        <v>1533</v>
      </c>
      <c r="B166" s="348" t="s">
        <v>1530</v>
      </c>
      <c r="C166" s="349"/>
      <c r="D166" s="352" t="s">
        <v>56</v>
      </c>
      <c r="E166" s="325" t="s">
        <v>1454</v>
      </c>
    </row>
    <row r="167" spans="1:5" x14ac:dyDescent="0.2">
      <c r="A167" s="347"/>
      <c r="B167" s="350"/>
      <c r="C167" s="351"/>
      <c r="D167" s="353"/>
      <c r="E167" s="326" t="s">
        <v>1455</v>
      </c>
    </row>
    <row r="168" spans="1:5" x14ac:dyDescent="0.2">
      <c r="A168" s="354" t="s">
        <v>1534</v>
      </c>
      <c r="B168" s="356" t="s">
        <v>1530</v>
      </c>
      <c r="C168" s="357"/>
      <c r="D168" s="360" t="s">
        <v>56</v>
      </c>
      <c r="E168" s="323" t="s">
        <v>1454</v>
      </c>
    </row>
    <row r="169" spans="1:5" x14ac:dyDescent="0.2">
      <c r="A169" s="362"/>
      <c r="B169" s="363"/>
      <c r="C169" s="364"/>
      <c r="D169" s="365"/>
      <c r="E169" s="324" t="s">
        <v>1455</v>
      </c>
    </row>
    <row r="170" spans="1:5" x14ac:dyDescent="0.2">
      <c r="A170" s="346" t="s">
        <v>1535</v>
      </c>
      <c r="B170" s="348" t="s">
        <v>1530</v>
      </c>
      <c r="C170" s="349"/>
      <c r="D170" s="352" t="s">
        <v>56</v>
      </c>
      <c r="E170" s="325" t="s">
        <v>1454</v>
      </c>
    </row>
    <row r="171" spans="1:5" x14ac:dyDescent="0.2">
      <c r="A171" s="347"/>
      <c r="B171" s="350"/>
      <c r="C171" s="351"/>
      <c r="D171" s="353"/>
      <c r="E171" s="326" t="s">
        <v>1455</v>
      </c>
    </row>
    <row r="172" spans="1:5" x14ac:dyDescent="0.2">
      <c r="A172" s="354" t="s">
        <v>1536</v>
      </c>
      <c r="B172" s="356" t="s">
        <v>1530</v>
      </c>
      <c r="C172" s="357"/>
      <c r="D172" s="360" t="s">
        <v>56</v>
      </c>
      <c r="E172" s="323" t="s">
        <v>1454</v>
      </c>
    </row>
    <row r="173" spans="1:5" x14ac:dyDescent="0.2">
      <c r="A173" s="362"/>
      <c r="B173" s="363"/>
      <c r="C173" s="364"/>
      <c r="D173" s="365"/>
      <c r="E173" s="324" t="s">
        <v>1455</v>
      </c>
    </row>
    <row r="174" spans="1:5" x14ac:dyDescent="0.2">
      <c r="A174" s="346" t="s">
        <v>1537</v>
      </c>
      <c r="B174" s="348" t="s">
        <v>1530</v>
      </c>
      <c r="C174" s="349"/>
      <c r="D174" s="352" t="s">
        <v>56</v>
      </c>
      <c r="E174" s="325" t="s">
        <v>1454</v>
      </c>
    </row>
    <row r="175" spans="1:5" x14ac:dyDescent="0.2">
      <c r="A175" s="347"/>
      <c r="B175" s="350"/>
      <c r="C175" s="351"/>
      <c r="D175" s="353"/>
      <c r="E175" s="326" t="s">
        <v>1455</v>
      </c>
    </row>
    <row r="176" spans="1:5" x14ac:dyDescent="0.2">
      <c r="A176" s="354" t="s">
        <v>1538</v>
      </c>
      <c r="B176" s="356" t="s">
        <v>1530</v>
      </c>
      <c r="C176" s="357"/>
      <c r="D176" s="360" t="s">
        <v>56</v>
      </c>
      <c r="E176" s="323" t="s">
        <v>1454</v>
      </c>
    </row>
    <row r="177" spans="1:5" x14ac:dyDescent="0.2">
      <c r="A177" s="362"/>
      <c r="B177" s="363"/>
      <c r="C177" s="364"/>
      <c r="D177" s="365"/>
      <c r="E177" s="324" t="s">
        <v>1455</v>
      </c>
    </row>
    <row r="178" spans="1:5" x14ac:dyDescent="0.2">
      <c r="A178" s="346" t="s">
        <v>1539</v>
      </c>
      <c r="B178" s="348" t="s">
        <v>1540</v>
      </c>
      <c r="C178" s="349"/>
      <c r="D178" s="352" t="s">
        <v>56</v>
      </c>
      <c r="E178" s="325" t="s">
        <v>1454</v>
      </c>
    </row>
    <row r="179" spans="1:5" x14ac:dyDescent="0.2">
      <c r="A179" s="347"/>
      <c r="B179" s="350"/>
      <c r="C179" s="351"/>
      <c r="D179" s="353"/>
      <c r="E179" s="326" t="s">
        <v>1455</v>
      </c>
    </row>
    <row r="180" spans="1:5" x14ac:dyDescent="0.2">
      <c r="A180" s="354" t="s">
        <v>1541</v>
      </c>
      <c r="B180" s="356" t="s">
        <v>1540</v>
      </c>
      <c r="C180" s="357"/>
      <c r="D180" s="360" t="s">
        <v>56</v>
      </c>
      <c r="E180" s="323" t="s">
        <v>1454</v>
      </c>
    </row>
    <row r="181" spans="1:5" x14ac:dyDescent="0.2">
      <c r="A181" s="362"/>
      <c r="B181" s="363"/>
      <c r="C181" s="364"/>
      <c r="D181" s="365"/>
      <c r="E181" s="324" t="s">
        <v>1455</v>
      </c>
    </row>
    <row r="182" spans="1:5" x14ac:dyDescent="0.2">
      <c r="A182" s="346" t="s">
        <v>1542</v>
      </c>
      <c r="B182" s="348" t="s">
        <v>1540</v>
      </c>
      <c r="C182" s="349"/>
      <c r="D182" s="352" t="s">
        <v>56</v>
      </c>
      <c r="E182" s="325" t="s">
        <v>1454</v>
      </c>
    </row>
    <row r="183" spans="1:5" x14ac:dyDescent="0.2">
      <c r="A183" s="347"/>
      <c r="B183" s="350"/>
      <c r="C183" s="351"/>
      <c r="D183" s="353"/>
      <c r="E183" s="326" t="s">
        <v>1455</v>
      </c>
    </row>
    <row r="184" spans="1:5" x14ac:dyDescent="0.2">
      <c r="A184" s="354" t="s">
        <v>1543</v>
      </c>
      <c r="B184" s="356" t="s">
        <v>1540</v>
      </c>
      <c r="C184" s="357"/>
      <c r="D184" s="360" t="s">
        <v>56</v>
      </c>
      <c r="E184" s="323" t="s">
        <v>1454</v>
      </c>
    </row>
    <row r="185" spans="1:5" x14ac:dyDescent="0.2">
      <c r="A185" s="362"/>
      <c r="B185" s="363"/>
      <c r="C185" s="364"/>
      <c r="D185" s="365"/>
      <c r="E185" s="324" t="s">
        <v>1455</v>
      </c>
    </row>
    <row r="186" spans="1:5" x14ac:dyDescent="0.2">
      <c r="A186" s="346" t="s">
        <v>1544</v>
      </c>
      <c r="B186" s="348" t="s">
        <v>1540</v>
      </c>
      <c r="C186" s="349"/>
      <c r="D186" s="352" t="s">
        <v>56</v>
      </c>
      <c r="E186" s="325" t="s">
        <v>1454</v>
      </c>
    </row>
    <row r="187" spans="1:5" x14ac:dyDescent="0.2">
      <c r="A187" s="347"/>
      <c r="B187" s="350"/>
      <c r="C187" s="351"/>
      <c r="D187" s="353"/>
      <c r="E187" s="326" t="s">
        <v>1455</v>
      </c>
    </row>
    <row r="188" spans="1:5" x14ac:dyDescent="0.2">
      <c r="A188" s="354" t="s">
        <v>1545</v>
      </c>
      <c r="B188" s="356" t="s">
        <v>1540</v>
      </c>
      <c r="C188" s="357"/>
      <c r="D188" s="360" t="s">
        <v>56</v>
      </c>
      <c r="E188" s="323" t="s">
        <v>1454</v>
      </c>
    </row>
    <row r="189" spans="1:5" x14ac:dyDescent="0.2">
      <c r="A189" s="362"/>
      <c r="B189" s="363"/>
      <c r="C189" s="364"/>
      <c r="D189" s="365"/>
      <c r="E189" s="324" t="s">
        <v>1455</v>
      </c>
    </row>
    <row r="190" spans="1:5" x14ac:dyDescent="0.2">
      <c r="A190" s="346" t="s">
        <v>1546</v>
      </c>
      <c r="B190" s="348" t="s">
        <v>1540</v>
      </c>
      <c r="C190" s="349"/>
      <c r="D190" s="352" t="s">
        <v>56</v>
      </c>
      <c r="E190" s="325" t="s">
        <v>1454</v>
      </c>
    </row>
    <row r="191" spans="1:5" x14ac:dyDescent="0.2">
      <c r="A191" s="347"/>
      <c r="B191" s="350"/>
      <c r="C191" s="351"/>
      <c r="D191" s="353"/>
      <c r="E191" s="326" t="s">
        <v>1455</v>
      </c>
    </row>
    <row r="192" spans="1:5" x14ac:dyDescent="0.2">
      <c r="A192" s="354" t="s">
        <v>1547</v>
      </c>
      <c r="B192" s="356" t="s">
        <v>1540</v>
      </c>
      <c r="C192" s="357"/>
      <c r="D192" s="360" t="s">
        <v>56</v>
      </c>
      <c r="E192" s="323" t="s">
        <v>1454</v>
      </c>
    </row>
    <row r="193" spans="1:5" x14ac:dyDescent="0.2">
      <c r="A193" s="362"/>
      <c r="B193" s="363"/>
      <c r="C193" s="364"/>
      <c r="D193" s="365"/>
      <c r="E193" s="324" t="s">
        <v>1455</v>
      </c>
    </row>
    <row r="194" spans="1:5" x14ac:dyDescent="0.2">
      <c r="A194" s="346" t="s">
        <v>1548</v>
      </c>
      <c r="B194" s="348" t="s">
        <v>1540</v>
      </c>
      <c r="C194" s="349"/>
      <c r="D194" s="352" t="s">
        <v>56</v>
      </c>
      <c r="E194" s="325" t="s">
        <v>1454</v>
      </c>
    </row>
    <row r="195" spans="1:5" x14ac:dyDescent="0.2">
      <c r="A195" s="347"/>
      <c r="B195" s="350"/>
      <c r="C195" s="351"/>
      <c r="D195" s="353"/>
      <c r="E195" s="326" t="s">
        <v>1455</v>
      </c>
    </row>
    <row r="196" spans="1:5" x14ac:dyDescent="0.2">
      <c r="A196" s="354" t="s">
        <v>1549</v>
      </c>
      <c r="B196" s="356" t="s">
        <v>1540</v>
      </c>
      <c r="C196" s="357"/>
      <c r="D196" s="360" t="s">
        <v>56</v>
      </c>
      <c r="E196" s="323" t="s">
        <v>1454</v>
      </c>
    </row>
    <row r="197" spans="1:5" x14ac:dyDescent="0.2">
      <c r="A197" s="362"/>
      <c r="B197" s="363"/>
      <c r="C197" s="364"/>
      <c r="D197" s="365"/>
      <c r="E197" s="324" t="s">
        <v>1455</v>
      </c>
    </row>
    <row r="198" spans="1:5" x14ac:dyDescent="0.2">
      <c r="A198" s="346" t="s">
        <v>1550</v>
      </c>
      <c r="B198" s="348" t="s">
        <v>1540</v>
      </c>
      <c r="C198" s="349"/>
      <c r="D198" s="352" t="s">
        <v>56</v>
      </c>
      <c r="E198" s="325" t="s">
        <v>1454</v>
      </c>
    </row>
    <row r="199" spans="1:5" x14ac:dyDescent="0.2">
      <c r="A199" s="347"/>
      <c r="B199" s="350"/>
      <c r="C199" s="351"/>
      <c r="D199" s="353"/>
      <c r="E199" s="326" t="s">
        <v>1455</v>
      </c>
    </row>
    <row r="200" spans="1:5" x14ac:dyDescent="0.2">
      <c r="A200" s="354" t="s">
        <v>1551</v>
      </c>
      <c r="B200" s="356" t="s">
        <v>1540</v>
      </c>
      <c r="C200" s="357"/>
      <c r="D200" s="360" t="s">
        <v>56</v>
      </c>
      <c r="E200" s="323" t="s">
        <v>1454</v>
      </c>
    </row>
    <row r="201" spans="1:5" x14ac:dyDescent="0.2">
      <c r="A201" s="362"/>
      <c r="B201" s="363"/>
      <c r="C201" s="364"/>
      <c r="D201" s="365"/>
      <c r="E201" s="324" t="s">
        <v>1455</v>
      </c>
    </row>
    <row r="202" spans="1:5" x14ac:dyDescent="0.2">
      <c r="A202" s="346" t="s">
        <v>1552</v>
      </c>
      <c r="B202" s="348" t="s">
        <v>1540</v>
      </c>
      <c r="C202" s="349"/>
      <c r="D202" s="352" t="s">
        <v>56</v>
      </c>
      <c r="E202" s="325" t="s">
        <v>1454</v>
      </c>
    </row>
    <row r="203" spans="1:5" x14ac:dyDescent="0.2">
      <c r="A203" s="347"/>
      <c r="B203" s="350"/>
      <c r="C203" s="351"/>
      <c r="D203" s="353"/>
      <c r="E203" s="326" t="s">
        <v>1455</v>
      </c>
    </row>
    <row r="204" spans="1:5" x14ac:dyDescent="0.2">
      <c r="A204" s="354" t="s">
        <v>1553</v>
      </c>
      <c r="B204" s="356" t="s">
        <v>1540</v>
      </c>
      <c r="C204" s="357"/>
      <c r="D204" s="360" t="s">
        <v>56</v>
      </c>
      <c r="E204" s="323" t="s">
        <v>1454</v>
      </c>
    </row>
    <row r="205" spans="1:5" x14ac:dyDescent="0.2">
      <c r="A205" s="362"/>
      <c r="B205" s="363"/>
      <c r="C205" s="364"/>
      <c r="D205" s="365"/>
      <c r="E205" s="324" t="s">
        <v>1455</v>
      </c>
    </row>
    <row r="206" spans="1:5" x14ac:dyDescent="0.2">
      <c r="A206" s="346" t="s">
        <v>1554</v>
      </c>
      <c r="B206" s="348" t="s">
        <v>1555</v>
      </c>
      <c r="C206" s="349"/>
      <c r="D206" s="352" t="s">
        <v>56</v>
      </c>
      <c r="E206" s="325" t="s">
        <v>1454</v>
      </c>
    </row>
    <row r="207" spans="1:5" x14ac:dyDescent="0.2">
      <c r="A207" s="347"/>
      <c r="B207" s="350"/>
      <c r="C207" s="351"/>
      <c r="D207" s="353"/>
      <c r="E207" s="326" t="s">
        <v>1455</v>
      </c>
    </row>
    <row r="208" spans="1:5" x14ac:dyDescent="0.2">
      <c r="A208" s="354" t="s">
        <v>1556</v>
      </c>
      <c r="B208" s="356" t="s">
        <v>1555</v>
      </c>
      <c r="C208" s="357"/>
      <c r="D208" s="360" t="s">
        <v>56</v>
      </c>
      <c r="E208" s="323" t="s">
        <v>1454</v>
      </c>
    </row>
    <row r="209" spans="1:5" x14ac:dyDescent="0.2">
      <c r="A209" s="362"/>
      <c r="B209" s="363"/>
      <c r="C209" s="364"/>
      <c r="D209" s="365"/>
      <c r="E209" s="324" t="s">
        <v>1455</v>
      </c>
    </row>
    <row r="210" spans="1:5" x14ac:dyDescent="0.2">
      <c r="A210" s="346" t="s">
        <v>1557</v>
      </c>
      <c r="B210" s="348" t="s">
        <v>1540</v>
      </c>
      <c r="C210" s="349"/>
      <c r="D210" s="352" t="s">
        <v>56</v>
      </c>
      <c r="E210" s="325" t="s">
        <v>1454</v>
      </c>
    </row>
    <row r="211" spans="1:5" x14ac:dyDescent="0.2">
      <c r="A211" s="347"/>
      <c r="B211" s="350"/>
      <c r="C211" s="351"/>
      <c r="D211" s="353"/>
      <c r="E211" s="326" t="s">
        <v>1455</v>
      </c>
    </row>
    <row r="212" spans="1:5" x14ac:dyDescent="0.2">
      <c r="A212" s="354" t="s">
        <v>1558</v>
      </c>
      <c r="B212" s="356" t="s">
        <v>1540</v>
      </c>
      <c r="C212" s="357"/>
      <c r="D212" s="360" t="s">
        <v>56</v>
      </c>
      <c r="E212" s="323" t="s">
        <v>1454</v>
      </c>
    </row>
    <row r="213" spans="1:5" x14ac:dyDescent="0.2">
      <c r="A213" s="362"/>
      <c r="B213" s="363"/>
      <c r="C213" s="364"/>
      <c r="D213" s="365"/>
      <c r="E213" s="324" t="s">
        <v>1455</v>
      </c>
    </row>
    <row r="214" spans="1:5" x14ac:dyDescent="0.2">
      <c r="A214" s="346" t="s">
        <v>1559</v>
      </c>
      <c r="B214" s="348" t="s">
        <v>1555</v>
      </c>
      <c r="C214" s="349"/>
      <c r="D214" s="352" t="s">
        <v>56</v>
      </c>
      <c r="E214" s="325" t="s">
        <v>1454</v>
      </c>
    </row>
    <row r="215" spans="1:5" x14ac:dyDescent="0.2">
      <c r="A215" s="347"/>
      <c r="B215" s="350"/>
      <c r="C215" s="351"/>
      <c r="D215" s="353"/>
      <c r="E215" s="326" t="s">
        <v>1455</v>
      </c>
    </row>
    <row r="216" spans="1:5" x14ac:dyDescent="0.2">
      <c r="A216" s="354" t="s">
        <v>1560</v>
      </c>
      <c r="B216" s="356" t="s">
        <v>1561</v>
      </c>
      <c r="C216" s="357"/>
      <c r="D216" s="360" t="s">
        <v>56</v>
      </c>
      <c r="E216" s="323" t="s">
        <v>1454</v>
      </c>
    </row>
    <row r="217" spans="1:5" x14ac:dyDescent="0.2">
      <c r="A217" s="362"/>
      <c r="B217" s="363"/>
      <c r="C217" s="364"/>
      <c r="D217" s="365"/>
      <c r="E217" s="324" t="s">
        <v>1455</v>
      </c>
    </row>
    <row r="218" spans="1:5" x14ac:dyDescent="0.2">
      <c r="A218" s="346" t="s">
        <v>1562</v>
      </c>
      <c r="B218" s="348" t="s">
        <v>1561</v>
      </c>
      <c r="C218" s="349"/>
      <c r="D218" s="352" t="s">
        <v>56</v>
      </c>
      <c r="E218" s="325" t="s">
        <v>1454</v>
      </c>
    </row>
    <row r="219" spans="1:5" x14ac:dyDescent="0.2">
      <c r="A219" s="347"/>
      <c r="B219" s="350"/>
      <c r="C219" s="351"/>
      <c r="D219" s="353"/>
      <c r="E219" s="326" t="s">
        <v>1455</v>
      </c>
    </row>
    <row r="220" spans="1:5" x14ac:dyDescent="0.2">
      <c r="A220" s="354" t="s">
        <v>1563</v>
      </c>
      <c r="B220" s="356" t="s">
        <v>1561</v>
      </c>
      <c r="C220" s="357"/>
      <c r="D220" s="360" t="s">
        <v>56</v>
      </c>
      <c r="E220" s="323" t="s">
        <v>1454</v>
      </c>
    </row>
    <row r="221" spans="1:5" x14ac:dyDescent="0.2">
      <c r="A221" s="362"/>
      <c r="B221" s="363"/>
      <c r="C221" s="364"/>
      <c r="D221" s="365"/>
      <c r="E221" s="324" t="s">
        <v>1455</v>
      </c>
    </row>
    <row r="222" spans="1:5" x14ac:dyDescent="0.2">
      <c r="A222" s="346" t="s">
        <v>1564</v>
      </c>
      <c r="B222" s="348" t="s">
        <v>1561</v>
      </c>
      <c r="C222" s="349"/>
      <c r="D222" s="352" t="s">
        <v>56</v>
      </c>
      <c r="E222" s="325" t="s">
        <v>1454</v>
      </c>
    </row>
    <row r="223" spans="1:5" x14ac:dyDescent="0.2">
      <c r="A223" s="347"/>
      <c r="B223" s="350"/>
      <c r="C223" s="351"/>
      <c r="D223" s="353"/>
      <c r="E223" s="326" t="s">
        <v>1455</v>
      </c>
    </row>
    <row r="224" spans="1:5" x14ac:dyDescent="0.2">
      <c r="A224" s="354" t="s">
        <v>1565</v>
      </c>
      <c r="B224" s="356" t="s">
        <v>1561</v>
      </c>
      <c r="C224" s="357"/>
      <c r="D224" s="360" t="s">
        <v>56</v>
      </c>
      <c r="E224" s="323" t="s">
        <v>1454</v>
      </c>
    </row>
    <row r="225" spans="1:5" x14ac:dyDescent="0.2">
      <c r="A225" s="362"/>
      <c r="B225" s="363"/>
      <c r="C225" s="364"/>
      <c r="D225" s="365"/>
      <c r="E225" s="324" t="s">
        <v>1455</v>
      </c>
    </row>
    <row r="226" spans="1:5" x14ac:dyDescent="0.2">
      <c r="A226" s="346" t="s">
        <v>1566</v>
      </c>
      <c r="B226" s="348" t="s">
        <v>1561</v>
      </c>
      <c r="C226" s="349"/>
      <c r="D226" s="352" t="s">
        <v>56</v>
      </c>
      <c r="E226" s="325" t="s">
        <v>1454</v>
      </c>
    </row>
    <row r="227" spans="1:5" x14ac:dyDescent="0.2">
      <c r="A227" s="347"/>
      <c r="B227" s="350"/>
      <c r="C227" s="351"/>
      <c r="D227" s="353"/>
      <c r="E227" s="326" t="s">
        <v>1455</v>
      </c>
    </row>
    <row r="228" spans="1:5" x14ac:dyDescent="0.2">
      <c r="A228" s="354" t="s">
        <v>1567</v>
      </c>
      <c r="B228" s="356" t="s">
        <v>1561</v>
      </c>
      <c r="C228" s="357"/>
      <c r="D228" s="360" t="s">
        <v>56</v>
      </c>
      <c r="E228" s="323" t="s">
        <v>1454</v>
      </c>
    </row>
    <row r="229" spans="1:5" x14ac:dyDescent="0.2">
      <c r="A229" s="362"/>
      <c r="B229" s="363"/>
      <c r="C229" s="364"/>
      <c r="D229" s="365"/>
      <c r="E229" s="324" t="s">
        <v>1455</v>
      </c>
    </row>
    <row r="230" spans="1:5" x14ac:dyDescent="0.2">
      <c r="A230" s="346" t="s">
        <v>1568</v>
      </c>
      <c r="B230" s="348" t="s">
        <v>1561</v>
      </c>
      <c r="C230" s="349"/>
      <c r="D230" s="352" t="s">
        <v>56</v>
      </c>
      <c r="E230" s="325" t="s">
        <v>1454</v>
      </c>
    </row>
    <row r="231" spans="1:5" x14ac:dyDescent="0.2">
      <c r="A231" s="347"/>
      <c r="B231" s="350"/>
      <c r="C231" s="351"/>
      <c r="D231" s="353"/>
      <c r="E231" s="326" t="s">
        <v>1455</v>
      </c>
    </row>
    <row r="232" spans="1:5" x14ac:dyDescent="0.2">
      <c r="A232" s="354" t="s">
        <v>1569</v>
      </c>
      <c r="B232" s="356" t="s">
        <v>1561</v>
      </c>
      <c r="C232" s="357"/>
      <c r="D232" s="360" t="s">
        <v>56</v>
      </c>
      <c r="E232" s="323" t="s">
        <v>1454</v>
      </c>
    </row>
    <row r="233" spans="1:5" x14ac:dyDescent="0.2">
      <c r="A233" s="362"/>
      <c r="B233" s="363"/>
      <c r="C233" s="364"/>
      <c r="D233" s="365"/>
      <c r="E233" s="324" t="s">
        <v>1455</v>
      </c>
    </row>
    <row r="234" spans="1:5" x14ac:dyDescent="0.2">
      <c r="A234" s="346" t="s">
        <v>1570</v>
      </c>
      <c r="B234" s="348" t="s">
        <v>1561</v>
      </c>
      <c r="C234" s="349"/>
      <c r="D234" s="352" t="s">
        <v>56</v>
      </c>
      <c r="E234" s="325" t="s">
        <v>1454</v>
      </c>
    </row>
    <row r="235" spans="1:5" x14ac:dyDescent="0.2">
      <c r="A235" s="347"/>
      <c r="B235" s="350"/>
      <c r="C235" s="351"/>
      <c r="D235" s="353"/>
      <c r="E235" s="326" t="s">
        <v>1455</v>
      </c>
    </row>
    <row r="236" spans="1:5" x14ac:dyDescent="0.2">
      <c r="A236" s="354" t="s">
        <v>1571</v>
      </c>
      <c r="B236" s="356" t="s">
        <v>1561</v>
      </c>
      <c r="C236" s="357"/>
      <c r="D236" s="360" t="s">
        <v>56</v>
      </c>
      <c r="E236" s="323" t="s">
        <v>1454</v>
      </c>
    </row>
    <row r="237" spans="1:5" x14ac:dyDescent="0.2">
      <c r="A237" s="362"/>
      <c r="B237" s="363"/>
      <c r="C237" s="364"/>
      <c r="D237" s="365"/>
      <c r="E237" s="324" t="s">
        <v>1455</v>
      </c>
    </row>
    <row r="238" spans="1:5" x14ac:dyDescent="0.2">
      <c r="A238" s="346" t="s">
        <v>1572</v>
      </c>
      <c r="B238" s="348" t="s">
        <v>1561</v>
      </c>
      <c r="C238" s="349"/>
      <c r="D238" s="352" t="s">
        <v>56</v>
      </c>
      <c r="E238" s="325" t="s">
        <v>1454</v>
      </c>
    </row>
    <row r="239" spans="1:5" x14ac:dyDescent="0.2">
      <c r="A239" s="347"/>
      <c r="B239" s="350"/>
      <c r="C239" s="351"/>
      <c r="D239" s="353"/>
      <c r="E239" s="326" t="s">
        <v>1455</v>
      </c>
    </row>
    <row r="240" spans="1:5" x14ac:dyDescent="0.2">
      <c r="A240" s="354" t="s">
        <v>1573</v>
      </c>
      <c r="B240" s="356" t="s">
        <v>1561</v>
      </c>
      <c r="C240" s="357"/>
      <c r="D240" s="360" t="s">
        <v>56</v>
      </c>
      <c r="E240" s="323" t="s">
        <v>1454</v>
      </c>
    </row>
    <row r="241" spans="1:5" x14ac:dyDescent="0.2">
      <c r="A241" s="362"/>
      <c r="B241" s="363"/>
      <c r="C241" s="364"/>
      <c r="D241" s="365"/>
      <c r="E241" s="324" t="s">
        <v>1455</v>
      </c>
    </row>
    <row r="242" spans="1:5" x14ac:dyDescent="0.2">
      <c r="A242" s="346" t="s">
        <v>1574</v>
      </c>
      <c r="B242" s="348" t="s">
        <v>1561</v>
      </c>
      <c r="C242" s="349"/>
      <c r="D242" s="352" t="s">
        <v>56</v>
      </c>
      <c r="E242" s="325" t="s">
        <v>1454</v>
      </c>
    </row>
    <row r="243" spans="1:5" x14ac:dyDescent="0.2">
      <c r="A243" s="347"/>
      <c r="B243" s="350"/>
      <c r="C243" s="351"/>
      <c r="D243" s="353"/>
      <c r="E243" s="326" t="s">
        <v>1455</v>
      </c>
    </row>
    <row r="244" spans="1:5" x14ac:dyDescent="0.2">
      <c r="A244" s="354" t="s">
        <v>1575</v>
      </c>
      <c r="B244" s="356" t="s">
        <v>1561</v>
      </c>
      <c r="C244" s="357"/>
      <c r="D244" s="360" t="s">
        <v>56</v>
      </c>
      <c r="E244" s="323" t="s">
        <v>1454</v>
      </c>
    </row>
    <row r="245" spans="1:5" x14ac:dyDescent="0.2">
      <c r="A245" s="362"/>
      <c r="B245" s="363"/>
      <c r="C245" s="364"/>
      <c r="D245" s="365"/>
      <c r="E245" s="324" t="s">
        <v>1455</v>
      </c>
    </row>
    <row r="246" spans="1:5" x14ac:dyDescent="0.2">
      <c r="A246" s="346" t="s">
        <v>1576</v>
      </c>
      <c r="B246" s="348" t="s">
        <v>1561</v>
      </c>
      <c r="C246" s="349"/>
      <c r="D246" s="352" t="s">
        <v>56</v>
      </c>
      <c r="E246" s="325" t="s">
        <v>1454</v>
      </c>
    </row>
    <row r="247" spans="1:5" x14ac:dyDescent="0.2">
      <c r="A247" s="347"/>
      <c r="B247" s="350"/>
      <c r="C247" s="351"/>
      <c r="D247" s="353"/>
      <c r="E247" s="326" t="s">
        <v>1455</v>
      </c>
    </row>
    <row r="248" spans="1:5" x14ac:dyDescent="0.2">
      <c r="A248" s="354" t="s">
        <v>1577</v>
      </c>
      <c r="B248" s="356" t="s">
        <v>1561</v>
      </c>
      <c r="C248" s="357"/>
      <c r="D248" s="360" t="s">
        <v>56</v>
      </c>
      <c r="E248" s="323" t="s">
        <v>1454</v>
      </c>
    </row>
    <row r="249" spans="1:5" x14ac:dyDescent="0.2">
      <c r="A249" s="362"/>
      <c r="B249" s="363"/>
      <c r="C249" s="364"/>
      <c r="D249" s="365"/>
      <c r="E249" s="324" t="s">
        <v>1455</v>
      </c>
    </row>
    <row r="250" spans="1:5" x14ac:dyDescent="0.2">
      <c r="A250" s="346" t="s">
        <v>1578</v>
      </c>
      <c r="B250" s="348" t="s">
        <v>1561</v>
      </c>
      <c r="C250" s="349"/>
      <c r="D250" s="352" t="s">
        <v>56</v>
      </c>
      <c r="E250" s="325" t="s">
        <v>1454</v>
      </c>
    </row>
    <row r="251" spans="1:5" x14ac:dyDescent="0.2">
      <c r="A251" s="347"/>
      <c r="B251" s="350"/>
      <c r="C251" s="351"/>
      <c r="D251" s="353"/>
      <c r="E251" s="326" t="s">
        <v>1455</v>
      </c>
    </row>
    <row r="252" spans="1:5" x14ac:dyDescent="0.2">
      <c r="A252" s="354" t="s">
        <v>1579</v>
      </c>
      <c r="B252" s="356" t="s">
        <v>1580</v>
      </c>
      <c r="C252" s="357"/>
      <c r="D252" s="360" t="s">
        <v>56</v>
      </c>
      <c r="E252" s="323" t="s">
        <v>1454</v>
      </c>
    </row>
    <row r="253" spans="1:5" x14ac:dyDescent="0.2">
      <c r="A253" s="362"/>
      <c r="B253" s="363"/>
      <c r="C253" s="364"/>
      <c r="D253" s="365"/>
      <c r="E253" s="324" t="s">
        <v>1455</v>
      </c>
    </row>
    <row r="254" spans="1:5" x14ac:dyDescent="0.2">
      <c r="A254" s="346" t="s">
        <v>1581</v>
      </c>
      <c r="B254" s="348" t="s">
        <v>1580</v>
      </c>
      <c r="C254" s="349"/>
      <c r="D254" s="352" t="s">
        <v>56</v>
      </c>
      <c r="E254" s="325" t="s">
        <v>1454</v>
      </c>
    </row>
    <row r="255" spans="1:5" x14ac:dyDescent="0.2">
      <c r="A255" s="347"/>
      <c r="B255" s="350"/>
      <c r="C255" s="351"/>
      <c r="D255" s="353"/>
      <c r="E255" s="326" t="s">
        <v>1455</v>
      </c>
    </row>
    <row r="256" spans="1:5" x14ac:dyDescent="0.2">
      <c r="A256" s="354" t="s">
        <v>1582</v>
      </c>
      <c r="B256" s="356" t="s">
        <v>1580</v>
      </c>
      <c r="C256" s="357"/>
      <c r="D256" s="360" t="s">
        <v>56</v>
      </c>
      <c r="E256" s="323" t="s">
        <v>1454</v>
      </c>
    </row>
    <row r="257" spans="1:5" x14ac:dyDescent="0.2">
      <c r="A257" s="362"/>
      <c r="B257" s="363"/>
      <c r="C257" s="364"/>
      <c r="D257" s="365"/>
      <c r="E257" s="324" t="s">
        <v>1455</v>
      </c>
    </row>
    <row r="258" spans="1:5" x14ac:dyDescent="0.2">
      <c r="A258" s="346" t="s">
        <v>1583</v>
      </c>
      <c r="B258" s="348" t="s">
        <v>1580</v>
      </c>
      <c r="C258" s="349"/>
      <c r="D258" s="352" t="s">
        <v>56</v>
      </c>
      <c r="E258" s="325" t="s">
        <v>1454</v>
      </c>
    </row>
    <row r="259" spans="1:5" x14ac:dyDescent="0.2">
      <c r="A259" s="347"/>
      <c r="B259" s="350"/>
      <c r="C259" s="351"/>
      <c r="D259" s="353"/>
      <c r="E259" s="326" t="s">
        <v>1455</v>
      </c>
    </row>
    <row r="260" spans="1:5" x14ac:dyDescent="0.2">
      <c r="A260" s="354" t="s">
        <v>1584</v>
      </c>
      <c r="B260" s="356" t="s">
        <v>1580</v>
      </c>
      <c r="C260" s="357"/>
      <c r="D260" s="360" t="s">
        <v>56</v>
      </c>
      <c r="E260" s="323" t="s">
        <v>1454</v>
      </c>
    </row>
    <row r="261" spans="1:5" x14ac:dyDescent="0.2">
      <c r="A261" s="362"/>
      <c r="B261" s="363"/>
      <c r="C261" s="364"/>
      <c r="D261" s="365"/>
      <c r="E261" s="324" t="s">
        <v>1455</v>
      </c>
    </row>
    <row r="262" spans="1:5" x14ac:dyDescent="0.2">
      <c r="A262" s="346" t="s">
        <v>1585</v>
      </c>
      <c r="B262" s="348" t="s">
        <v>1580</v>
      </c>
      <c r="C262" s="349"/>
      <c r="D262" s="352" t="s">
        <v>56</v>
      </c>
      <c r="E262" s="325" t="s">
        <v>1454</v>
      </c>
    </row>
    <row r="263" spans="1:5" x14ac:dyDescent="0.2">
      <c r="A263" s="347"/>
      <c r="B263" s="350"/>
      <c r="C263" s="351"/>
      <c r="D263" s="353"/>
      <c r="E263" s="326" t="s">
        <v>1455</v>
      </c>
    </row>
    <row r="264" spans="1:5" x14ac:dyDescent="0.2">
      <c r="A264" s="354" t="s">
        <v>1586</v>
      </c>
      <c r="B264" s="356" t="s">
        <v>1580</v>
      </c>
      <c r="C264" s="357"/>
      <c r="D264" s="360" t="s">
        <v>56</v>
      </c>
      <c r="E264" s="323" t="s">
        <v>1454</v>
      </c>
    </row>
    <row r="265" spans="1:5" x14ac:dyDescent="0.2">
      <c r="A265" s="362"/>
      <c r="B265" s="363"/>
      <c r="C265" s="364"/>
      <c r="D265" s="365"/>
      <c r="E265" s="324" t="s">
        <v>1455</v>
      </c>
    </row>
    <row r="266" spans="1:5" x14ac:dyDescent="0.2">
      <c r="A266" s="346" t="s">
        <v>1587</v>
      </c>
      <c r="B266" s="348" t="s">
        <v>1580</v>
      </c>
      <c r="C266" s="349"/>
      <c r="D266" s="352" t="s">
        <v>56</v>
      </c>
      <c r="E266" s="325" t="s">
        <v>1454</v>
      </c>
    </row>
    <row r="267" spans="1:5" x14ac:dyDescent="0.2">
      <c r="A267" s="347"/>
      <c r="B267" s="350"/>
      <c r="C267" s="351"/>
      <c r="D267" s="353"/>
      <c r="E267" s="326" t="s">
        <v>1455</v>
      </c>
    </row>
    <row r="268" spans="1:5" x14ac:dyDescent="0.2">
      <c r="A268" s="354" t="s">
        <v>1588</v>
      </c>
      <c r="B268" s="356" t="s">
        <v>1580</v>
      </c>
      <c r="C268" s="357"/>
      <c r="D268" s="360" t="s">
        <v>56</v>
      </c>
      <c r="E268" s="323" t="s">
        <v>1454</v>
      </c>
    </row>
    <row r="269" spans="1:5" x14ac:dyDescent="0.2">
      <c r="A269" s="362"/>
      <c r="B269" s="363"/>
      <c r="C269" s="364"/>
      <c r="D269" s="365"/>
      <c r="E269" s="324" t="s">
        <v>1455</v>
      </c>
    </row>
    <row r="270" spans="1:5" x14ac:dyDescent="0.2">
      <c r="A270" s="346" t="s">
        <v>1589</v>
      </c>
      <c r="B270" s="348" t="s">
        <v>1590</v>
      </c>
      <c r="C270" s="349"/>
      <c r="D270" s="352" t="s">
        <v>56</v>
      </c>
      <c r="E270" s="325" t="s">
        <v>1454</v>
      </c>
    </row>
    <row r="271" spans="1:5" x14ac:dyDescent="0.2">
      <c r="A271" s="347"/>
      <c r="B271" s="350"/>
      <c r="C271" s="351"/>
      <c r="D271" s="353"/>
      <c r="E271" s="326" t="s">
        <v>1455</v>
      </c>
    </row>
    <row r="272" spans="1:5" x14ac:dyDescent="0.2">
      <c r="A272" s="354" t="s">
        <v>1591</v>
      </c>
      <c r="B272" s="356" t="s">
        <v>1590</v>
      </c>
      <c r="C272" s="357"/>
      <c r="D272" s="360" t="s">
        <v>56</v>
      </c>
      <c r="E272" s="323" t="s">
        <v>1454</v>
      </c>
    </row>
    <row r="273" spans="1:5" x14ac:dyDescent="0.2">
      <c r="A273" s="362"/>
      <c r="B273" s="363"/>
      <c r="C273" s="364"/>
      <c r="D273" s="365"/>
      <c r="E273" s="324" t="s">
        <v>1455</v>
      </c>
    </row>
    <row r="274" spans="1:5" x14ac:dyDescent="0.2">
      <c r="A274" s="346" t="s">
        <v>1549</v>
      </c>
      <c r="B274" s="348" t="s">
        <v>1590</v>
      </c>
      <c r="C274" s="349"/>
      <c r="D274" s="352" t="s">
        <v>56</v>
      </c>
      <c r="E274" s="325" t="s">
        <v>1454</v>
      </c>
    </row>
    <row r="275" spans="1:5" x14ac:dyDescent="0.2">
      <c r="A275" s="347"/>
      <c r="B275" s="350"/>
      <c r="C275" s="351"/>
      <c r="D275" s="353"/>
      <c r="E275" s="326" t="s">
        <v>1455</v>
      </c>
    </row>
    <row r="276" spans="1:5" x14ac:dyDescent="0.2">
      <c r="A276" s="354" t="s">
        <v>1592</v>
      </c>
      <c r="B276" s="356" t="s">
        <v>1590</v>
      </c>
      <c r="C276" s="357"/>
      <c r="D276" s="360" t="s">
        <v>56</v>
      </c>
      <c r="E276" s="323" t="s">
        <v>1454</v>
      </c>
    </row>
    <row r="277" spans="1:5" x14ac:dyDescent="0.2">
      <c r="A277" s="362"/>
      <c r="B277" s="363"/>
      <c r="C277" s="364"/>
      <c r="D277" s="365"/>
      <c r="E277" s="324" t="s">
        <v>1455</v>
      </c>
    </row>
    <row r="278" spans="1:5" x14ac:dyDescent="0.2">
      <c r="A278" s="346" t="s">
        <v>1593</v>
      </c>
      <c r="B278" s="348" t="s">
        <v>1590</v>
      </c>
      <c r="C278" s="349"/>
      <c r="D278" s="352" t="s">
        <v>56</v>
      </c>
      <c r="E278" s="325" t="s">
        <v>1454</v>
      </c>
    </row>
    <row r="279" spans="1:5" x14ac:dyDescent="0.2">
      <c r="A279" s="347"/>
      <c r="B279" s="350"/>
      <c r="C279" s="351"/>
      <c r="D279" s="353"/>
      <c r="E279" s="326" t="s">
        <v>1455</v>
      </c>
    </row>
    <row r="280" spans="1:5" x14ac:dyDescent="0.2">
      <c r="A280" s="354" t="s">
        <v>1594</v>
      </c>
      <c r="B280" s="356" t="s">
        <v>1590</v>
      </c>
      <c r="C280" s="357"/>
      <c r="D280" s="360" t="s">
        <v>56</v>
      </c>
      <c r="E280" s="323" t="s">
        <v>1454</v>
      </c>
    </row>
    <row r="281" spans="1:5" x14ac:dyDescent="0.2">
      <c r="A281" s="362"/>
      <c r="B281" s="363"/>
      <c r="C281" s="364"/>
      <c r="D281" s="365"/>
      <c r="E281" s="324" t="s">
        <v>1455</v>
      </c>
    </row>
    <row r="282" spans="1:5" x14ac:dyDescent="0.2">
      <c r="A282" s="346" t="s">
        <v>1595</v>
      </c>
      <c r="B282" s="348" t="s">
        <v>1590</v>
      </c>
      <c r="C282" s="349"/>
      <c r="D282" s="352" t="s">
        <v>56</v>
      </c>
      <c r="E282" s="325" t="s">
        <v>1454</v>
      </c>
    </row>
    <row r="283" spans="1:5" x14ac:dyDescent="0.2">
      <c r="A283" s="347"/>
      <c r="B283" s="350"/>
      <c r="C283" s="351"/>
      <c r="D283" s="353"/>
      <c r="E283" s="326" t="s">
        <v>1455</v>
      </c>
    </row>
    <row r="284" spans="1:5" x14ac:dyDescent="0.2">
      <c r="A284" s="354" t="s">
        <v>1596</v>
      </c>
      <c r="B284" s="356" t="s">
        <v>1590</v>
      </c>
      <c r="C284" s="357"/>
      <c r="D284" s="360" t="s">
        <v>56</v>
      </c>
      <c r="E284" s="323" t="s">
        <v>1454</v>
      </c>
    </row>
    <row r="285" spans="1:5" x14ac:dyDescent="0.2">
      <c r="A285" s="362"/>
      <c r="B285" s="363"/>
      <c r="C285" s="364"/>
      <c r="D285" s="365"/>
      <c r="E285" s="324" t="s">
        <v>1455</v>
      </c>
    </row>
    <row r="286" spans="1:5" x14ac:dyDescent="0.2">
      <c r="A286" s="346" t="s">
        <v>1597</v>
      </c>
      <c r="B286" s="348" t="s">
        <v>1590</v>
      </c>
      <c r="C286" s="349"/>
      <c r="D286" s="352" t="s">
        <v>56</v>
      </c>
      <c r="E286" s="325" t="s">
        <v>1454</v>
      </c>
    </row>
    <row r="287" spans="1:5" x14ac:dyDescent="0.2">
      <c r="A287" s="347"/>
      <c r="B287" s="350"/>
      <c r="C287" s="351"/>
      <c r="D287" s="353"/>
      <c r="E287" s="326" t="s">
        <v>1455</v>
      </c>
    </row>
    <row r="288" spans="1:5" x14ac:dyDescent="0.2">
      <c r="A288" s="354" t="s">
        <v>1598</v>
      </c>
      <c r="B288" s="356" t="s">
        <v>1590</v>
      </c>
      <c r="C288" s="357"/>
      <c r="D288" s="360" t="s">
        <v>56</v>
      </c>
      <c r="E288" s="323" t="s">
        <v>1454</v>
      </c>
    </row>
    <row r="289" spans="1:5" x14ac:dyDescent="0.2">
      <c r="A289" s="362"/>
      <c r="B289" s="363"/>
      <c r="C289" s="364"/>
      <c r="D289" s="365"/>
      <c r="E289" s="324" t="s">
        <v>1455</v>
      </c>
    </row>
    <row r="290" spans="1:5" x14ac:dyDescent="0.2">
      <c r="A290" s="346" t="s">
        <v>1599</v>
      </c>
      <c r="B290" s="348" t="s">
        <v>1600</v>
      </c>
      <c r="C290" s="349"/>
      <c r="D290" s="352" t="s">
        <v>56</v>
      </c>
      <c r="E290" s="325" t="s">
        <v>1454</v>
      </c>
    </row>
    <row r="291" spans="1:5" x14ac:dyDescent="0.2">
      <c r="A291" s="347"/>
      <c r="B291" s="350"/>
      <c r="C291" s="351"/>
      <c r="D291" s="353"/>
      <c r="E291" s="326" t="s">
        <v>1455</v>
      </c>
    </row>
    <row r="292" spans="1:5" x14ac:dyDescent="0.2">
      <c r="A292" s="354" t="s">
        <v>1601</v>
      </c>
      <c r="B292" s="356" t="s">
        <v>1600</v>
      </c>
      <c r="C292" s="357"/>
      <c r="D292" s="360" t="s">
        <v>56</v>
      </c>
      <c r="E292" s="323" t="s">
        <v>1454</v>
      </c>
    </row>
    <row r="293" spans="1:5" x14ac:dyDescent="0.2">
      <c r="A293" s="362"/>
      <c r="B293" s="363"/>
      <c r="C293" s="364"/>
      <c r="D293" s="365"/>
      <c r="E293" s="324" t="s">
        <v>1455</v>
      </c>
    </row>
    <row r="294" spans="1:5" x14ac:dyDescent="0.2">
      <c r="A294" s="346" t="s">
        <v>1602</v>
      </c>
      <c r="B294" s="348" t="s">
        <v>1600</v>
      </c>
      <c r="C294" s="349"/>
      <c r="D294" s="352" t="s">
        <v>56</v>
      </c>
      <c r="E294" s="325" t="s">
        <v>1454</v>
      </c>
    </row>
    <row r="295" spans="1:5" x14ac:dyDescent="0.2">
      <c r="A295" s="347"/>
      <c r="B295" s="350"/>
      <c r="C295" s="351"/>
      <c r="D295" s="353"/>
      <c r="E295" s="326" t="s">
        <v>1455</v>
      </c>
    </row>
    <row r="296" spans="1:5" x14ac:dyDescent="0.2">
      <c r="A296" s="354" t="s">
        <v>1603</v>
      </c>
      <c r="B296" s="356" t="s">
        <v>1600</v>
      </c>
      <c r="C296" s="357"/>
      <c r="D296" s="360" t="s">
        <v>56</v>
      </c>
      <c r="E296" s="323" t="s">
        <v>1454</v>
      </c>
    </row>
    <row r="297" spans="1:5" x14ac:dyDescent="0.2">
      <c r="A297" s="362"/>
      <c r="B297" s="363"/>
      <c r="C297" s="364"/>
      <c r="D297" s="365"/>
      <c r="E297" s="324" t="s">
        <v>1455</v>
      </c>
    </row>
    <row r="298" spans="1:5" x14ac:dyDescent="0.2">
      <c r="A298" s="346" t="s">
        <v>1604</v>
      </c>
      <c r="B298" s="348" t="s">
        <v>1600</v>
      </c>
      <c r="C298" s="349"/>
      <c r="D298" s="352" t="s">
        <v>56</v>
      </c>
      <c r="E298" s="325" t="s">
        <v>1454</v>
      </c>
    </row>
    <row r="299" spans="1:5" x14ac:dyDescent="0.2">
      <c r="A299" s="347"/>
      <c r="B299" s="350"/>
      <c r="C299" s="351"/>
      <c r="D299" s="353"/>
      <c r="E299" s="326" t="s">
        <v>1455</v>
      </c>
    </row>
    <row r="300" spans="1:5" x14ac:dyDescent="0.2">
      <c r="A300" s="354" t="s">
        <v>1605</v>
      </c>
      <c r="B300" s="356" t="s">
        <v>1507</v>
      </c>
      <c r="C300" s="357"/>
      <c r="D300" s="360" t="s">
        <v>56</v>
      </c>
      <c r="E300" s="323" t="s">
        <v>1454</v>
      </c>
    </row>
    <row r="301" spans="1:5" x14ac:dyDescent="0.2">
      <c r="A301" s="362"/>
      <c r="B301" s="363"/>
      <c r="C301" s="364"/>
      <c r="D301" s="365"/>
      <c r="E301" s="324" t="s">
        <v>1455</v>
      </c>
    </row>
    <row r="302" spans="1:5" x14ac:dyDescent="0.2">
      <c r="A302" s="346" t="s">
        <v>1453</v>
      </c>
      <c r="B302" s="348"/>
      <c r="C302" s="349"/>
      <c r="D302" s="352" t="s">
        <v>56</v>
      </c>
      <c r="E302" s="325" t="s">
        <v>1454</v>
      </c>
    </row>
    <row r="303" spans="1:5" x14ac:dyDescent="0.2">
      <c r="A303" s="347"/>
      <c r="B303" s="350"/>
      <c r="C303" s="351"/>
      <c r="D303" s="353"/>
      <c r="E303" s="326" t="s">
        <v>1455</v>
      </c>
    </row>
    <row r="304" spans="1:5" x14ac:dyDescent="0.2">
      <c r="A304" s="354" t="s">
        <v>1479</v>
      </c>
      <c r="B304" s="356"/>
      <c r="C304" s="357"/>
      <c r="D304" s="360" t="s">
        <v>56</v>
      </c>
      <c r="E304" s="323" t="s">
        <v>1454</v>
      </c>
    </row>
    <row r="305" spans="1:5" x14ac:dyDescent="0.2">
      <c r="A305" s="362"/>
      <c r="B305" s="363"/>
      <c r="C305" s="364"/>
      <c r="D305" s="365"/>
      <c r="E305" s="324" t="s">
        <v>1455</v>
      </c>
    </row>
    <row r="306" spans="1:5" x14ac:dyDescent="0.2">
      <c r="A306" s="346" t="s">
        <v>1489</v>
      </c>
      <c r="B306" s="348"/>
      <c r="C306" s="349"/>
      <c r="D306" s="352" t="s">
        <v>56</v>
      </c>
      <c r="E306" s="325" t="s">
        <v>1454</v>
      </c>
    </row>
    <row r="307" spans="1:5" x14ac:dyDescent="0.2">
      <c r="A307" s="347"/>
      <c r="B307" s="350"/>
      <c r="C307" s="351"/>
      <c r="D307" s="353"/>
      <c r="E307" s="326" t="s">
        <v>1455</v>
      </c>
    </row>
    <row r="308" spans="1:5" x14ac:dyDescent="0.2">
      <c r="A308" s="354" t="s">
        <v>1507</v>
      </c>
      <c r="B308" s="356"/>
      <c r="C308" s="357"/>
      <c r="D308" s="360" t="s">
        <v>56</v>
      </c>
      <c r="E308" s="323" t="s">
        <v>1454</v>
      </c>
    </row>
    <row r="309" spans="1:5" x14ac:dyDescent="0.2">
      <c r="A309" s="362"/>
      <c r="B309" s="363"/>
      <c r="C309" s="364"/>
      <c r="D309" s="365"/>
      <c r="E309" s="324" t="s">
        <v>1455</v>
      </c>
    </row>
    <row r="310" spans="1:5" x14ac:dyDescent="0.2">
      <c r="A310" s="346" t="s">
        <v>1600</v>
      </c>
      <c r="B310" s="348"/>
      <c r="C310" s="349"/>
      <c r="D310" s="352" t="s">
        <v>56</v>
      </c>
      <c r="E310" s="325" t="s">
        <v>1454</v>
      </c>
    </row>
    <row r="311" spans="1:5" x14ac:dyDescent="0.2">
      <c r="A311" s="347"/>
      <c r="B311" s="350"/>
      <c r="C311" s="351"/>
      <c r="D311" s="353"/>
      <c r="E311" s="326" t="s">
        <v>1455</v>
      </c>
    </row>
    <row r="312" spans="1:5" x14ac:dyDescent="0.2">
      <c r="A312" s="354" t="s">
        <v>1530</v>
      </c>
      <c r="B312" s="356"/>
      <c r="C312" s="357"/>
      <c r="D312" s="360" t="s">
        <v>56</v>
      </c>
      <c r="E312" s="323" t="s">
        <v>1454</v>
      </c>
    </row>
    <row r="313" spans="1:5" x14ac:dyDescent="0.2">
      <c r="A313" s="362"/>
      <c r="B313" s="363"/>
      <c r="C313" s="364"/>
      <c r="D313" s="365"/>
      <c r="E313" s="324" t="s">
        <v>1455</v>
      </c>
    </row>
    <row r="314" spans="1:5" x14ac:dyDescent="0.2">
      <c r="A314" s="346" t="s">
        <v>1540</v>
      </c>
      <c r="B314" s="348"/>
      <c r="C314" s="349"/>
      <c r="D314" s="352" t="s">
        <v>56</v>
      </c>
      <c r="E314" s="325" t="s">
        <v>1454</v>
      </c>
    </row>
    <row r="315" spans="1:5" x14ac:dyDescent="0.2">
      <c r="A315" s="347"/>
      <c r="B315" s="350"/>
      <c r="C315" s="351"/>
      <c r="D315" s="353"/>
      <c r="E315" s="326" t="s">
        <v>1455</v>
      </c>
    </row>
    <row r="316" spans="1:5" x14ac:dyDescent="0.2">
      <c r="A316" s="354" t="s">
        <v>1561</v>
      </c>
      <c r="B316" s="356"/>
      <c r="C316" s="357"/>
      <c r="D316" s="360" t="s">
        <v>56</v>
      </c>
      <c r="E316" s="323" t="s">
        <v>1454</v>
      </c>
    </row>
    <row r="317" spans="1:5" x14ac:dyDescent="0.2">
      <c r="A317" s="362"/>
      <c r="B317" s="363"/>
      <c r="C317" s="364"/>
      <c r="D317" s="365"/>
      <c r="E317" s="324" t="s">
        <v>1455</v>
      </c>
    </row>
    <row r="318" spans="1:5" x14ac:dyDescent="0.2">
      <c r="A318" s="346" t="s">
        <v>1580</v>
      </c>
      <c r="B318" s="348"/>
      <c r="C318" s="349"/>
      <c r="D318" s="352" t="s">
        <v>56</v>
      </c>
      <c r="E318" s="325" t="s">
        <v>1454</v>
      </c>
    </row>
    <row r="319" spans="1:5" x14ac:dyDescent="0.2">
      <c r="A319" s="347"/>
      <c r="B319" s="350"/>
      <c r="C319" s="351"/>
      <c r="D319" s="353"/>
      <c r="E319" s="326" t="s">
        <v>1455</v>
      </c>
    </row>
    <row r="320" spans="1:5" x14ac:dyDescent="0.2">
      <c r="A320" s="354" t="s">
        <v>1590</v>
      </c>
      <c r="B320" s="356"/>
      <c r="C320" s="357"/>
      <c r="D320" s="360" t="s">
        <v>56</v>
      </c>
      <c r="E320" s="323" t="s">
        <v>1454</v>
      </c>
    </row>
    <row r="321" spans="1:5" x14ac:dyDescent="0.2">
      <c r="A321" s="362"/>
      <c r="B321" s="363"/>
      <c r="C321" s="364"/>
      <c r="D321" s="365"/>
      <c r="E321" s="324" t="s">
        <v>1455</v>
      </c>
    </row>
    <row r="322" spans="1:5" x14ac:dyDescent="0.2">
      <c r="A322" s="346" t="s">
        <v>1515</v>
      </c>
      <c r="B322" s="348"/>
      <c r="C322" s="349"/>
      <c r="D322" s="352" t="s">
        <v>56</v>
      </c>
      <c r="E322" s="325" t="s">
        <v>1454</v>
      </c>
    </row>
    <row r="323" spans="1:5" x14ac:dyDescent="0.2">
      <c r="A323" s="347"/>
      <c r="B323" s="350"/>
      <c r="C323" s="351"/>
      <c r="D323" s="353"/>
      <c r="E323" s="326" t="s">
        <v>1455</v>
      </c>
    </row>
    <row r="324" spans="1:5" x14ac:dyDescent="0.2">
      <c r="A324" s="354" t="s">
        <v>1606</v>
      </c>
      <c r="B324" s="356" t="s">
        <v>1515</v>
      </c>
      <c r="C324" s="357"/>
      <c r="D324" s="360" t="s">
        <v>56</v>
      </c>
      <c r="E324" s="323" t="s">
        <v>1454</v>
      </c>
    </row>
    <row r="325" spans="1:5" x14ac:dyDescent="0.2">
      <c r="A325" s="362"/>
      <c r="B325" s="363"/>
      <c r="C325" s="364"/>
      <c r="D325" s="365"/>
      <c r="E325" s="324" t="s">
        <v>1455</v>
      </c>
    </row>
    <row r="326" spans="1:5" x14ac:dyDescent="0.2">
      <c r="A326" s="346" t="s">
        <v>1607</v>
      </c>
      <c r="B326" s="348" t="s">
        <v>1453</v>
      </c>
      <c r="C326" s="349"/>
      <c r="D326" s="352" t="s">
        <v>56</v>
      </c>
      <c r="E326" s="325" t="s">
        <v>1454</v>
      </c>
    </row>
    <row r="327" spans="1:5" x14ac:dyDescent="0.2">
      <c r="A327" s="347"/>
      <c r="B327" s="350"/>
      <c r="C327" s="351"/>
      <c r="D327" s="353"/>
      <c r="E327" s="326" t="s">
        <v>1455</v>
      </c>
    </row>
    <row r="328" spans="1:5" x14ac:dyDescent="0.2">
      <c r="A328" s="354" t="s">
        <v>1608</v>
      </c>
      <c r="B328" s="356" t="s">
        <v>1507</v>
      </c>
      <c r="C328" s="357"/>
      <c r="D328" s="360" t="s">
        <v>56</v>
      </c>
      <c r="E328" s="323" t="s">
        <v>1454</v>
      </c>
    </row>
    <row r="329" spans="1:5" x14ac:dyDescent="0.2">
      <c r="A329" s="362"/>
      <c r="B329" s="363"/>
      <c r="C329" s="364"/>
      <c r="D329" s="365"/>
      <c r="E329" s="324" t="s">
        <v>1455</v>
      </c>
    </row>
    <row r="330" spans="1:5" x14ac:dyDescent="0.2">
      <c r="A330" s="346" t="s">
        <v>1609</v>
      </c>
      <c r="B330" s="348" t="s">
        <v>1540</v>
      </c>
      <c r="C330" s="349"/>
      <c r="D330" s="352" t="s">
        <v>56</v>
      </c>
      <c r="E330" s="325" t="s">
        <v>1454</v>
      </c>
    </row>
    <row r="331" spans="1:5" x14ac:dyDescent="0.2">
      <c r="A331" s="347"/>
      <c r="B331" s="350"/>
      <c r="C331" s="351"/>
      <c r="D331" s="353"/>
      <c r="E331" s="326" t="s">
        <v>1455</v>
      </c>
    </row>
    <row r="332" spans="1:5" x14ac:dyDescent="0.2">
      <c r="A332" s="354" t="s">
        <v>1610</v>
      </c>
      <c r="B332" s="356" t="s">
        <v>1540</v>
      </c>
      <c r="C332" s="357"/>
      <c r="D332" s="360" t="s">
        <v>56</v>
      </c>
      <c r="E332" s="323" t="s">
        <v>1454</v>
      </c>
    </row>
    <row r="333" spans="1:5" x14ac:dyDescent="0.2">
      <c r="A333" s="362"/>
      <c r="B333" s="363"/>
      <c r="C333" s="364"/>
      <c r="D333" s="365"/>
      <c r="E333" s="324" t="s">
        <v>1455</v>
      </c>
    </row>
    <row r="334" spans="1:5" x14ac:dyDescent="0.2">
      <c r="A334" s="346" t="s">
        <v>1611</v>
      </c>
      <c r="B334" s="348" t="s">
        <v>1555</v>
      </c>
      <c r="C334" s="349"/>
      <c r="D334" s="352" t="s">
        <v>56</v>
      </c>
      <c r="E334" s="325" t="s">
        <v>1454</v>
      </c>
    </row>
    <row r="335" spans="1:5" x14ac:dyDescent="0.2">
      <c r="A335" s="347"/>
      <c r="B335" s="350"/>
      <c r="C335" s="351"/>
      <c r="D335" s="353"/>
      <c r="E335" s="326" t="s">
        <v>1455</v>
      </c>
    </row>
    <row r="336" spans="1:5" x14ac:dyDescent="0.2">
      <c r="A336" s="354" t="s">
        <v>1612</v>
      </c>
      <c r="B336" s="356" t="s">
        <v>1453</v>
      </c>
      <c r="C336" s="357"/>
      <c r="D336" s="360" t="s">
        <v>56</v>
      </c>
      <c r="E336" s="323" t="s">
        <v>1454</v>
      </c>
    </row>
    <row r="337" spans="1:5" x14ac:dyDescent="0.2">
      <c r="A337" s="362"/>
      <c r="B337" s="363"/>
      <c r="C337" s="364"/>
      <c r="D337" s="365"/>
      <c r="E337" s="324" t="s">
        <v>1455</v>
      </c>
    </row>
    <row r="338" spans="1:5" x14ac:dyDescent="0.2">
      <c r="A338" s="346" t="s">
        <v>1613</v>
      </c>
      <c r="B338" s="348" t="s">
        <v>1530</v>
      </c>
      <c r="C338" s="349"/>
      <c r="D338" s="352" t="s">
        <v>56</v>
      </c>
      <c r="E338" s="325" t="s">
        <v>1454</v>
      </c>
    </row>
    <row r="339" spans="1:5" x14ac:dyDescent="0.2">
      <c r="A339" s="347"/>
      <c r="B339" s="350"/>
      <c r="C339" s="351"/>
      <c r="D339" s="353"/>
      <c r="E339" s="326" t="s">
        <v>1455</v>
      </c>
    </row>
    <row r="340" spans="1:5" x14ac:dyDescent="0.2">
      <c r="A340" s="354" t="s">
        <v>1614</v>
      </c>
      <c r="B340" s="356" t="s">
        <v>1590</v>
      </c>
      <c r="C340" s="357"/>
      <c r="D340" s="360" t="s">
        <v>56</v>
      </c>
      <c r="E340" s="323" t="s">
        <v>1454</v>
      </c>
    </row>
    <row r="341" spans="1:5" x14ac:dyDescent="0.2">
      <c r="A341" s="362"/>
      <c r="B341" s="363"/>
      <c r="C341" s="364"/>
      <c r="D341" s="365"/>
      <c r="E341" s="324" t="s">
        <v>1455</v>
      </c>
    </row>
    <row r="342" spans="1:5" x14ac:dyDescent="0.2">
      <c r="A342" s="346" t="s">
        <v>1615</v>
      </c>
      <c r="B342" s="348" t="s">
        <v>1540</v>
      </c>
      <c r="C342" s="349"/>
      <c r="D342" s="352" t="s">
        <v>56</v>
      </c>
      <c r="E342" s="325" t="s">
        <v>1454</v>
      </c>
    </row>
    <row r="343" spans="1:5" x14ac:dyDescent="0.2">
      <c r="A343" s="347"/>
      <c r="B343" s="350"/>
      <c r="C343" s="351"/>
      <c r="D343" s="353"/>
      <c r="E343" s="326" t="s">
        <v>1455</v>
      </c>
    </row>
    <row r="344" spans="1:5" x14ac:dyDescent="0.2">
      <c r="A344" s="354" t="s">
        <v>1555</v>
      </c>
      <c r="B344" s="356"/>
      <c r="C344" s="357"/>
      <c r="D344" s="360" t="s">
        <v>56</v>
      </c>
      <c r="E344" s="323" t="s">
        <v>1454</v>
      </c>
    </row>
    <row r="345" spans="1:5" x14ac:dyDescent="0.2">
      <c r="A345" s="362"/>
      <c r="B345" s="363"/>
      <c r="C345" s="364"/>
      <c r="D345" s="365"/>
      <c r="E345" s="324" t="s">
        <v>1455</v>
      </c>
    </row>
    <row r="346" spans="1:5" x14ac:dyDescent="0.2">
      <c r="A346" s="321" t="s">
        <v>1616</v>
      </c>
      <c r="B346" s="368"/>
      <c r="C346" s="369"/>
      <c r="D346" s="311" t="s">
        <v>57</v>
      </c>
      <c r="E346" s="322"/>
    </row>
    <row r="347" spans="1:5" x14ac:dyDescent="0.2">
      <c r="A347" s="319" t="s">
        <v>1617</v>
      </c>
      <c r="B347" s="366"/>
      <c r="C347" s="367"/>
      <c r="D347" s="310" t="s">
        <v>57</v>
      </c>
      <c r="E347" s="320"/>
    </row>
    <row r="348" spans="1:5" x14ac:dyDescent="0.2">
      <c r="A348" s="321" t="s">
        <v>1618</v>
      </c>
      <c r="B348" s="368"/>
      <c r="C348" s="369"/>
      <c r="D348" s="311" t="s">
        <v>57</v>
      </c>
      <c r="E348" s="322"/>
    </row>
    <row r="349" spans="1:5" x14ac:dyDescent="0.2">
      <c r="A349" s="319" t="s">
        <v>1619</v>
      </c>
      <c r="B349" s="366"/>
      <c r="C349" s="367"/>
      <c r="D349" s="310" t="s">
        <v>57</v>
      </c>
      <c r="E349" s="320"/>
    </row>
    <row r="350" spans="1:5" x14ac:dyDescent="0.2">
      <c r="A350" s="346" t="s">
        <v>1620</v>
      </c>
      <c r="B350" s="348"/>
      <c r="C350" s="349"/>
      <c r="D350" s="352" t="s">
        <v>57</v>
      </c>
      <c r="E350" s="325" t="s">
        <v>1454</v>
      </c>
    </row>
    <row r="351" spans="1:5" x14ac:dyDescent="0.2">
      <c r="A351" s="347"/>
      <c r="B351" s="350"/>
      <c r="C351" s="351"/>
      <c r="D351" s="353"/>
      <c r="E351" s="326" t="s">
        <v>1455</v>
      </c>
    </row>
    <row r="352" spans="1:5" x14ac:dyDescent="0.2">
      <c r="A352" s="319" t="s">
        <v>1621</v>
      </c>
      <c r="B352" s="366"/>
      <c r="C352" s="367"/>
      <c r="D352" s="310" t="s">
        <v>57</v>
      </c>
      <c r="E352" s="320"/>
    </row>
    <row r="353" spans="1:5" x14ac:dyDescent="0.2">
      <c r="A353" s="346" t="s">
        <v>1622</v>
      </c>
      <c r="B353" s="348"/>
      <c r="C353" s="349"/>
      <c r="D353" s="352" t="s">
        <v>57</v>
      </c>
      <c r="E353" s="325" t="s">
        <v>1454</v>
      </c>
    </row>
    <row r="354" spans="1:5" x14ac:dyDescent="0.2">
      <c r="A354" s="347"/>
      <c r="B354" s="350"/>
      <c r="C354" s="351"/>
      <c r="D354" s="353"/>
      <c r="E354" s="326" t="s">
        <v>1455</v>
      </c>
    </row>
    <row r="355" spans="1:5" x14ac:dyDescent="0.2">
      <c r="A355" s="354" t="s">
        <v>1623</v>
      </c>
      <c r="B355" s="356"/>
      <c r="C355" s="357"/>
      <c r="D355" s="360" t="s">
        <v>57</v>
      </c>
      <c r="E355" s="323" t="s">
        <v>1454</v>
      </c>
    </row>
    <row r="356" spans="1:5" x14ac:dyDescent="0.2">
      <c r="A356" s="362"/>
      <c r="B356" s="363"/>
      <c r="C356" s="364"/>
      <c r="D356" s="365"/>
      <c r="E356" s="324" t="s">
        <v>1455</v>
      </c>
    </row>
    <row r="357" spans="1:5" x14ac:dyDescent="0.2">
      <c r="A357" s="346" t="s">
        <v>1624</v>
      </c>
      <c r="B357" s="348" t="s">
        <v>1625</v>
      </c>
      <c r="C357" s="349"/>
      <c r="D357" s="352" t="s">
        <v>57</v>
      </c>
      <c r="E357" s="325" t="s">
        <v>1454</v>
      </c>
    </row>
    <row r="358" spans="1:5" x14ac:dyDescent="0.2">
      <c r="A358" s="347"/>
      <c r="B358" s="350"/>
      <c r="C358" s="351"/>
      <c r="D358" s="353"/>
      <c r="E358" s="326" t="s">
        <v>1455</v>
      </c>
    </row>
    <row r="359" spans="1:5" x14ac:dyDescent="0.2">
      <c r="A359" s="354" t="s">
        <v>1626</v>
      </c>
      <c r="B359" s="356" t="s">
        <v>1625</v>
      </c>
      <c r="C359" s="357"/>
      <c r="D359" s="360" t="s">
        <v>57</v>
      </c>
      <c r="E359" s="323" t="s">
        <v>1454</v>
      </c>
    </row>
    <row r="360" spans="1:5" x14ac:dyDescent="0.2">
      <c r="A360" s="362"/>
      <c r="B360" s="363"/>
      <c r="C360" s="364"/>
      <c r="D360" s="365"/>
      <c r="E360" s="324" t="s">
        <v>1455</v>
      </c>
    </row>
    <row r="361" spans="1:5" x14ac:dyDescent="0.2">
      <c r="A361" s="346" t="s">
        <v>1627</v>
      </c>
      <c r="B361" s="348" t="s">
        <v>1625</v>
      </c>
      <c r="C361" s="349"/>
      <c r="D361" s="352" t="s">
        <v>57</v>
      </c>
      <c r="E361" s="325" t="s">
        <v>1454</v>
      </c>
    </row>
    <row r="362" spans="1:5" x14ac:dyDescent="0.2">
      <c r="A362" s="347"/>
      <c r="B362" s="350"/>
      <c r="C362" s="351"/>
      <c r="D362" s="353"/>
      <c r="E362" s="326" t="s">
        <v>1455</v>
      </c>
    </row>
    <row r="363" spans="1:5" x14ac:dyDescent="0.2">
      <c r="A363" s="354" t="s">
        <v>1628</v>
      </c>
      <c r="B363" s="356" t="s">
        <v>1625</v>
      </c>
      <c r="C363" s="357"/>
      <c r="D363" s="360" t="s">
        <v>57</v>
      </c>
      <c r="E363" s="323" t="s">
        <v>1454</v>
      </c>
    </row>
    <row r="364" spans="1:5" x14ac:dyDescent="0.2">
      <c r="A364" s="362"/>
      <c r="B364" s="363"/>
      <c r="C364" s="364"/>
      <c r="D364" s="365"/>
      <c r="E364" s="324" t="s">
        <v>1455</v>
      </c>
    </row>
    <row r="365" spans="1:5" x14ac:dyDescent="0.2">
      <c r="A365" s="346" t="s">
        <v>1629</v>
      </c>
      <c r="B365" s="348" t="s">
        <v>1625</v>
      </c>
      <c r="C365" s="349"/>
      <c r="D365" s="352" t="s">
        <v>57</v>
      </c>
      <c r="E365" s="325" t="s">
        <v>1454</v>
      </c>
    </row>
    <row r="366" spans="1:5" x14ac:dyDescent="0.2">
      <c r="A366" s="347"/>
      <c r="B366" s="350"/>
      <c r="C366" s="351"/>
      <c r="D366" s="353"/>
      <c r="E366" s="326" t="s">
        <v>1455</v>
      </c>
    </row>
    <row r="367" spans="1:5" x14ac:dyDescent="0.2">
      <c r="A367" s="354" t="s">
        <v>1630</v>
      </c>
      <c r="B367" s="356" t="s">
        <v>1625</v>
      </c>
      <c r="C367" s="357"/>
      <c r="D367" s="360" t="s">
        <v>57</v>
      </c>
      <c r="E367" s="323" t="s">
        <v>1454</v>
      </c>
    </row>
    <row r="368" spans="1:5" x14ac:dyDescent="0.2">
      <c r="A368" s="362"/>
      <c r="B368" s="363"/>
      <c r="C368" s="364"/>
      <c r="D368" s="365"/>
      <c r="E368" s="324" t="s">
        <v>1455</v>
      </c>
    </row>
    <row r="369" spans="1:5" x14ac:dyDescent="0.2">
      <c r="A369" s="346" t="s">
        <v>1631</v>
      </c>
      <c r="B369" s="348" t="s">
        <v>1625</v>
      </c>
      <c r="C369" s="349"/>
      <c r="D369" s="352" t="s">
        <v>57</v>
      </c>
      <c r="E369" s="325" t="s">
        <v>1454</v>
      </c>
    </row>
    <row r="370" spans="1:5" x14ac:dyDescent="0.2">
      <c r="A370" s="347"/>
      <c r="B370" s="350"/>
      <c r="C370" s="351"/>
      <c r="D370" s="353"/>
      <c r="E370" s="326" t="s">
        <v>1455</v>
      </c>
    </row>
    <row r="371" spans="1:5" x14ac:dyDescent="0.2">
      <c r="A371" s="354" t="s">
        <v>1632</v>
      </c>
      <c r="B371" s="356" t="s">
        <v>1625</v>
      </c>
      <c r="C371" s="357"/>
      <c r="D371" s="360" t="s">
        <v>57</v>
      </c>
      <c r="E371" s="323" t="s">
        <v>1454</v>
      </c>
    </row>
    <row r="372" spans="1:5" x14ac:dyDescent="0.2">
      <c r="A372" s="362"/>
      <c r="B372" s="363"/>
      <c r="C372" s="364"/>
      <c r="D372" s="365"/>
      <c r="E372" s="324" t="s">
        <v>1455</v>
      </c>
    </row>
    <row r="373" spans="1:5" x14ac:dyDescent="0.2">
      <c r="A373" s="346" t="s">
        <v>1633</v>
      </c>
      <c r="B373" s="348" t="s">
        <v>1625</v>
      </c>
      <c r="C373" s="349"/>
      <c r="D373" s="352" t="s">
        <v>57</v>
      </c>
      <c r="E373" s="325" t="s">
        <v>1454</v>
      </c>
    </row>
    <row r="374" spans="1:5" x14ac:dyDescent="0.2">
      <c r="A374" s="347"/>
      <c r="B374" s="350"/>
      <c r="C374" s="351"/>
      <c r="D374" s="353"/>
      <c r="E374" s="326" t="s">
        <v>1455</v>
      </c>
    </row>
    <row r="375" spans="1:5" x14ac:dyDescent="0.2">
      <c r="A375" s="354" t="s">
        <v>1634</v>
      </c>
      <c r="B375" s="356" t="s">
        <v>1625</v>
      </c>
      <c r="C375" s="357"/>
      <c r="D375" s="360" t="s">
        <v>57</v>
      </c>
      <c r="E375" s="323" t="s">
        <v>1454</v>
      </c>
    </row>
    <row r="376" spans="1:5" x14ac:dyDescent="0.2">
      <c r="A376" s="362"/>
      <c r="B376" s="363"/>
      <c r="C376" s="364"/>
      <c r="D376" s="365"/>
      <c r="E376" s="324" t="s">
        <v>1455</v>
      </c>
    </row>
    <row r="377" spans="1:5" x14ac:dyDescent="0.2">
      <c r="A377" s="346" t="s">
        <v>1635</v>
      </c>
      <c r="B377" s="348" t="s">
        <v>1625</v>
      </c>
      <c r="C377" s="349"/>
      <c r="D377" s="352" t="s">
        <v>57</v>
      </c>
      <c r="E377" s="325" t="s">
        <v>1454</v>
      </c>
    </row>
    <row r="378" spans="1:5" x14ac:dyDescent="0.2">
      <c r="A378" s="347"/>
      <c r="B378" s="350"/>
      <c r="C378" s="351"/>
      <c r="D378" s="353"/>
      <c r="E378" s="326" t="s">
        <v>1455</v>
      </c>
    </row>
    <row r="379" spans="1:5" x14ac:dyDescent="0.2">
      <c r="A379" s="354" t="s">
        <v>1636</v>
      </c>
      <c r="B379" s="356" t="s">
        <v>1625</v>
      </c>
      <c r="C379" s="357"/>
      <c r="D379" s="360" t="s">
        <v>57</v>
      </c>
      <c r="E379" s="323" t="s">
        <v>1454</v>
      </c>
    </row>
    <row r="380" spans="1:5" x14ac:dyDescent="0.2">
      <c r="A380" s="362"/>
      <c r="B380" s="363"/>
      <c r="C380" s="364"/>
      <c r="D380" s="365"/>
      <c r="E380" s="324" t="s">
        <v>1455</v>
      </c>
    </row>
    <row r="381" spans="1:5" x14ac:dyDescent="0.2">
      <c r="A381" s="346" t="s">
        <v>1637</v>
      </c>
      <c r="B381" s="348" t="s">
        <v>1625</v>
      </c>
      <c r="C381" s="349"/>
      <c r="D381" s="352" t="s">
        <v>57</v>
      </c>
      <c r="E381" s="325" t="s">
        <v>1454</v>
      </c>
    </row>
    <row r="382" spans="1:5" x14ac:dyDescent="0.2">
      <c r="A382" s="347"/>
      <c r="B382" s="350"/>
      <c r="C382" s="351"/>
      <c r="D382" s="353"/>
      <c r="E382" s="326" t="s">
        <v>1455</v>
      </c>
    </row>
    <row r="383" spans="1:5" x14ac:dyDescent="0.2">
      <c r="A383" s="354" t="s">
        <v>1638</v>
      </c>
      <c r="B383" s="356" t="s">
        <v>1639</v>
      </c>
      <c r="C383" s="357"/>
      <c r="D383" s="360" t="s">
        <v>57</v>
      </c>
      <c r="E383" s="323" t="s">
        <v>1454</v>
      </c>
    </row>
    <row r="384" spans="1:5" x14ac:dyDescent="0.2">
      <c r="A384" s="362"/>
      <c r="B384" s="363"/>
      <c r="C384" s="364"/>
      <c r="D384" s="365"/>
      <c r="E384" s="324" t="s">
        <v>1455</v>
      </c>
    </row>
    <row r="385" spans="1:5" x14ac:dyDescent="0.2">
      <c r="A385" s="346" t="s">
        <v>1640</v>
      </c>
      <c r="B385" s="348" t="s">
        <v>1639</v>
      </c>
      <c r="C385" s="349"/>
      <c r="D385" s="352" t="s">
        <v>57</v>
      </c>
      <c r="E385" s="325" t="s">
        <v>1454</v>
      </c>
    </row>
    <row r="386" spans="1:5" x14ac:dyDescent="0.2">
      <c r="A386" s="347"/>
      <c r="B386" s="350"/>
      <c r="C386" s="351"/>
      <c r="D386" s="353"/>
      <c r="E386" s="326" t="s">
        <v>1455</v>
      </c>
    </row>
    <row r="387" spans="1:5" x14ac:dyDescent="0.2">
      <c r="A387" s="354" t="s">
        <v>1641</v>
      </c>
      <c r="B387" s="356" t="s">
        <v>1639</v>
      </c>
      <c r="C387" s="357"/>
      <c r="D387" s="360" t="s">
        <v>57</v>
      </c>
      <c r="E387" s="323" t="s">
        <v>1454</v>
      </c>
    </row>
    <row r="388" spans="1:5" x14ac:dyDescent="0.2">
      <c r="A388" s="362"/>
      <c r="B388" s="363"/>
      <c r="C388" s="364"/>
      <c r="D388" s="365"/>
      <c r="E388" s="324" t="s">
        <v>1455</v>
      </c>
    </row>
    <row r="389" spans="1:5" x14ac:dyDescent="0.2">
      <c r="A389" s="346" t="s">
        <v>1642</v>
      </c>
      <c r="B389" s="348" t="s">
        <v>1639</v>
      </c>
      <c r="C389" s="349"/>
      <c r="D389" s="352" t="s">
        <v>57</v>
      </c>
      <c r="E389" s="325" t="s">
        <v>1454</v>
      </c>
    </row>
    <row r="390" spans="1:5" x14ac:dyDescent="0.2">
      <c r="A390" s="347"/>
      <c r="B390" s="350"/>
      <c r="C390" s="351"/>
      <c r="D390" s="353"/>
      <c r="E390" s="326" t="s">
        <v>1455</v>
      </c>
    </row>
    <row r="391" spans="1:5" x14ac:dyDescent="0.2">
      <c r="A391" s="354" t="s">
        <v>1643</v>
      </c>
      <c r="B391" s="356" t="s">
        <v>1639</v>
      </c>
      <c r="C391" s="357"/>
      <c r="D391" s="360" t="s">
        <v>57</v>
      </c>
      <c r="E391" s="323" t="s">
        <v>1454</v>
      </c>
    </row>
    <row r="392" spans="1:5" x14ac:dyDescent="0.2">
      <c r="A392" s="362"/>
      <c r="B392" s="363"/>
      <c r="C392" s="364"/>
      <c r="D392" s="365"/>
      <c r="E392" s="324" t="s">
        <v>1455</v>
      </c>
    </row>
    <row r="393" spans="1:5" x14ac:dyDescent="0.2">
      <c r="A393" s="346" t="s">
        <v>1644</v>
      </c>
      <c r="B393" s="348" t="s">
        <v>1645</v>
      </c>
      <c r="C393" s="349"/>
      <c r="D393" s="352" t="s">
        <v>57</v>
      </c>
      <c r="E393" s="325" t="s">
        <v>1454</v>
      </c>
    </row>
    <row r="394" spans="1:5" x14ac:dyDescent="0.2">
      <c r="A394" s="347"/>
      <c r="B394" s="350"/>
      <c r="C394" s="351"/>
      <c r="D394" s="353"/>
      <c r="E394" s="326" t="s">
        <v>1455</v>
      </c>
    </row>
    <row r="395" spans="1:5" x14ac:dyDescent="0.2">
      <c r="A395" s="354" t="s">
        <v>1646</v>
      </c>
      <c r="B395" s="356" t="s">
        <v>1647</v>
      </c>
      <c r="C395" s="357"/>
      <c r="D395" s="360" t="s">
        <v>57</v>
      </c>
      <c r="E395" s="323" t="s">
        <v>1454</v>
      </c>
    </row>
    <row r="396" spans="1:5" x14ac:dyDescent="0.2">
      <c r="A396" s="362"/>
      <c r="B396" s="363"/>
      <c r="C396" s="364"/>
      <c r="D396" s="365"/>
      <c r="E396" s="324" t="s">
        <v>1455</v>
      </c>
    </row>
    <row r="397" spans="1:5" x14ac:dyDescent="0.2">
      <c r="A397" s="346" t="s">
        <v>1648</v>
      </c>
      <c r="B397" s="348" t="s">
        <v>1645</v>
      </c>
      <c r="C397" s="349"/>
      <c r="D397" s="352" t="s">
        <v>57</v>
      </c>
      <c r="E397" s="325" t="s">
        <v>1454</v>
      </c>
    </row>
    <row r="398" spans="1:5" x14ac:dyDescent="0.2">
      <c r="A398" s="347"/>
      <c r="B398" s="350"/>
      <c r="C398" s="351"/>
      <c r="D398" s="353"/>
      <c r="E398" s="326" t="s">
        <v>1455</v>
      </c>
    </row>
    <row r="399" spans="1:5" x14ac:dyDescent="0.2">
      <c r="A399" s="354" t="s">
        <v>1649</v>
      </c>
      <c r="B399" s="356" t="s">
        <v>1645</v>
      </c>
      <c r="C399" s="357"/>
      <c r="D399" s="360" t="s">
        <v>57</v>
      </c>
      <c r="E399" s="323" t="s">
        <v>1454</v>
      </c>
    </row>
    <row r="400" spans="1:5" x14ac:dyDescent="0.2">
      <c r="A400" s="362"/>
      <c r="B400" s="363"/>
      <c r="C400" s="364"/>
      <c r="D400" s="365"/>
      <c r="E400" s="324" t="s">
        <v>1455</v>
      </c>
    </row>
    <row r="401" spans="1:5" x14ac:dyDescent="0.2">
      <c r="A401" s="346" t="s">
        <v>1650</v>
      </c>
      <c r="B401" s="348" t="s">
        <v>1645</v>
      </c>
      <c r="C401" s="349"/>
      <c r="D401" s="352" t="s">
        <v>57</v>
      </c>
      <c r="E401" s="325" t="s">
        <v>1454</v>
      </c>
    </row>
    <row r="402" spans="1:5" x14ac:dyDescent="0.2">
      <c r="A402" s="347"/>
      <c r="B402" s="350"/>
      <c r="C402" s="351"/>
      <c r="D402" s="353"/>
      <c r="E402" s="326" t="s">
        <v>1455</v>
      </c>
    </row>
    <row r="403" spans="1:5" x14ac:dyDescent="0.2">
      <c r="A403" s="354" t="s">
        <v>1651</v>
      </c>
      <c r="B403" s="356" t="s">
        <v>1645</v>
      </c>
      <c r="C403" s="357"/>
      <c r="D403" s="360" t="s">
        <v>57</v>
      </c>
      <c r="E403" s="323" t="s">
        <v>1454</v>
      </c>
    </row>
    <row r="404" spans="1:5" x14ac:dyDescent="0.2">
      <c r="A404" s="362"/>
      <c r="B404" s="363"/>
      <c r="C404" s="364"/>
      <c r="D404" s="365"/>
      <c r="E404" s="324" t="s">
        <v>1455</v>
      </c>
    </row>
    <row r="405" spans="1:5" x14ac:dyDescent="0.2">
      <c r="A405" s="346" t="s">
        <v>1652</v>
      </c>
      <c r="B405" s="348" t="s">
        <v>1645</v>
      </c>
      <c r="C405" s="349"/>
      <c r="D405" s="352" t="s">
        <v>57</v>
      </c>
      <c r="E405" s="325" t="s">
        <v>1454</v>
      </c>
    </row>
    <row r="406" spans="1:5" x14ac:dyDescent="0.2">
      <c r="A406" s="347"/>
      <c r="B406" s="350"/>
      <c r="C406" s="351"/>
      <c r="D406" s="353"/>
      <c r="E406" s="326" t="s">
        <v>1455</v>
      </c>
    </row>
    <row r="407" spans="1:5" x14ac:dyDescent="0.2">
      <c r="A407" s="354" t="s">
        <v>1653</v>
      </c>
      <c r="B407" s="356" t="s">
        <v>1645</v>
      </c>
      <c r="C407" s="357"/>
      <c r="D407" s="360" t="s">
        <v>57</v>
      </c>
      <c r="E407" s="323" t="s">
        <v>1454</v>
      </c>
    </row>
    <row r="408" spans="1:5" x14ac:dyDescent="0.2">
      <c r="A408" s="362"/>
      <c r="B408" s="363"/>
      <c r="C408" s="364"/>
      <c r="D408" s="365"/>
      <c r="E408" s="324" t="s">
        <v>1455</v>
      </c>
    </row>
    <row r="409" spans="1:5" x14ac:dyDescent="0.2">
      <c r="A409" s="346" t="s">
        <v>1654</v>
      </c>
      <c r="B409" s="348" t="s">
        <v>1625</v>
      </c>
      <c r="C409" s="349"/>
      <c r="D409" s="352" t="s">
        <v>57</v>
      </c>
      <c r="E409" s="325" t="s">
        <v>1454</v>
      </c>
    </row>
    <row r="410" spans="1:5" x14ac:dyDescent="0.2">
      <c r="A410" s="347"/>
      <c r="B410" s="350"/>
      <c r="C410" s="351"/>
      <c r="D410" s="353"/>
      <c r="E410" s="326" t="s">
        <v>1455</v>
      </c>
    </row>
    <row r="411" spans="1:5" x14ac:dyDescent="0.2">
      <c r="A411" s="354" t="s">
        <v>1655</v>
      </c>
      <c r="B411" s="356" t="s">
        <v>1645</v>
      </c>
      <c r="C411" s="357"/>
      <c r="D411" s="360" t="s">
        <v>57</v>
      </c>
      <c r="E411" s="323" t="s">
        <v>1454</v>
      </c>
    </row>
    <row r="412" spans="1:5" x14ac:dyDescent="0.2">
      <c r="A412" s="362"/>
      <c r="B412" s="363"/>
      <c r="C412" s="364"/>
      <c r="D412" s="365"/>
      <c r="E412" s="324" t="s">
        <v>1455</v>
      </c>
    </row>
    <row r="413" spans="1:5" x14ac:dyDescent="0.2">
      <c r="A413" s="346" t="s">
        <v>1656</v>
      </c>
      <c r="B413" s="348" t="s">
        <v>1657</v>
      </c>
      <c r="C413" s="349"/>
      <c r="D413" s="352" t="s">
        <v>57</v>
      </c>
      <c r="E413" s="325" t="s">
        <v>1454</v>
      </c>
    </row>
    <row r="414" spans="1:5" x14ac:dyDescent="0.2">
      <c r="A414" s="347"/>
      <c r="B414" s="350"/>
      <c r="C414" s="351"/>
      <c r="D414" s="353"/>
      <c r="E414" s="326" t="s">
        <v>1455</v>
      </c>
    </row>
    <row r="415" spans="1:5" x14ac:dyDescent="0.2">
      <c r="A415" s="354" t="s">
        <v>1658</v>
      </c>
      <c r="B415" s="356" t="s">
        <v>1657</v>
      </c>
      <c r="C415" s="357"/>
      <c r="D415" s="360" t="s">
        <v>57</v>
      </c>
      <c r="E415" s="323" t="s">
        <v>1454</v>
      </c>
    </row>
    <row r="416" spans="1:5" x14ac:dyDescent="0.2">
      <c r="A416" s="362"/>
      <c r="B416" s="363"/>
      <c r="C416" s="364"/>
      <c r="D416" s="365"/>
      <c r="E416" s="324" t="s">
        <v>1455</v>
      </c>
    </row>
    <row r="417" spans="1:5" x14ac:dyDescent="0.2">
      <c r="A417" s="346" t="s">
        <v>1659</v>
      </c>
      <c r="B417" s="348" t="s">
        <v>1657</v>
      </c>
      <c r="C417" s="349"/>
      <c r="D417" s="352" t="s">
        <v>57</v>
      </c>
      <c r="E417" s="325" t="s">
        <v>1454</v>
      </c>
    </row>
    <row r="418" spans="1:5" x14ac:dyDescent="0.2">
      <c r="A418" s="347"/>
      <c r="B418" s="350"/>
      <c r="C418" s="351"/>
      <c r="D418" s="353"/>
      <c r="E418" s="326" t="s">
        <v>1455</v>
      </c>
    </row>
    <row r="419" spans="1:5" x14ac:dyDescent="0.2">
      <c r="A419" s="354" t="s">
        <v>1660</v>
      </c>
      <c r="B419" s="356" t="s">
        <v>1657</v>
      </c>
      <c r="C419" s="357"/>
      <c r="D419" s="360" t="s">
        <v>57</v>
      </c>
      <c r="E419" s="323" t="s">
        <v>1454</v>
      </c>
    </row>
    <row r="420" spans="1:5" x14ac:dyDescent="0.2">
      <c r="A420" s="362"/>
      <c r="B420" s="363"/>
      <c r="C420" s="364"/>
      <c r="D420" s="365"/>
      <c r="E420" s="324" t="s">
        <v>1455</v>
      </c>
    </row>
    <row r="421" spans="1:5" x14ac:dyDescent="0.2">
      <c r="A421" s="346" t="s">
        <v>1661</v>
      </c>
      <c r="B421" s="348" t="s">
        <v>1657</v>
      </c>
      <c r="C421" s="349"/>
      <c r="D421" s="352" t="s">
        <v>57</v>
      </c>
      <c r="E421" s="325" t="s">
        <v>1454</v>
      </c>
    </row>
    <row r="422" spans="1:5" x14ac:dyDescent="0.2">
      <c r="A422" s="347"/>
      <c r="B422" s="350"/>
      <c r="C422" s="351"/>
      <c r="D422" s="353"/>
      <c r="E422" s="326" t="s">
        <v>1455</v>
      </c>
    </row>
    <row r="423" spans="1:5" x14ac:dyDescent="0.2">
      <c r="A423" s="354" t="s">
        <v>1662</v>
      </c>
      <c r="B423" s="356" t="s">
        <v>1657</v>
      </c>
      <c r="C423" s="357"/>
      <c r="D423" s="360" t="s">
        <v>57</v>
      </c>
      <c r="E423" s="323" t="s">
        <v>1454</v>
      </c>
    </row>
    <row r="424" spans="1:5" x14ac:dyDescent="0.2">
      <c r="A424" s="362"/>
      <c r="B424" s="363"/>
      <c r="C424" s="364"/>
      <c r="D424" s="365"/>
      <c r="E424" s="324" t="s">
        <v>1455</v>
      </c>
    </row>
    <row r="425" spans="1:5" x14ac:dyDescent="0.2">
      <c r="A425" s="346" t="s">
        <v>1663</v>
      </c>
      <c r="B425" s="348" t="s">
        <v>1657</v>
      </c>
      <c r="C425" s="349"/>
      <c r="D425" s="352" t="s">
        <v>57</v>
      </c>
      <c r="E425" s="325" t="s">
        <v>1454</v>
      </c>
    </row>
    <row r="426" spans="1:5" x14ac:dyDescent="0.2">
      <c r="A426" s="347"/>
      <c r="B426" s="350"/>
      <c r="C426" s="351"/>
      <c r="D426" s="353"/>
      <c r="E426" s="326" t="s">
        <v>1455</v>
      </c>
    </row>
    <row r="427" spans="1:5" x14ac:dyDescent="0.2">
      <c r="A427" s="354" t="s">
        <v>1664</v>
      </c>
      <c r="B427" s="356" t="s">
        <v>1657</v>
      </c>
      <c r="C427" s="357"/>
      <c r="D427" s="360" t="s">
        <v>57</v>
      </c>
      <c r="E427" s="323" t="s">
        <v>1454</v>
      </c>
    </row>
    <row r="428" spans="1:5" x14ac:dyDescent="0.2">
      <c r="A428" s="362"/>
      <c r="B428" s="363"/>
      <c r="C428" s="364"/>
      <c r="D428" s="365"/>
      <c r="E428" s="324" t="s">
        <v>1455</v>
      </c>
    </row>
    <row r="429" spans="1:5" x14ac:dyDescent="0.2">
      <c r="A429" s="346" t="s">
        <v>1665</v>
      </c>
      <c r="B429" s="348" t="s">
        <v>1639</v>
      </c>
      <c r="C429" s="349"/>
      <c r="D429" s="352" t="s">
        <v>57</v>
      </c>
      <c r="E429" s="325" t="s">
        <v>1454</v>
      </c>
    </row>
    <row r="430" spans="1:5" x14ac:dyDescent="0.2">
      <c r="A430" s="347"/>
      <c r="B430" s="350"/>
      <c r="C430" s="351"/>
      <c r="D430" s="353"/>
      <c r="E430" s="326" t="s">
        <v>1455</v>
      </c>
    </row>
    <row r="431" spans="1:5" x14ac:dyDescent="0.2">
      <c r="A431" s="354" t="s">
        <v>1666</v>
      </c>
      <c r="B431" s="356" t="s">
        <v>1657</v>
      </c>
      <c r="C431" s="357"/>
      <c r="D431" s="360" t="s">
        <v>57</v>
      </c>
      <c r="E431" s="323" t="s">
        <v>1454</v>
      </c>
    </row>
    <row r="432" spans="1:5" x14ac:dyDescent="0.2">
      <c r="A432" s="362"/>
      <c r="B432" s="363"/>
      <c r="C432" s="364"/>
      <c r="D432" s="365"/>
      <c r="E432" s="324" t="s">
        <v>1455</v>
      </c>
    </row>
    <row r="433" spans="1:5" x14ac:dyDescent="0.2">
      <c r="A433" s="346" t="s">
        <v>1667</v>
      </c>
      <c r="B433" s="348" t="s">
        <v>1657</v>
      </c>
      <c r="C433" s="349"/>
      <c r="D433" s="352" t="s">
        <v>57</v>
      </c>
      <c r="E433" s="325" t="s">
        <v>1454</v>
      </c>
    </row>
    <row r="434" spans="1:5" x14ac:dyDescent="0.2">
      <c r="A434" s="347"/>
      <c r="B434" s="350"/>
      <c r="C434" s="351"/>
      <c r="D434" s="353"/>
      <c r="E434" s="326" t="s">
        <v>1455</v>
      </c>
    </row>
    <row r="435" spans="1:5" x14ac:dyDescent="0.2">
      <c r="A435" s="354" t="s">
        <v>1668</v>
      </c>
      <c r="B435" s="356" t="s">
        <v>1647</v>
      </c>
      <c r="C435" s="357"/>
      <c r="D435" s="360" t="s">
        <v>57</v>
      </c>
      <c r="E435" s="323" t="s">
        <v>1454</v>
      </c>
    </row>
    <row r="436" spans="1:5" x14ac:dyDescent="0.2">
      <c r="A436" s="362"/>
      <c r="B436" s="363"/>
      <c r="C436" s="364"/>
      <c r="D436" s="365"/>
      <c r="E436" s="324" t="s">
        <v>1455</v>
      </c>
    </row>
    <row r="437" spans="1:5" x14ac:dyDescent="0.2">
      <c r="A437" s="346" t="s">
        <v>1669</v>
      </c>
      <c r="B437" s="348" t="s">
        <v>1647</v>
      </c>
      <c r="C437" s="349"/>
      <c r="D437" s="352" t="s">
        <v>57</v>
      </c>
      <c r="E437" s="325" t="s">
        <v>1454</v>
      </c>
    </row>
    <row r="438" spans="1:5" x14ac:dyDescent="0.2">
      <c r="A438" s="347"/>
      <c r="B438" s="350"/>
      <c r="C438" s="351"/>
      <c r="D438" s="353"/>
      <c r="E438" s="326" t="s">
        <v>1455</v>
      </c>
    </row>
    <row r="439" spans="1:5" x14ac:dyDescent="0.2">
      <c r="A439" s="354" t="s">
        <v>1670</v>
      </c>
      <c r="B439" s="356" t="s">
        <v>1647</v>
      </c>
      <c r="C439" s="357"/>
      <c r="D439" s="360" t="s">
        <v>57</v>
      </c>
      <c r="E439" s="323" t="s">
        <v>1454</v>
      </c>
    </row>
    <row r="440" spans="1:5" x14ac:dyDescent="0.2">
      <c r="A440" s="362"/>
      <c r="B440" s="363"/>
      <c r="C440" s="364"/>
      <c r="D440" s="365"/>
      <c r="E440" s="324" t="s">
        <v>1455</v>
      </c>
    </row>
    <row r="441" spans="1:5" x14ac:dyDescent="0.2">
      <c r="A441" s="346" t="s">
        <v>1671</v>
      </c>
      <c r="B441" s="348" t="s">
        <v>1647</v>
      </c>
      <c r="C441" s="349"/>
      <c r="D441" s="352" t="s">
        <v>57</v>
      </c>
      <c r="E441" s="325" t="s">
        <v>1454</v>
      </c>
    </row>
    <row r="442" spans="1:5" x14ac:dyDescent="0.2">
      <c r="A442" s="347"/>
      <c r="B442" s="350"/>
      <c r="C442" s="351"/>
      <c r="D442" s="353"/>
      <c r="E442" s="326" t="s">
        <v>1455</v>
      </c>
    </row>
    <row r="443" spans="1:5" x14ac:dyDescent="0.2">
      <c r="A443" s="354" t="s">
        <v>1672</v>
      </c>
      <c r="B443" s="356" t="s">
        <v>1647</v>
      </c>
      <c r="C443" s="357"/>
      <c r="D443" s="360" t="s">
        <v>57</v>
      </c>
      <c r="E443" s="323" t="s">
        <v>1454</v>
      </c>
    </row>
    <row r="444" spans="1:5" x14ac:dyDescent="0.2">
      <c r="A444" s="362"/>
      <c r="B444" s="363"/>
      <c r="C444" s="364"/>
      <c r="D444" s="365"/>
      <c r="E444" s="324" t="s">
        <v>1455</v>
      </c>
    </row>
    <row r="445" spans="1:5" x14ac:dyDescent="0.2">
      <c r="A445" s="346" t="s">
        <v>1673</v>
      </c>
      <c r="B445" s="348" t="s">
        <v>1674</v>
      </c>
      <c r="C445" s="349"/>
      <c r="D445" s="352" t="s">
        <v>57</v>
      </c>
      <c r="E445" s="325" t="s">
        <v>1454</v>
      </c>
    </row>
    <row r="446" spans="1:5" x14ac:dyDescent="0.2">
      <c r="A446" s="347"/>
      <c r="B446" s="350"/>
      <c r="C446" s="351"/>
      <c r="D446" s="353"/>
      <c r="E446" s="326" t="s">
        <v>1455</v>
      </c>
    </row>
    <row r="447" spans="1:5" x14ac:dyDescent="0.2">
      <c r="A447" s="354" t="s">
        <v>1675</v>
      </c>
      <c r="B447" s="356" t="s">
        <v>1674</v>
      </c>
      <c r="C447" s="357"/>
      <c r="D447" s="360" t="s">
        <v>57</v>
      </c>
      <c r="E447" s="323" t="s">
        <v>1454</v>
      </c>
    </row>
    <row r="448" spans="1:5" x14ac:dyDescent="0.2">
      <c r="A448" s="362"/>
      <c r="B448" s="363"/>
      <c r="C448" s="364"/>
      <c r="D448" s="365"/>
      <c r="E448" s="324" t="s">
        <v>1455</v>
      </c>
    </row>
    <row r="449" spans="1:5" x14ac:dyDescent="0.2">
      <c r="A449" s="346" t="s">
        <v>1676</v>
      </c>
      <c r="B449" s="348" t="s">
        <v>1674</v>
      </c>
      <c r="C449" s="349"/>
      <c r="D449" s="352" t="s">
        <v>57</v>
      </c>
      <c r="E449" s="325" t="s">
        <v>1454</v>
      </c>
    </row>
    <row r="450" spans="1:5" x14ac:dyDescent="0.2">
      <c r="A450" s="347"/>
      <c r="B450" s="350"/>
      <c r="C450" s="351"/>
      <c r="D450" s="353"/>
      <c r="E450" s="326" t="s">
        <v>1455</v>
      </c>
    </row>
    <row r="451" spans="1:5" x14ac:dyDescent="0.2">
      <c r="A451" s="354" t="s">
        <v>1677</v>
      </c>
      <c r="B451" s="356" t="s">
        <v>1674</v>
      </c>
      <c r="C451" s="357"/>
      <c r="D451" s="360" t="s">
        <v>57</v>
      </c>
      <c r="E451" s="323" t="s">
        <v>1454</v>
      </c>
    </row>
    <row r="452" spans="1:5" x14ac:dyDescent="0.2">
      <c r="A452" s="362"/>
      <c r="B452" s="363"/>
      <c r="C452" s="364"/>
      <c r="D452" s="365"/>
      <c r="E452" s="324" t="s">
        <v>1455</v>
      </c>
    </row>
    <row r="453" spans="1:5" x14ac:dyDescent="0.2">
      <c r="A453" s="346" t="s">
        <v>1678</v>
      </c>
      <c r="B453" s="348" t="s">
        <v>1679</v>
      </c>
      <c r="C453" s="349"/>
      <c r="D453" s="352" t="s">
        <v>57</v>
      </c>
      <c r="E453" s="325" t="s">
        <v>1454</v>
      </c>
    </row>
    <row r="454" spans="1:5" x14ac:dyDescent="0.2">
      <c r="A454" s="347"/>
      <c r="B454" s="350"/>
      <c r="C454" s="351"/>
      <c r="D454" s="353"/>
      <c r="E454" s="326" t="s">
        <v>1455</v>
      </c>
    </row>
    <row r="455" spans="1:5" x14ac:dyDescent="0.2">
      <c r="A455" s="354" t="s">
        <v>1680</v>
      </c>
      <c r="B455" s="356" t="s">
        <v>1679</v>
      </c>
      <c r="C455" s="357"/>
      <c r="D455" s="360" t="s">
        <v>57</v>
      </c>
      <c r="E455" s="323" t="s">
        <v>1454</v>
      </c>
    </row>
    <row r="456" spans="1:5" x14ac:dyDescent="0.2">
      <c r="A456" s="362"/>
      <c r="B456" s="363"/>
      <c r="C456" s="364"/>
      <c r="D456" s="365"/>
      <c r="E456" s="324" t="s">
        <v>1455</v>
      </c>
    </row>
    <row r="457" spans="1:5" x14ac:dyDescent="0.2">
      <c r="A457" s="346" t="s">
        <v>1681</v>
      </c>
      <c r="B457" s="348" t="s">
        <v>1679</v>
      </c>
      <c r="C457" s="349"/>
      <c r="D457" s="352" t="s">
        <v>57</v>
      </c>
      <c r="E457" s="325" t="s">
        <v>1454</v>
      </c>
    </row>
    <row r="458" spans="1:5" x14ac:dyDescent="0.2">
      <c r="A458" s="347"/>
      <c r="B458" s="350"/>
      <c r="C458" s="351"/>
      <c r="D458" s="353"/>
      <c r="E458" s="326" t="s">
        <v>1455</v>
      </c>
    </row>
    <row r="459" spans="1:5" x14ac:dyDescent="0.2">
      <c r="A459" s="354" t="s">
        <v>1682</v>
      </c>
      <c r="B459" s="356" t="s">
        <v>1679</v>
      </c>
      <c r="C459" s="357"/>
      <c r="D459" s="360" t="s">
        <v>57</v>
      </c>
      <c r="E459" s="323" t="s">
        <v>1454</v>
      </c>
    </row>
    <row r="460" spans="1:5" x14ac:dyDescent="0.2">
      <c r="A460" s="362"/>
      <c r="B460" s="363"/>
      <c r="C460" s="364"/>
      <c r="D460" s="365"/>
      <c r="E460" s="324" t="s">
        <v>1455</v>
      </c>
    </row>
    <row r="461" spans="1:5" x14ac:dyDescent="0.2">
      <c r="A461" s="346" t="s">
        <v>1683</v>
      </c>
      <c r="B461" s="348" t="s">
        <v>1679</v>
      </c>
      <c r="C461" s="349"/>
      <c r="D461" s="352" t="s">
        <v>57</v>
      </c>
      <c r="E461" s="325" t="s">
        <v>1454</v>
      </c>
    </row>
    <row r="462" spans="1:5" x14ac:dyDescent="0.2">
      <c r="A462" s="347"/>
      <c r="B462" s="350"/>
      <c r="C462" s="351"/>
      <c r="D462" s="353"/>
      <c r="E462" s="326" t="s">
        <v>1455</v>
      </c>
    </row>
    <row r="463" spans="1:5" x14ac:dyDescent="0.2">
      <c r="A463" s="354" t="s">
        <v>1684</v>
      </c>
      <c r="B463" s="356" t="s">
        <v>1685</v>
      </c>
      <c r="C463" s="357"/>
      <c r="D463" s="360" t="s">
        <v>57</v>
      </c>
      <c r="E463" s="323" t="s">
        <v>1454</v>
      </c>
    </row>
    <row r="464" spans="1:5" x14ac:dyDescent="0.2">
      <c r="A464" s="362"/>
      <c r="B464" s="363"/>
      <c r="C464" s="364"/>
      <c r="D464" s="365"/>
      <c r="E464" s="324" t="s">
        <v>1455</v>
      </c>
    </row>
    <row r="465" spans="1:5" x14ac:dyDescent="0.2">
      <c r="A465" s="346" t="s">
        <v>1686</v>
      </c>
      <c r="B465" s="348" t="s">
        <v>1685</v>
      </c>
      <c r="C465" s="349"/>
      <c r="D465" s="352" t="s">
        <v>57</v>
      </c>
      <c r="E465" s="325" t="s">
        <v>1454</v>
      </c>
    </row>
    <row r="466" spans="1:5" x14ac:dyDescent="0.2">
      <c r="A466" s="347"/>
      <c r="B466" s="350"/>
      <c r="C466" s="351"/>
      <c r="D466" s="353"/>
      <c r="E466" s="326" t="s">
        <v>1455</v>
      </c>
    </row>
    <row r="467" spans="1:5" x14ac:dyDescent="0.2">
      <c r="A467" s="354" t="s">
        <v>1687</v>
      </c>
      <c r="B467" s="356" t="s">
        <v>1645</v>
      </c>
      <c r="C467" s="357"/>
      <c r="D467" s="360" t="s">
        <v>57</v>
      </c>
      <c r="E467" s="323" t="s">
        <v>1454</v>
      </c>
    </row>
    <row r="468" spans="1:5" x14ac:dyDescent="0.2">
      <c r="A468" s="362"/>
      <c r="B468" s="363"/>
      <c r="C468" s="364"/>
      <c r="D468" s="365"/>
      <c r="E468" s="324" t="s">
        <v>1455</v>
      </c>
    </row>
    <row r="469" spans="1:5" x14ac:dyDescent="0.2">
      <c r="A469" s="346" t="s">
        <v>1688</v>
      </c>
      <c r="B469" s="348" t="s">
        <v>1639</v>
      </c>
      <c r="C469" s="349"/>
      <c r="D469" s="352" t="s">
        <v>57</v>
      </c>
      <c r="E469" s="325" t="s">
        <v>1454</v>
      </c>
    </row>
    <row r="470" spans="1:5" x14ac:dyDescent="0.2">
      <c r="A470" s="347"/>
      <c r="B470" s="350"/>
      <c r="C470" s="351"/>
      <c r="D470" s="353"/>
      <c r="E470" s="326" t="s">
        <v>1455</v>
      </c>
    </row>
    <row r="471" spans="1:5" x14ac:dyDescent="0.2">
      <c r="A471" s="354" t="s">
        <v>1625</v>
      </c>
      <c r="B471" s="356"/>
      <c r="C471" s="357"/>
      <c r="D471" s="360" t="s">
        <v>57</v>
      </c>
      <c r="E471" s="323" t="s">
        <v>1454</v>
      </c>
    </row>
    <row r="472" spans="1:5" x14ac:dyDescent="0.2">
      <c r="A472" s="362"/>
      <c r="B472" s="363"/>
      <c r="C472" s="364"/>
      <c r="D472" s="365"/>
      <c r="E472" s="324" t="s">
        <v>1455</v>
      </c>
    </row>
    <row r="473" spans="1:5" x14ac:dyDescent="0.2">
      <c r="A473" s="346" t="s">
        <v>1639</v>
      </c>
      <c r="B473" s="348"/>
      <c r="C473" s="349"/>
      <c r="D473" s="352" t="s">
        <v>57</v>
      </c>
      <c r="E473" s="325" t="s">
        <v>1454</v>
      </c>
    </row>
    <row r="474" spans="1:5" x14ac:dyDescent="0.2">
      <c r="A474" s="347"/>
      <c r="B474" s="350"/>
      <c r="C474" s="351"/>
      <c r="D474" s="353"/>
      <c r="E474" s="326" t="s">
        <v>1455</v>
      </c>
    </row>
    <row r="475" spans="1:5" x14ac:dyDescent="0.2">
      <c r="A475" s="354" t="s">
        <v>1645</v>
      </c>
      <c r="B475" s="356"/>
      <c r="C475" s="357"/>
      <c r="D475" s="360" t="s">
        <v>57</v>
      </c>
      <c r="E475" s="323" t="s">
        <v>1454</v>
      </c>
    </row>
    <row r="476" spans="1:5" x14ac:dyDescent="0.2">
      <c r="A476" s="362"/>
      <c r="B476" s="363"/>
      <c r="C476" s="364"/>
      <c r="D476" s="365"/>
      <c r="E476" s="324" t="s">
        <v>1455</v>
      </c>
    </row>
    <row r="477" spans="1:5" x14ac:dyDescent="0.2">
      <c r="A477" s="346" t="s">
        <v>1657</v>
      </c>
      <c r="B477" s="348"/>
      <c r="C477" s="349"/>
      <c r="D477" s="352" t="s">
        <v>57</v>
      </c>
      <c r="E477" s="325" t="s">
        <v>1454</v>
      </c>
    </row>
    <row r="478" spans="1:5" x14ac:dyDescent="0.2">
      <c r="A478" s="347"/>
      <c r="B478" s="350"/>
      <c r="C478" s="351"/>
      <c r="D478" s="353"/>
      <c r="E478" s="326" t="s">
        <v>1455</v>
      </c>
    </row>
    <row r="479" spans="1:5" x14ac:dyDescent="0.2">
      <c r="A479" s="354" t="s">
        <v>1647</v>
      </c>
      <c r="B479" s="356"/>
      <c r="C479" s="357"/>
      <c r="D479" s="360" t="s">
        <v>57</v>
      </c>
      <c r="E479" s="323" t="s">
        <v>1454</v>
      </c>
    </row>
    <row r="480" spans="1:5" x14ac:dyDescent="0.2">
      <c r="A480" s="362"/>
      <c r="B480" s="363"/>
      <c r="C480" s="364"/>
      <c r="D480" s="365"/>
      <c r="E480" s="324" t="s">
        <v>1455</v>
      </c>
    </row>
    <row r="481" spans="1:5" x14ac:dyDescent="0.2">
      <c r="A481" s="346" t="s">
        <v>1674</v>
      </c>
      <c r="B481" s="348"/>
      <c r="C481" s="349"/>
      <c r="D481" s="352" t="s">
        <v>57</v>
      </c>
      <c r="E481" s="325" t="s">
        <v>1454</v>
      </c>
    </row>
    <row r="482" spans="1:5" x14ac:dyDescent="0.2">
      <c r="A482" s="347"/>
      <c r="B482" s="350"/>
      <c r="C482" s="351"/>
      <c r="D482" s="353"/>
      <c r="E482" s="326" t="s">
        <v>1455</v>
      </c>
    </row>
    <row r="483" spans="1:5" x14ac:dyDescent="0.2">
      <c r="A483" s="354" t="s">
        <v>1679</v>
      </c>
      <c r="B483" s="356"/>
      <c r="C483" s="357"/>
      <c r="D483" s="360" t="s">
        <v>57</v>
      </c>
      <c r="E483" s="323" t="s">
        <v>1454</v>
      </c>
    </row>
    <row r="484" spans="1:5" x14ac:dyDescent="0.2">
      <c r="A484" s="362"/>
      <c r="B484" s="363"/>
      <c r="C484" s="364"/>
      <c r="D484" s="365"/>
      <c r="E484" s="324" t="s">
        <v>1455</v>
      </c>
    </row>
    <row r="485" spans="1:5" x14ac:dyDescent="0.2">
      <c r="A485" s="346" t="s">
        <v>1685</v>
      </c>
      <c r="B485" s="348"/>
      <c r="C485" s="349"/>
      <c r="D485" s="352" t="s">
        <v>57</v>
      </c>
      <c r="E485" s="325" t="s">
        <v>1454</v>
      </c>
    </row>
    <row r="486" spans="1:5" x14ac:dyDescent="0.2">
      <c r="A486" s="347"/>
      <c r="B486" s="350"/>
      <c r="C486" s="351"/>
      <c r="D486" s="353"/>
      <c r="E486" s="326" t="s">
        <v>1455</v>
      </c>
    </row>
    <row r="487" spans="1:5" x14ac:dyDescent="0.2">
      <c r="A487" s="354" t="s">
        <v>1689</v>
      </c>
      <c r="B487" s="356" t="s">
        <v>1625</v>
      </c>
      <c r="C487" s="357"/>
      <c r="D487" s="360" t="s">
        <v>57</v>
      </c>
      <c r="E487" s="323" t="s">
        <v>1454</v>
      </c>
    </row>
    <row r="488" spans="1:5" x14ac:dyDescent="0.2">
      <c r="A488" s="362"/>
      <c r="B488" s="363"/>
      <c r="C488" s="364"/>
      <c r="D488" s="365"/>
      <c r="E488" s="324" t="s">
        <v>1455</v>
      </c>
    </row>
    <row r="489" spans="1:5" x14ac:dyDescent="0.2">
      <c r="A489" s="346" t="s">
        <v>1690</v>
      </c>
      <c r="B489" s="348" t="s">
        <v>1647</v>
      </c>
      <c r="C489" s="349"/>
      <c r="D489" s="352" t="s">
        <v>57</v>
      </c>
      <c r="E489" s="325" t="s">
        <v>1454</v>
      </c>
    </row>
    <row r="490" spans="1:5" x14ac:dyDescent="0.2">
      <c r="A490" s="347"/>
      <c r="B490" s="350"/>
      <c r="C490" s="351"/>
      <c r="D490" s="353"/>
      <c r="E490" s="326" t="s">
        <v>1455</v>
      </c>
    </row>
    <row r="491" spans="1:5" x14ac:dyDescent="0.2">
      <c r="A491" s="354" t="s">
        <v>1691</v>
      </c>
      <c r="B491" s="356" t="s">
        <v>1685</v>
      </c>
      <c r="C491" s="357"/>
      <c r="D491" s="360" t="s">
        <v>57</v>
      </c>
      <c r="E491" s="323" t="s">
        <v>1454</v>
      </c>
    </row>
    <row r="492" spans="1:5" x14ac:dyDescent="0.2">
      <c r="A492" s="362"/>
      <c r="B492" s="363"/>
      <c r="C492" s="364"/>
      <c r="D492" s="365"/>
      <c r="E492" s="324" t="s">
        <v>1455</v>
      </c>
    </row>
    <row r="493" spans="1:5" x14ac:dyDescent="0.2">
      <c r="A493" s="346" t="s">
        <v>1692</v>
      </c>
      <c r="B493" s="348" t="s">
        <v>1639</v>
      </c>
      <c r="C493" s="349"/>
      <c r="D493" s="352" t="s">
        <v>57</v>
      </c>
      <c r="E493" s="325" t="s">
        <v>1454</v>
      </c>
    </row>
    <row r="494" spans="1:5" x14ac:dyDescent="0.2">
      <c r="A494" s="347"/>
      <c r="B494" s="350"/>
      <c r="C494" s="351"/>
      <c r="D494" s="353"/>
      <c r="E494" s="326" t="s">
        <v>1455</v>
      </c>
    </row>
    <row r="495" spans="1:5" x14ac:dyDescent="0.2">
      <c r="A495" s="319" t="s">
        <v>1693</v>
      </c>
      <c r="B495" s="366"/>
      <c r="C495" s="367"/>
      <c r="D495" s="310" t="s">
        <v>58</v>
      </c>
      <c r="E495" s="320"/>
    </row>
    <row r="496" spans="1:5" x14ac:dyDescent="0.2">
      <c r="A496" s="321" t="s">
        <v>1694</v>
      </c>
      <c r="B496" s="368"/>
      <c r="C496" s="369"/>
      <c r="D496" s="311" t="s">
        <v>58</v>
      </c>
      <c r="E496" s="322"/>
    </row>
    <row r="497" spans="1:5" x14ac:dyDescent="0.2">
      <c r="A497" s="319" t="s">
        <v>1695</v>
      </c>
      <c r="B497" s="366"/>
      <c r="C497" s="367"/>
      <c r="D497" s="310" t="s">
        <v>58</v>
      </c>
      <c r="E497" s="320"/>
    </row>
    <row r="498" spans="1:5" x14ac:dyDescent="0.2">
      <c r="A498" s="321" t="s">
        <v>1696</v>
      </c>
      <c r="B498" s="368"/>
      <c r="C498" s="369"/>
      <c r="D498" s="311" t="s">
        <v>58</v>
      </c>
      <c r="E498" s="322"/>
    </row>
    <row r="499" spans="1:5" x14ac:dyDescent="0.2">
      <c r="A499" s="319" t="s">
        <v>1697</v>
      </c>
      <c r="B499" s="366"/>
      <c r="C499" s="367"/>
      <c r="D499" s="310" t="s">
        <v>58</v>
      </c>
      <c r="E499" s="320"/>
    </row>
    <row r="500" spans="1:5" x14ac:dyDescent="0.2">
      <c r="A500" s="321" t="s">
        <v>1698</v>
      </c>
      <c r="B500" s="368"/>
      <c r="C500" s="369"/>
      <c r="D500" s="311" t="s">
        <v>58</v>
      </c>
      <c r="E500" s="322"/>
    </row>
    <row r="501" spans="1:5" x14ac:dyDescent="0.2">
      <c r="A501" s="319" t="s">
        <v>1699</v>
      </c>
      <c r="B501" s="366"/>
      <c r="C501" s="367"/>
      <c r="D501" s="310" t="s">
        <v>58</v>
      </c>
      <c r="E501" s="320"/>
    </row>
    <row r="502" spans="1:5" x14ac:dyDescent="0.2">
      <c r="A502" s="321" t="s">
        <v>1700</v>
      </c>
      <c r="B502" s="368"/>
      <c r="C502" s="369"/>
      <c r="D502" s="311" t="s">
        <v>58</v>
      </c>
      <c r="E502" s="322"/>
    </row>
    <row r="503" spans="1:5" x14ac:dyDescent="0.2">
      <c r="A503" s="319" t="s">
        <v>1701</v>
      </c>
      <c r="B503" s="366"/>
      <c r="C503" s="367"/>
      <c r="D503" s="310" t="s">
        <v>58</v>
      </c>
      <c r="E503" s="320"/>
    </row>
    <row r="504" spans="1:5" x14ac:dyDescent="0.2">
      <c r="A504" s="321" t="s">
        <v>1702</v>
      </c>
      <c r="B504" s="368"/>
      <c r="C504" s="369"/>
      <c r="D504" s="311" t="s">
        <v>58</v>
      </c>
      <c r="E504" s="322"/>
    </row>
    <row r="505" spans="1:5" x14ac:dyDescent="0.2">
      <c r="A505" s="319" t="s">
        <v>1703</v>
      </c>
      <c r="B505" s="366"/>
      <c r="C505" s="367"/>
      <c r="D505" s="310" t="s">
        <v>58</v>
      </c>
      <c r="E505" s="320"/>
    </row>
    <row r="506" spans="1:5" x14ac:dyDescent="0.2">
      <c r="A506" s="321" t="s">
        <v>1704</v>
      </c>
      <c r="B506" s="368"/>
      <c r="C506" s="369"/>
      <c r="D506" s="311" t="s">
        <v>58</v>
      </c>
      <c r="E506" s="322"/>
    </row>
    <row r="507" spans="1:5" x14ac:dyDescent="0.2">
      <c r="A507" s="319" t="s">
        <v>1705</v>
      </c>
      <c r="B507" s="366"/>
      <c r="C507" s="367"/>
      <c r="D507" s="310" t="s">
        <v>58</v>
      </c>
      <c r="E507" s="320"/>
    </row>
    <row r="508" spans="1:5" x14ac:dyDescent="0.2">
      <c r="A508" s="346" t="s">
        <v>1706</v>
      </c>
      <c r="B508" s="348" t="s">
        <v>1707</v>
      </c>
      <c r="C508" s="349"/>
      <c r="D508" s="352" t="s">
        <v>58</v>
      </c>
      <c r="E508" s="325" t="s">
        <v>1454</v>
      </c>
    </row>
    <row r="509" spans="1:5" x14ac:dyDescent="0.2">
      <c r="A509" s="347"/>
      <c r="B509" s="350"/>
      <c r="C509" s="351"/>
      <c r="D509" s="353"/>
      <c r="E509" s="326" t="s">
        <v>1455</v>
      </c>
    </row>
    <row r="510" spans="1:5" x14ac:dyDescent="0.2">
      <c r="A510" s="354" t="s">
        <v>1708</v>
      </c>
      <c r="B510" s="356" t="s">
        <v>1707</v>
      </c>
      <c r="C510" s="357"/>
      <c r="D510" s="360" t="s">
        <v>58</v>
      </c>
      <c r="E510" s="323" t="s">
        <v>1454</v>
      </c>
    </row>
    <row r="511" spans="1:5" x14ac:dyDescent="0.2">
      <c r="A511" s="362"/>
      <c r="B511" s="363"/>
      <c r="C511" s="364"/>
      <c r="D511" s="365"/>
      <c r="E511" s="324" t="s">
        <v>1455</v>
      </c>
    </row>
    <row r="512" spans="1:5" x14ac:dyDescent="0.2">
      <c r="A512" s="346" t="s">
        <v>1709</v>
      </c>
      <c r="B512" s="348" t="s">
        <v>1707</v>
      </c>
      <c r="C512" s="349"/>
      <c r="D512" s="352" t="s">
        <v>58</v>
      </c>
      <c r="E512" s="325" t="s">
        <v>1454</v>
      </c>
    </row>
    <row r="513" spans="1:5" x14ac:dyDescent="0.2">
      <c r="A513" s="347"/>
      <c r="B513" s="350"/>
      <c r="C513" s="351"/>
      <c r="D513" s="353"/>
      <c r="E513" s="326" t="s">
        <v>1455</v>
      </c>
    </row>
    <row r="514" spans="1:5" x14ac:dyDescent="0.2">
      <c r="A514" s="354" t="s">
        <v>1710</v>
      </c>
      <c r="B514" s="356" t="s">
        <v>1707</v>
      </c>
      <c r="C514" s="357"/>
      <c r="D514" s="360" t="s">
        <v>58</v>
      </c>
      <c r="E514" s="323" t="s">
        <v>1454</v>
      </c>
    </row>
    <row r="515" spans="1:5" x14ac:dyDescent="0.2">
      <c r="A515" s="362"/>
      <c r="B515" s="363"/>
      <c r="C515" s="364"/>
      <c r="D515" s="365"/>
      <c r="E515" s="324" t="s">
        <v>1455</v>
      </c>
    </row>
    <row r="516" spans="1:5" x14ac:dyDescent="0.2">
      <c r="A516" s="346" t="s">
        <v>1711</v>
      </c>
      <c r="B516" s="348" t="s">
        <v>1707</v>
      </c>
      <c r="C516" s="349"/>
      <c r="D516" s="352" t="s">
        <v>58</v>
      </c>
      <c r="E516" s="325" t="s">
        <v>1454</v>
      </c>
    </row>
    <row r="517" spans="1:5" x14ac:dyDescent="0.2">
      <c r="A517" s="347"/>
      <c r="B517" s="350"/>
      <c r="C517" s="351"/>
      <c r="D517" s="353"/>
      <c r="E517" s="326" t="s">
        <v>1455</v>
      </c>
    </row>
    <row r="518" spans="1:5" x14ac:dyDescent="0.2">
      <c r="A518" s="354" t="s">
        <v>1712</v>
      </c>
      <c r="B518" s="356" t="s">
        <v>1707</v>
      </c>
      <c r="C518" s="357"/>
      <c r="D518" s="360" t="s">
        <v>58</v>
      </c>
      <c r="E518" s="323" t="s">
        <v>1454</v>
      </c>
    </row>
    <row r="519" spans="1:5" x14ac:dyDescent="0.2">
      <c r="A519" s="362"/>
      <c r="B519" s="363"/>
      <c r="C519" s="364"/>
      <c r="D519" s="365"/>
      <c r="E519" s="324" t="s">
        <v>1455</v>
      </c>
    </row>
    <row r="520" spans="1:5" x14ac:dyDescent="0.2">
      <c r="A520" s="346" t="s">
        <v>1713</v>
      </c>
      <c r="B520" s="348" t="s">
        <v>1707</v>
      </c>
      <c r="C520" s="349"/>
      <c r="D520" s="352" t="s">
        <v>58</v>
      </c>
      <c r="E520" s="325" t="s">
        <v>1454</v>
      </c>
    </row>
    <row r="521" spans="1:5" x14ac:dyDescent="0.2">
      <c r="A521" s="347"/>
      <c r="B521" s="350"/>
      <c r="C521" s="351"/>
      <c r="D521" s="353"/>
      <c r="E521" s="326" t="s">
        <v>1455</v>
      </c>
    </row>
    <row r="522" spans="1:5" x14ac:dyDescent="0.2">
      <c r="A522" s="354" t="s">
        <v>1714</v>
      </c>
      <c r="B522" s="356" t="s">
        <v>1707</v>
      </c>
      <c r="C522" s="357"/>
      <c r="D522" s="360" t="s">
        <v>58</v>
      </c>
      <c r="E522" s="323" t="s">
        <v>1454</v>
      </c>
    </row>
    <row r="523" spans="1:5" x14ac:dyDescent="0.2">
      <c r="A523" s="362"/>
      <c r="B523" s="363"/>
      <c r="C523" s="364"/>
      <c r="D523" s="365"/>
      <c r="E523" s="324" t="s">
        <v>1455</v>
      </c>
    </row>
    <row r="524" spans="1:5" x14ac:dyDescent="0.2">
      <c r="A524" s="346" t="s">
        <v>1715</v>
      </c>
      <c r="B524" s="348" t="s">
        <v>1707</v>
      </c>
      <c r="C524" s="349"/>
      <c r="D524" s="352" t="s">
        <v>58</v>
      </c>
      <c r="E524" s="325" t="s">
        <v>1454</v>
      </c>
    </row>
    <row r="525" spans="1:5" x14ac:dyDescent="0.2">
      <c r="A525" s="347"/>
      <c r="B525" s="350"/>
      <c r="C525" s="351"/>
      <c r="D525" s="353"/>
      <c r="E525" s="326" t="s">
        <v>1455</v>
      </c>
    </row>
    <row r="526" spans="1:5" x14ac:dyDescent="0.2">
      <c r="A526" s="354" t="s">
        <v>1716</v>
      </c>
      <c r="B526" s="356" t="s">
        <v>1707</v>
      </c>
      <c r="C526" s="357"/>
      <c r="D526" s="360" t="s">
        <v>58</v>
      </c>
      <c r="E526" s="323" t="s">
        <v>1454</v>
      </c>
    </row>
    <row r="527" spans="1:5" x14ac:dyDescent="0.2">
      <c r="A527" s="362"/>
      <c r="B527" s="363"/>
      <c r="C527" s="364"/>
      <c r="D527" s="365"/>
      <c r="E527" s="324" t="s">
        <v>1455</v>
      </c>
    </row>
    <row r="528" spans="1:5" x14ac:dyDescent="0.2">
      <c r="A528" s="346" t="s">
        <v>1717</v>
      </c>
      <c r="B528" s="348" t="s">
        <v>1707</v>
      </c>
      <c r="C528" s="349"/>
      <c r="D528" s="352" t="s">
        <v>58</v>
      </c>
      <c r="E528" s="325" t="s">
        <v>1454</v>
      </c>
    </row>
    <row r="529" spans="1:5" x14ac:dyDescent="0.2">
      <c r="A529" s="347"/>
      <c r="B529" s="350"/>
      <c r="C529" s="351"/>
      <c r="D529" s="353"/>
      <c r="E529" s="326" t="s">
        <v>1455</v>
      </c>
    </row>
    <row r="530" spans="1:5" x14ac:dyDescent="0.2">
      <c r="A530" s="354" t="s">
        <v>1718</v>
      </c>
      <c r="B530" s="356" t="s">
        <v>1707</v>
      </c>
      <c r="C530" s="357"/>
      <c r="D530" s="360" t="s">
        <v>58</v>
      </c>
      <c r="E530" s="323" t="s">
        <v>1454</v>
      </c>
    </row>
    <row r="531" spans="1:5" x14ac:dyDescent="0.2">
      <c r="A531" s="362"/>
      <c r="B531" s="363"/>
      <c r="C531" s="364"/>
      <c r="D531" s="365"/>
      <c r="E531" s="324" t="s">
        <v>1455</v>
      </c>
    </row>
    <row r="532" spans="1:5" x14ac:dyDescent="0.2">
      <c r="A532" s="346" t="s">
        <v>1719</v>
      </c>
      <c r="B532" s="348" t="s">
        <v>1707</v>
      </c>
      <c r="C532" s="349"/>
      <c r="D532" s="352" t="s">
        <v>58</v>
      </c>
      <c r="E532" s="325" t="s">
        <v>1454</v>
      </c>
    </row>
    <row r="533" spans="1:5" x14ac:dyDescent="0.2">
      <c r="A533" s="347"/>
      <c r="B533" s="350"/>
      <c r="C533" s="351"/>
      <c r="D533" s="353"/>
      <c r="E533" s="326" t="s">
        <v>1455</v>
      </c>
    </row>
    <row r="534" spans="1:5" x14ac:dyDescent="0.2">
      <c r="A534" s="354" t="s">
        <v>1720</v>
      </c>
      <c r="B534" s="356" t="s">
        <v>1707</v>
      </c>
      <c r="C534" s="357"/>
      <c r="D534" s="360" t="s">
        <v>58</v>
      </c>
      <c r="E534" s="323" t="s">
        <v>1454</v>
      </c>
    </row>
    <row r="535" spans="1:5" x14ac:dyDescent="0.2">
      <c r="A535" s="362"/>
      <c r="B535" s="363"/>
      <c r="C535" s="364"/>
      <c r="D535" s="365"/>
      <c r="E535" s="324" t="s">
        <v>1455</v>
      </c>
    </row>
    <row r="536" spans="1:5" x14ac:dyDescent="0.2">
      <c r="A536" s="346" t="s">
        <v>1721</v>
      </c>
      <c r="B536" s="348" t="s">
        <v>1707</v>
      </c>
      <c r="C536" s="349"/>
      <c r="D536" s="352" t="s">
        <v>58</v>
      </c>
      <c r="E536" s="325" t="s">
        <v>1454</v>
      </c>
    </row>
    <row r="537" spans="1:5" x14ac:dyDescent="0.2">
      <c r="A537" s="347"/>
      <c r="B537" s="350"/>
      <c r="C537" s="351"/>
      <c r="D537" s="353"/>
      <c r="E537" s="326" t="s">
        <v>1455</v>
      </c>
    </row>
    <row r="538" spans="1:5" x14ac:dyDescent="0.2">
      <c r="A538" s="354" t="s">
        <v>1722</v>
      </c>
      <c r="B538" s="356" t="s">
        <v>1707</v>
      </c>
      <c r="C538" s="357"/>
      <c r="D538" s="360" t="s">
        <v>58</v>
      </c>
      <c r="E538" s="323" t="s">
        <v>1454</v>
      </c>
    </row>
    <row r="539" spans="1:5" x14ac:dyDescent="0.2">
      <c r="A539" s="362"/>
      <c r="B539" s="363"/>
      <c r="C539" s="364"/>
      <c r="D539" s="365"/>
      <c r="E539" s="324" t="s">
        <v>1455</v>
      </c>
    </row>
    <row r="540" spans="1:5" x14ac:dyDescent="0.2">
      <c r="A540" s="346" t="s">
        <v>1723</v>
      </c>
      <c r="B540" s="348" t="s">
        <v>1707</v>
      </c>
      <c r="C540" s="349"/>
      <c r="D540" s="352" t="s">
        <v>58</v>
      </c>
      <c r="E540" s="325" t="s">
        <v>1454</v>
      </c>
    </row>
    <row r="541" spans="1:5" x14ac:dyDescent="0.2">
      <c r="A541" s="347"/>
      <c r="B541" s="350"/>
      <c r="C541" s="351"/>
      <c r="D541" s="353"/>
      <c r="E541" s="326" t="s">
        <v>1455</v>
      </c>
    </row>
    <row r="542" spans="1:5" x14ac:dyDescent="0.2">
      <c r="A542" s="354" t="s">
        <v>1724</v>
      </c>
      <c r="B542" s="356" t="s">
        <v>1707</v>
      </c>
      <c r="C542" s="357"/>
      <c r="D542" s="360" t="s">
        <v>58</v>
      </c>
      <c r="E542" s="323" t="s">
        <v>1454</v>
      </c>
    </row>
    <row r="543" spans="1:5" x14ac:dyDescent="0.2">
      <c r="A543" s="362"/>
      <c r="B543" s="363"/>
      <c r="C543" s="364"/>
      <c r="D543" s="365"/>
      <c r="E543" s="324" t="s">
        <v>1455</v>
      </c>
    </row>
    <row r="544" spans="1:5" x14ac:dyDescent="0.2">
      <c r="A544" s="346" t="s">
        <v>1725</v>
      </c>
      <c r="B544" s="348" t="s">
        <v>1726</v>
      </c>
      <c r="C544" s="349"/>
      <c r="D544" s="352" t="s">
        <v>58</v>
      </c>
      <c r="E544" s="325" t="s">
        <v>1454</v>
      </c>
    </row>
    <row r="545" spans="1:5" x14ac:dyDescent="0.2">
      <c r="A545" s="347"/>
      <c r="B545" s="350"/>
      <c r="C545" s="351"/>
      <c r="D545" s="353"/>
      <c r="E545" s="326" t="s">
        <v>1455</v>
      </c>
    </row>
    <row r="546" spans="1:5" x14ac:dyDescent="0.2">
      <c r="A546" s="354" t="s">
        <v>1727</v>
      </c>
      <c r="B546" s="356" t="s">
        <v>1726</v>
      </c>
      <c r="C546" s="357"/>
      <c r="D546" s="360" t="s">
        <v>58</v>
      </c>
      <c r="E546" s="323" t="s">
        <v>1454</v>
      </c>
    </row>
    <row r="547" spans="1:5" x14ac:dyDescent="0.2">
      <c r="A547" s="362"/>
      <c r="B547" s="363"/>
      <c r="C547" s="364"/>
      <c r="D547" s="365"/>
      <c r="E547" s="324" t="s">
        <v>1455</v>
      </c>
    </row>
    <row r="548" spans="1:5" x14ac:dyDescent="0.2">
      <c r="A548" s="346" t="s">
        <v>1728</v>
      </c>
      <c r="B548" s="348" t="s">
        <v>1726</v>
      </c>
      <c r="C548" s="349"/>
      <c r="D548" s="352" t="s">
        <v>58</v>
      </c>
      <c r="E548" s="325" t="s">
        <v>1454</v>
      </c>
    </row>
    <row r="549" spans="1:5" x14ac:dyDescent="0.2">
      <c r="A549" s="347"/>
      <c r="B549" s="350"/>
      <c r="C549" s="351"/>
      <c r="D549" s="353"/>
      <c r="E549" s="326" t="s">
        <v>1455</v>
      </c>
    </row>
    <row r="550" spans="1:5" x14ac:dyDescent="0.2">
      <c r="A550" s="354" t="s">
        <v>1729</v>
      </c>
      <c r="B550" s="356" t="s">
        <v>1726</v>
      </c>
      <c r="C550" s="357"/>
      <c r="D550" s="360" t="s">
        <v>58</v>
      </c>
      <c r="E550" s="323" t="s">
        <v>1454</v>
      </c>
    </row>
    <row r="551" spans="1:5" x14ac:dyDescent="0.2">
      <c r="A551" s="362"/>
      <c r="B551" s="363"/>
      <c r="C551" s="364"/>
      <c r="D551" s="365"/>
      <c r="E551" s="324" t="s">
        <v>1455</v>
      </c>
    </row>
    <row r="552" spans="1:5" x14ac:dyDescent="0.2">
      <c r="A552" s="346" t="s">
        <v>1730</v>
      </c>
      <c r="B552" s="348" t="s">
        <v>1726</v>
      </c>
      <c r="C552" s="349"/>
      <c r="D552" s="352" t="s">
        <v>58</v>
      </c>
      <c r="E552" s="325" t="s">
        <v>1454</v>
      </c>
    </row>
    <row r="553" spans="1:5" x14ac:dyDescent="0.2">
      <c r="A553" s="347"/>
      <c r="B553" s="350"/>
      <c r="C553" s="351"/>
      <c r="D553" s="353"/>
      <c r="E553" s="326" t="s">
        <v>1455</v>
      </c>
    </row>
    <row r="554" spans="1:5" x14ac:dyDescent="0.2">
      <c r="A554" s="354" t="s">
        <v>1731</v>
      </c>
      <c r="B554" s="356" t="s">
        <v>1732</v>
      </c>
      <c r="C554" s="357"/>
      <c r="D554" s="360" t="s">
        <v>58</v>
      </c>
      <c r="E554" s="323" t="s">
        <v>1454</v>
      </c>
    </row>
    <row r="555" spans="1:5" x14ac:dyDescent="0.2">
      <c r="A555" s="362"/>
      <c r="B555" s="363"/>
      <c r="C555" s="364"/>
      <c r="D555" s="365"/>
      <c r="E555" s="324" t="s">
        <v>1455</v>
      </c>
    </row>
    <row r="556" spans="1:5" x14ac:dyDescent="0.2">
      <c r="A556" s="346" t="s">
        <v>1733</v>
      </c>
      <c r="B556" s="348" t="s">
        <v>1732</v>
      </c>
      <c r="C556" s="349"/>
      <c r="D556" s="352" t="s">
        <v>58</v>
      </c>
      <c r="E556" s="325" t="s">
        <v>1454</v>
      </c>
    </row>
    <row r="557" spans="1:5" x14ac:dyDescent="0.2">
      <c r="A557" s="347"/>
      <c r="B557" s="350"/>
      <c r="C557" s="351"/>
      <c r="D557" s="353"/>
      <c r="E557" s="326" t="s">
        <v>1455</v>
      </c>
    </row>
    <row r="558" spans="1:5" x14ac:dyDescent="0.2">
      <c r="A558" s="354" t="s">
        <v>1490</v>
      </c>
      <c r="B558" s="356" t="s">
        <v>1732</v>
      </c>
      <c r="C558" s="357"/>
      <c r="D558" s="360" t="s">
        <v>58</v>
      </c>
      <c r="E558" s="323" t="s">
        <v>1454</v>
      </c>
    </row>
    <row r="559" spans="1:5" x14ac:dyDescent="0.2">
      <c r="A559" s="362"/>
      <c r="B559" s="363"/>
      <c r="C559" s="364"/>
      <c r="D559" s="365"/>
      <c r="E559" s="324" t="s">
        <v>1455</v>
      </c>
    </row>
    <row r="560" spans="1:5" x14ac:dyDescent="0.2">
      <c r="A560" s="346" t="s">
        <v>1734</v>
      </c>
      <c r="B560" s="348" t="s">
        <v>1732</v>
      </c>
      <c r="C560" s="349"/>
      <c r="D560" s="352" t="s">
        <v>58</v>
      </c>
      <c r="E560" s="325" t="s">
        <v>1454</v>
      </c>
    </row>
    <row r="561" spans="1:5" x14ac:dyDescent="0.2">
      <c r="A561" s="347"/>
      <c r="B561" s="350"/>
      <c r="C561" s="351"/>
      <c r="D561" s="353"/>
      <c r="E561" s="326" t="s">
        <v>1455</v>
      </c>
    </row>
    <row r="562" spans="1:5" x14ac:dyDescent="0.2">
      <c r="A562" s="354" t="s">
        <v>1735</v>
      </c>
      <c r="B562" s="356" t="s">
        <v>1732</v>
      </c>
      <c r="C562" s="357"/>
      <c r="D562" s="360" t="s">
        <v>58</v>
      </c>
      <c r="E562" s="323" t="s">
        <v>1454</v>
      </c>
    </row>
    <row r="563" spans="1:5" x14ac:dyDescent="0.2">
      <c r="A563" s="362"/>
      <c r="B563" s="363"/>
      <c r="C563" s="364"/>
      <c r="D563" s="365"/>
      <c r="E563" s="324" t="s">
        <v>1455</v>
      </c>
    </row>
    <row r="564" spans="1:5" x14ac:dyDescent="0.2">
      <c r="A564" s="346" t="s">
        <v>1736</v>
      </c>
      <c r="B564" s="348" t="s">
        <v>1732</v>
      </c>
      <c r="C564" s="349"/>
      <c r="D564" s="352" t="s">
        <v>58</v>
      </c>
      <c r="E564" s="325" t="s">
        <v>1454</v>
      </c>
    </row>
    <row r="565" spans="1:5" x14ac:dyDescent="0.2">
      <c r="A565" s="347"/>
      <c r="B565" s="350"/>
      <c r="C565" s="351"/>
      <c r="D565" s="353"/>
      <c r="E565" s="326" t="s">
        <v>1455</v>
      </c>
    </row>
    <row r="566" spans="1:5" x14ac:dyDescent="0.2">
      <c r="A566" s="354" t="s">
        <v>1737</v>
      </c>
      <c r="B566" s="356" t="s">
        <v>1732</v>
      </c>
      <c r="C566" s="357"/>
      <c r="D566" s="360" t="s">
        <v>58</v>
      </c>
      <c r="E566" s="323" t="s">
        <v>1454</v>
      </c>
    </row>
    <row r="567" spans="1:5" x14ac:dyDescent="0.2">
      <c r="A567" s="362"/>
      <c r="B567" s="363"/>
      <c r="C567" s="364"/>
      <c r="D567" s="365"/>
      <c r="E567" s="324" t="s">
        <v>1455</v>
      </c>
    </row>
    <row r="568" spans="1:5" x14ac:dyDescent="0.2">
      <c r="A568" s="346" t="s">
        <v>1738</v>
      </c>
      <c r="B568" s="348" t="s">
        <v>1732</v>
      </c>
      <c r="C568" s="349"/>
      <c r="D568" s="352" t="s">
        <v>58</v>
      </c>
      <c r="E568" s="325" t="s">
        <v>1454</v>
      </c>
    </row>
    <row r="569" spans="1:5" x14ac:dyDescent="0.2">
      <c r="A569" s="347"/>
      <c r="B569" s="350"/>
      <c r="C569" s="351"/>
      <c r="D569" s="353"/>
      <c r="E569" s="326" t="s">
        <v>1455</v>
      </c>
    </row>
    <row r="570" spans="1:5" x14ac:dyDescent="0.2">
      <c r="A570" s="354" t="s">
        <v>1739</v>
      </c>
      <c r="B570" s="356" t="s">
        <v>1732</v>
      </c>
      <c r="C570" s="357"/>
      <c r="D570" s="360" t="s">
        <v>58</v>
      </c>
      <c r="E570" s="323" t="s">
        <v>1454</v>
      </c>
    </row>
    <row r="571" spans="1:5" x14ac:dyDescent="0.2">
      <c r="A571" s="362"/>
      <c r="B571" s="363"/>
      <c r="C571" s="364"/>
      <c r="D571" s="365"/>
      <c r="E571" s="324" t="s">
        <v>1455</v>
      </c>
    </row>
    <row r="572" spans="1:5" x14ac:dyDescent="0.2">
      <c r="A572" s="346" t="s">
        <v>1740</v>
      </c>
      <c r="B572" s="348" t="s">
        <v>1732</v>
      </c>
      <c r="C572" s="349"/>
      <c r="D572" s="352" t="s">
        <v>58</v>
      </c>
      <c r="E572" s="325" t="s">
        <v>1454</v>
      </c>
    </row>
    <row r="573" spans="1:5" x14ac:dyDescent="0.2">
      <c r="A573" s="347"/>
      <c r="B573" s="350"/>
      <c r="C573" s="351"/>
      <c r="D573" s="353"/>
      <c r="E573" s="326" t="s">
        <v>1455</v>
      </c>
    </row>
    <row r="574" spans="1:5" x14ac:dyDescent="0.2">
      <c r="A574" s="354" t="s">
        <v>1741</v>
      </c>
      <c r="B574" s="356" t="s">
        <v>1732</v>
      </c>
      <c r="C574" s="357"/>
      <c r="D574" s="360" t="s">
        <v>58</v>
      </c>
      <c r="E574" s="323" t="s">
        <v>1454</v>
      </c>
    </row>
    <row r="575" spans="1:5" x14ac:dyDescent="0.2">
      <c r="A575" s="362"/>
      <c r="B575" s="363"/>
      <c r="C575" s="364"/>
      <c r="D575" s="365"/>
      <c r="E575" s="324" t="s">
        <v>1455</v>
      </c>
    </row>
    <row r="576" spans="1:5" x14ac:dyDescent="0.2">
      <c r="A576" s="346" t="s">
        <v>1742</v>
      </c>
      <c r="B576" s="348" t="s">
        <v>1732</v>
      </c>
      <c r="C576" s="349"/>
      <c r="D576" s="352" t="s">
        <v>58</v>
      </c>
      <c r="E576" s="325" t="s">
        <v>1454</v>
      </c>
    </row>
    <row r="577" spans="1:5" x14ac:dyDescent="0.2">
      <c r="A577" s="347"/>
      <c r="B577" s="350"/>
      <c r="C577" s="351"/>
      <c r="D577" s="353"/>
      <c r="E577" s="326" t="s">
        <v>1455</v>
      </c>
    </row>
    <row r="578" spans="1:5" x14ac:dyDescent="0.2">
      <c r="A578" s="354" t="s">
        <v>1743</v>
      </c>
      <c r="B578" s="356" t="s">
        <v>1732</v>
      </c>
      <c r="C578" s="357"/>
      <c r="D578" s="360" t="s">
        <v>58</v>
      </c>
      <c r="E578" s="323" t="s">
        <v>1454</v>
      </c>
    </row>
    <row r="579" spans="1:5" x14ac:dyDescent="0.2">
      <c r="A579" s="362"/>
      <c r="B579" s="363"/>
      <c r="C579" s="364"/>
      <c r="D579" s="365"/>
      <c r="E579" s="324" t="s">
        <v>1455</v>
      </c>
    </row>
    <row r="580" spans="1:5" x14ac:dyDescent="0.2">
      <c r="A580" s="346" t="s">
        <v>1744</v>
      </c>
      <c r="B580" s="348" t="s">
        <v>1745</v>
      </c>
      <c r="C580" s="349"/>
      <c r="D580" s="352" t="s">
        <v>58</v>
      </c>
      <c r="E580" s="325" t="s">
        <v>1454</v>
      </c>
    </row>
    <row r="581" spans="1:5" x14ac:dyDescent="0.2">
      <c r="A581" s="347"/>
      <c r="B581" s="350"/>
      <c r="C581" s="351"/>
      <c r="D581" s="353"/>
      <c r="E581" s="326" t="s">
        <v>1455</v>
      </c>
    </row>
    <row r="582" spans="1:5" x14ac:dyDescent="0.2">
      <c r="A582" s="354" t="s">
        <v>1746</v>
      </c>
      <c r="B582" s="356" t="s">
        <v>1745</v>
      </c>
      <c r="C582" s="357"/>
      <c r="D582" s="360" t="s">
        <v>58</v>
      </c>
      <c r="E582" s="323" t="s">
        <v>1454</v>
      </c>
    </row>
    <row r="583" spans="1:5" x14ac:dyDescent="0.2">
      <c r="A583" s="362"/>
      <c r="B583" s="363"/>
      <c r="C583" s="364"/>
      <c r="D583" s="365"/>
      <c r="E583" s="324" t="s">
        <v>1455</v>
      </c>
    </row>
    <row r="584" spans="1:5" x14ac:dyDescent="0.2">
      <c r="A584" s="346" t="s">
        <v>1747</v>
      </c>
      <c r="B584" s="348" t="s">
        <v>1745</v>
      </c>
      <c r="C584" s="349"/>
      <c r="D584" s="352" t="s">
        <v>58</v>
      </c>
      <c r="E584" s="325" t="s">
        <v>1454</v>
      </c>
    </row>
    <row r="585" spans="1:5" x14ac:dyDescent="0.2">
      <c r="A585" s="347"/>
      <c r="B585" s="350"/>
      <c r="C585" s="351"/>
      <c r="D585" s="353"/>
      <c r="E585" s="326" t="s">
        <v>1455</v>
      </c>
    </row>
    <row r="586" spans="1:5" x14ac:dyDescent="0.2">
      <c r="A586" s="354" t="s">
        <v>1748</v>
      </c>
      <c r="B586" s="356" t="s">
        <v>1745</v>
      </c>
      <c r="C586" s="357"/>
      <c r="D586" s="360" t="s">
        <v>58</v>
      </c>
      <c r="E586" s="323" t="s">
        <v>1454</v>
      </c>
    </row>
    <row r="587" spans="1:5" x14ac:dyDescent="0.2">
      <c r="A587" s="362"/>
      <c r="B587" s="363"/>
      <c r="C587" s="364"/>
      <c r="D587" s="365"/>
      <c r="E587" s="324" t="s">
        <v>1455</v>
      </c>
    </row>
    <row r="588" spans="1:5" x14ac:dyDescent="0.2">
      <c r="A588" s="346" t="s">
        <v>1749</v>
      </c>
      <c r="B588" s="348" t="s">
        <v>1745</v>
      </c>
      <c r="C588" s="349"/>
      <c r="D588" s="352" t="s">
        <v>58</v>
      </c>
      <c r="E588" s="325" t="s">
        <v>1454</v>
      </c>
    </row>
    <row r="589" spans="1:5" x14ac:dyDescent="0.2">
      <c r="A589" s="347"/>
      <c r="B589" s="350"/>
      <c r="C589" s="351"/>
      <c r="D589" s="353"/>
      <c r="E589" s="326" t="s">
        <v>1455</v>
      </c>
    </row>
    <row r="590" spans="1:5" x14ac:dyDescent="0.2">
      <c r="A590" s="354" t="s">
        <v>1750</v>
      </c>
      <c r="B590" s="356" t="s">
        <v>1745</v>
      </c>
      <c r="C590" s="357"/>
      <c r="D590" s="360" t="s">
        <v>58</v>
      </c>
      <c r="E590" s="323" t="s">
        <v>1454</v>
      </c>
    </row>
    <row r="591" spans="1:5" x14ac:dyDescent="0.2">
      <c r="A591" s="362"/>
      <c r="B591" s="363"/>
      <c r="C591" s="364"/>
      <c r="D591" s="365"/>
      <c r="E591" s="324" t="s">
        <v>1455</v>
      </c>
    </row>
    <row r="592" spans="1:5" x14ac:dyDescent="0.2">
      <c r="A592" s="346" t="s">
        <v>1751</v>
      </c>
      <c r="B592" s="348" t="s">
        <v>1745</v>
      </c>
      <c r="C592" s="349"/>
      <c r="D592" s="352" t="s">
        <v>58</v>
      </c>
      <c r="E592" s="325" t="s">
        <v>1454</v>
      </c>
    </row>
    <row r="593" spans="1:5" x14ac:dyDescent="0.2">
      <c r="A593" s="347"/>
      <c r="B593" s="350"/>
      <c r="C593" s="351"/>
      <c r="D593" s="353"/>
      <c r="E593" s="326" t="s">
        <v>1455</v>
      </c>
    </row>
    <row r="594" spans="1:5" x14ac:dyDescent="0.2">
      <c r="A594" s="354" t="s">
        <v>1752</v>
      </c>
      <c r="B594" s="356" t="s">
        <v>1753</v>
      </c>
      <c r="C594" s="357"/>
      <c r="D594" s="360" t="s">
        <v>58</v>
      </c>
      <c r="E594" s="323" t="s">
        <v>1454</v>
      </c>
    </row>
    <row r="595" spans="1:5" x14ac:dyDescent="0.2">
      <c r="A595" s="362"/>
      <c r="B595" s="363"/>
      <c r="C595" s="364"/>
      <c r="D595" s="365"/>
      <c r="E595" s="324" t="s">
        <v>1455</v>
      </c>
    </row>
    <row r="596" spans="1:5" x14ac:dyDescent="0.2">
      <c r="A596" s="346" t="s">
        <v>1754</v>
      </c>
      <c r="B596" s="348" t="s">
        <v>1753</v>
      </c>
      <c r="C596" s="349"/>
      <c r="D596" s="352" t="s">
        <v>58</v>
      </c>
      <c r="E596" s="325" t="s">
        <v>1454</v>
      </c>
    </row>
    <row r="597" spans="1:5" x14ac:dyDescent="0.2">
      <c r="A597" s="347"/>
      <c r="B597" s="350"/>
      <c r="C597" s="351"/>
      <c r="D597" s="353"/>
      <c r="E597" s="326" t="s">
        <v>1455</v>
      </c>
    </row>
    <row r="598" spans="1:5" x14ac:dyDescent="0.2">
      <c r="A598" s="354" t="s">
        <v>1755</v>
      </c>
      <c r="B598" s="356" t="s">
        <v>1753</v>
      </c>
      <c r="C598" s="357"/>
      <c r="D598" s="360" t="s">
        <v>58</v>
      </c>
      <c r="E598" s="323" t="s">
        <v>1454</v>
      </c>
    </row>
    <row r="599" spans="1:5" x14ac:dyDescent="0.2">
      <c r="A599" s="362"/>
      <c r="B599" s="363"/>
      <c r="C599" s="364"/>
      <c r="D599" s="365"/>
      <c r="E599" s="324" t="s">
        <v>1455</v>
      </c>
    </row>
    <row r="600" spans="1:5" x14ac:dyDescent="0.2">
      <c r="A600" s="346" t="s">
        <v>1756</v>
      </c>
      <c r="B600" s="348" t="s">
        <v>1753</v>
      </c>
      <c r="C600" s="349"/>
      <c r="D600" s="352" t="s">
        <v>58</v>
      </c>
      <c r="E600" s="325" t="s">
        <v>1454</v>
      </c>
    </row>
    <row r="601" spans="1:5" x14ac:dyDescent="0.2">
      <c r="A601" s="347"/>
      <c r="B601" s="350"/>
      <c r="C601" s="351"/>
      <c r="D601" s="353"/>
      <c r="E601" s="326" t="s">
        <v>1455</v>
      </c>
    </row>
    <row r="602" spans="1:5" x14ac:dyDescent="0.2">
      <c r="A602" s="354" t="s">
        <v>1757</v>
      </c>
      <c r="B602" s="356" t="s">
        <v>1753</v>
      </c>
      <c r="C602" s="357"/>
      <c r="D602" s="360" t="s">
        <v>58</v>
      </c>
      <c r="E602" s="323" t="s">
        <v>1454</v>
      </c>
    </row>
    <row r="603" spans="1:5" x14ac:dyDescent="0.2">
      <c r="A603" s="362"/>
      <c r="B603" s="363"/>
      <c r="C603" s="364"/>
      <c r="D603" s="365"/>
      <c r="E603" s="324" t="s">
        <v>1455</v>
      </c>
    </row>
    <row r="604" spans="1:5" x14ac:dyDescent="0.2">
      <c r="A604" s="346" t="s">
        <v>1758</v>
      </c>
      <c r="B604" s="348" t="s">
        <v>1753</v>
      </c>
      <c r="C604" s="349"/>
      <c r="D604" s="352" t="s">
        <v>58</v>
      </c>
      <c r="E604" s="325" t="s">
        <v>1454</v>
      </c>
    </row>
    <row r="605" spans="1:5" x14ac:dyDescent="0.2">
      <c r="A605" s="347"/>
      <c r="B605" s="350"/>
      <c r="C605" s="351"/>
      <c r="D605" s="353"/>
      <c r="E605" s="326" t="s">
        <v>1455</v>
      </c>
    </row>
    <row r="606" spans="1:5" x14ac:dyDescent="0.2">
      <c r="A606" s="354" t="s">
        <v>1759</v>
      </c>
      <c r="B606" s="356" t="s">
        <v>1753</v>
      </c>
      <c r="C606" s="357"/>
      <c r="D606" s="360" t="s">
        <v>58</v>
      </c>
      <c r="E606" s="323" t="s">
        <v>1454</v>
      </c>
    </row>
    <row r="607" spans="1:5" x14ac:dyDescent="0.2">
      <c r="A607" s="362"/>
      <c r="B607" s="363"/>
      <c r="C607" s="364"/>
      <c r="D607" s="365"/>
      <c r="E607" s="324" t="s">
        <v>1455</v>
      </c>
    </row>
    <row r="608" spans="1:5" x14ac:dyDescent="0.2">
      <c r="A608" s="346" t="s">
        <v>1760</v>
      </c>
      <c r="B608" s="348" t="s">
        <v>1753</v>
      </c>
      <c r="C608" s="349"/>
      <c r="D608" s="352" t="s">
        <v>58</v>
      </c>
      <c r="E608" s="325" t="s">
        <v>1454</v>
      </c>
    </row>
    <row r="609" spans="1:5" x14ac:dyDescent="0.2">
      <c r="A609" s="347"/>
      <c r="B609" s="350"/>
      <c r="C609" s="351"/>
      <c r="D609" s="353"/>
      <c r="E609" s="326" t="s">
        <v>1455</v>
      </c>
    </row>
    <row r="610" spans="1:5" x14ac:dyDescent="0.2">
      <c r="A610" s="354" t="s">
        <v>1761</v>
      </c>
      <c r="B610" s="356" t="s">
        <v>1753</v>
      </c>
      <c r="C610" s="357"/>
      <c r="D610" s="360" t="s">
        <v>58</v>
      </c>
      <c r="E610" s="323" t="s">
        <v>1454</v>
      </c>
    </row>
    <row r="611" spans="1:5" x14ac:dyDescent="0.2">
      <c r="A611" s="362"/>
      <c r="B611" s="363"/>
      <c r="C611" s="364"/>
      <c r="D611" s="365"/>
      <c r="E611" s="324" t="s">
        <v>1455</v>
      </c>
    </row>
    <row r="612" spans="1:5" x14ac:dyDescent="0.2">
      <c r="A612" s="346" t="s">
        <v>1762</v>
      </c>
      <c r="B612" s="348" t="s">
        <v>1753</v>
      </c>
      <c r="C612" s="349"/>
      <c r="D612" s="352" t="s">
        <v>58</v>
      </c>
      <c r="E612" s="325" t="s">
        <v>1454</v>
      </c>
    </row>
    <row r="613" spans="1:5" x14ac:dyDescent="0.2">
      <c r="A613" s="347"/>
      <c r="B613" s="350"/>
      <c r="C613" s="351"/>
      <c r="D613" s="353"/>
      <c r="E613" s="326" t="s">
        <v>1455</v>
      </c>
    </row>
    <row r="614" spans="1:5" x14ac:dyDescent="0.2">
      <c r="A614" s="354" t="s">
        <v>1763</v>
      </c>
      <c r="B614" s="356" t="s">
        <v>1753</v>
      </c>
      <c r="C614" s="357"/>
      <c r="D614" s="360" t="s">
        <v>58</v>
      </c>
      <c r="E614" s="323" t="s">
        <v>1454</v>
      </c>
    </row>
    <row r="615" spans="1:5" x14ac:dyDescent="0.2">
      <c r="A615" s="362"/>
      <c r="B615" s="363"/>
      <c r="C615" s="364"/>
      <c r="D615" s="365"/>
      <c r="E615" s="324" t="s">
        <v>1455</v>
      </c>
    </row>
    <row r="616" spans="1:5" x14ac:dyDescent="0.2">
      <c r="A616" s="346" t="s">
        <v>1764</v>
      </c>
      <c r="B616" s="348" t="s">
        <v>1753</v>
      </c>
      <c r="C616" s="349"/>
      <c r="D616" s="352" t="s">
        <v>58</v>
      </c>
      <c r="E616" s="325" t="s">
        <v>1454</v>
      </c>
    </row>
    <row r="617" spans="1:5" x14ac:dyDescent="0.2">
      <c r="A617" s="347"/>
      <c r="B617" s="350"/>
      <c r="C617" s="351"/>
      <c r="D617" s="353"/>
      <c r="E617" s="326" t="s">
        <v>1455</v>
      </c>
    </row>
    <row r="618" spans="1:5" x14ac:dyDescent="0.2">
      <c r="A618" s="354" t="s">
        <v>1765</v>
      </c>
      <c r="B618" s="356" t="s">
        <v>1766</v>
      </c>
      <c r="C618" s="357"/>
      <c r="D618" s="360" t="s">
        <v>58</v>
      </c>
      <c r="E618" s="323" t="s">
        <v>1454</v>
      </c>
    </row>
    <row r="619" spans="1:5" x14ac:dyDescent="0.2">
      <c r="A619" s="362"/>
      <c r="B619" s="363"/>
      <c r="C619" s="364"/>
      <c r="D619" s="365"/>
      <c r="E619" s="324" t="s">
        <v>1455</v>
      </c>
    </row>
    <row r="620" spans="1:5" x14ac:dyDescent="0.2">
      <c r="A620" s="346" t="s">
        <v>1767</v>
      </c>
      <c r="B620" s="348" t="s">
        <v>1766</v>
      </c>
      <c r="C620" s="349"/>
      <c r="D620" s="352" t="s">
        <v>58</v>
      </c>
      <c r="E620" s="325" t="s">
        <v>1454</v>
      </c>
    </row>
    <row r="621" spans="1:5" x14ac:dyDescent="0.2">
      <c r="A621" s="347"/>
      <c r="B621" s="350"/>
      <c r="C621" s="351"/>
      <c r="D621" s="353"/>
      <c r="E621" s="326" t="s">
        <v>1455</v>
      </c>
    </row>
    <row r="622" spans="1:5" x14ac:dyDescent="0.2">
      <c r="A622" s="354" t="s">
        <v>1768</v>
      </c>
      <c r="B622" s="356" t="s">
        <v>1766</v>
      </c>
      <c r="C622" s="357"/>
      <c r="D622" s="360" t="s">
        <v>58</v>
      </c>
      <c r="E622" s="323" t="s">
        <v>1454</v>
      </c>
    </row>
    <row r="623" spans="1:5" x14ac:dyDescent="0.2">
      <c r="A623" s="362"/>
      <c r="B623" s="363"/>
      <c r="C623" s="364"/>
      <c r="D623" s="365"/>
      <c r="E623" s="324" t="s">
        <v>1455</v>
      </c>
    </row>
    <row r="624" spans="1:5" x14ac:dyDescent="0.2">
      <c r="A624" s="346" t="s">
        <v>1769</v>
      </c>
      <c r="B624" s="348" t="s">
        <v>1766</v>
      </c>
      <c r="C624" s="349"/>
      <c r="D624" s="352" t="s">
        <v>58</v>
      </c>
      <c r="E624" s="325" t="s">
        <v>1454</v>
      </c>
    </row>
    <row r="625" spans="1:5" x14ac:dyDescent="0.2">
      <c r="A625" s="347"/>
      <c r="B625" s="350"/>
      <c r="C625" s="351"/>
      <c r="D625" s="353"/>
      <c r="E625" s="326" t="s">
        <v>1455</v>
      </c>
    </row>
    <row r="626" spans="1:5" x14ac:dyDescent="0.2">
      <c r="A626" s="354" t="s">
        <v>1770</v>
      </c>
      <c r="B626" s="356" t="s">
        <v>1771</v>
      </c>
      <c r="C626" s="357"/>
      <c r="D626" s="360" t="s">
        <v>58</v>
      </c>
      <c r="E626" s="323" t="s">
        <v>1454</v>
      </c>
    </row>
    <row r="627" spans="1:5" x14ac:dyDescent="0.2">
      <c r="A627" s="362"/>
      <c r="B627" s="363"/>
      <c r="C627" s="364"/>
      <c r="D627" s="365"/>
      <c r="E627" s="324" t="s">
        <v>1455</v>
      </c>
    </row>
    <row r="628" spans="1:5" x14ac:dyDescent="0.2">
      <c r="A628" s="346" t="s">
        <v>1772</v>
      </c>
      <c r="B628" s="348" t="s">
        <v>1771</v>
      </c>
      <c r="C628" s="349"/>
      <c r="D628" s="352" t="s">
        <v>58</v>
      </c>
      <c r="E628" s="325" t="s">
        <v>1454</v>
      </c>
    </row>
    <row r="629" spans="1:5" x14ac:dyDescent="0.2">
      <c r="A629" s="347"/>
      <c r="B629" s="350"/>
      <c r="C629" s="351"/>
      <c r="D629" s="353"/>
      <c r="E629" s="326" t="s">
        <v>1455</v>
      </c>
    </row>
    <row r="630" spans="1:5" x14ac:dyDescent="0.2">
      <c r="A630" s="354" t="s">
        <v>1773</v>
      </c>
      <c r="B630" s="356" t="s">
        <v>1771</v>
      </c>
      <c r="C630" s="357"/>
      <c r="D630" s="360" t="s">
        <v>58</v>
      </c>
      <c r="E630" s="323" t="s">
        <v>1454</v>
      </c>
    </row>
    <row r="631" spans="1:5" x14ac:dyDescent="0.2">
      <c r="A631" s="362"/>
      <c r="B631" s="363"/>
      <c r="C631" s="364"/>
      <c r="D631" s="365"/>
      <c r="E631" s="324" t="s">
        <v>1455</v>
      </c>
    </row>
    <row r="632" spans="1:5" x14ac:dyDescent="0.2">
      <c r="A632" s="346" t="s">
        <v>1774</v>
      </c>
      <c r="B632" s="348" t="s">
        <v>1771</v>
      </c>
      <c r="C632" s="349"/>
      <c r="D632" s="352" t="s">
        <v>58</v>
      </c>
      <c r="E632" s="325" t="s">
        <v>1454</v>
      </c>
    </row>
    <row r="633" spans="1:5" x14ac:dyDescent="0.2">
      <c r="A633" s="347"/>
      <c r="B633" s="350"/>
      <c r="C633" s="351"/>
      <c r="D633" s="353"/>
      <c r="E633" s="326" t="s">
        <v>1455</v>
      </c>
    </row>
    <row r="634" spans="1:5" x14ac:dyDescent="0.2">
      <c r="A634" s="354" t="s">
        <v>1775</v>
      </c>
      <c r="B634" s="356" t="s">
        <v>1771</v>
      </c>
      <c r="C634" s="357"/>
      <c r="D634" s="360" t="s">
        <v>58</v>
      </c>
      <c r="E634" s="323" t="s">
        <v>1454</v>
      </c>
    </row>
    <row r="635" spans="1:5" x14ac:dyDescent="0.2">
      <c r="A635" s="362"/>
      <c r="B635" s="363"/>
      <c r="C635" s="364"/>
      <c r="D635" s="365"/>
      <c r="E635" s="324" t="s">
        <v>1455</v>
      </c>
    </row>
    <row r="636" spans="1:5" x14ac:dyDescent="0.2">
      <c r="A636" s="346" t="s">
        <v>1776</v>
      </c>
      <c r="B636" s="348" t="s">
        <v>1771</v>
      </c>
      <c r="C636" s="349"/>
      <c r="D636" s="352" t="s">
        <v>58</v>
      </c>
      <c r="E636" s="325" t="s">
        <v>1454</v>
      </c>
    </row>
    <row r="637" spans="1:5" x14ac:dyDescent="0.2">
      <c r="A637" s="347"/>
      <c r="B637" s="350"/>
      <c r="C637" s="351"/>
      <c r="D637" s="353"/>
      <c r="E637" s="326" t="s">
        <v>1455</v>
      </c>
    </row>
    <row r="638" spans="1:5" x14ac:dyDescent="0.2">
      <c r="A638" s="354" t="s">
        <v>1777</v>
      </c>
      <c r="B638" s="356" t="s">
        <v>1778</v>
      </c>
      <c r="C638" s="357"/>
      <c r="D638" s="360" t="s">
        <v>58</v>
      </c>
      <c r="E638" s="323" t="s">
        <v>1454</v>
      </c>
    </row>
    <row r="639" spans="1:5" x14ac:dyDescent="0.2">
      <c r="A639" s="362"/>
      <c r="B639" s="363"/>
      <c r="C639" s="364"/>
      <c r="D639" s="365"/>
      <c r="E639" s="324" t="s">
        <v>1455</v>
      </c>
    </row>
    <row r="640" spans="1:5" x14ac:dyDescent="0.2">
      <c r="A640" s="346" t="s">
        <v>1779</v>
      </c>
      <c r="B640" s="348" t="s">
        <v>1778</v>
      </c>
      <c r="C640" s="349"/>
      <c r="D640" s="352" t="s">
        <v>58</v>
      </c>
      <c r="E640" s="325" t="s">
        <v>1454</v>
      </c>
    </row>
    <row r="641" spans="1:5" x14ac:dyDescent="0.2">
      <c r="A641" s="347"/>
      <c r="B641" s="350"/>
      <c r="C641" s="351"/>
      <c r="D641" s="353"/>
      <c r="E641" s="326" t="s">
        <v>1455</v>
      </c>
    </row>
    <row r="642" spans="1:5" x14ac:dyDescent="0.2">
      <c r="A642" s="354" t="s">
        <v>1780</v>
      </c>
      <c r="B642" s="356" t="s">
        <v>1778</v>
      </c>
      <c r="C642" s="357"/>
      <c r="D642" s="360" t="s">
        <v>58</v>
      </c>
      <c r="E642" s="323" t="s">
        <v>1454</v>
      </c>
    </row>
    <row r="643" spans="1:5" x14ac:dyDescent="0.2">
      <c r="A643" s="362"/>
      <c r="B643" s="363"/>
      <c r="C643" s="364"/>
      <c r="D643" s="365"/>
      <c r="E643" s="324" t="s">
        <v>1455</v>
      </c>
    </row>
    <row r="644" spans="1:5" x14ac:dyDescent="0.2">
      <c r="A644" s="346" t="s">
        <v>1781</v>
      </c>
      <c r="B644" s="348" t="s">
        <v>1778</v>
      </c>
      <c r="C644" s="349"/>
      <c r="D644" s="352" t="s">
        <v>58</v>
      </c>
      <c r="E644" s="325" t="s">
        <v>1454</v>
      </c>
    </row>
    <row r="645" spans="1:5" x14ac:dyDescent="0.2">
      <c r="A645" s="347"/>
      <c r="B645" s="350"/>
      <c r="C645" s="351"/>
      <c r="D645" s="353"/>
      <c r="E645" s="326" t="s">
        <v>1455</v>
      </c>
    </row>
    <row r="646" spans="1:5" x14ac:dyDescent="0.2">
      <c r="A646" s="354" t="s">
        <v>1782</v>
      </c>
      <c r="B646" s="356" t="s">
        <v>1778</v>
      </c>
      <c r="C646" s="357"/>
      <c r="D646" s="360" t="s">
        <v>58</v>
      </c>
      <c r="E646" s="323" t="s">
        <v>1454</v>
      </c>
    </row>
    <row r="647" spans="1:5" x14ac:dyDescent="0.2">
      <c r="A647" s="362"/>
      <c r="B647" s="363"/>
      <c r="C647" s="364"/>
      <c r="D647" s="365"/>
      <c r="E647" s="324" t="s">
        <v>1455</v>
      </c>
    </row>
    <row r="648" spans="1:5" x14ac:dyDescent="0.2">
      <c r="A648" s="346" t="s">
        <v>1783</v>
      </c>
      <c r="B648" s="348" t="s">
        <v>1778</v>
      </c>
      <c r="C648" s="349"/>
      <c r="D648" s="352" t="s">
        <v>58</v>
      </c>
      <c r="E648" s="325" t="s">
        <v>1454</v>
      </c>
    </row>
    <row r="649" spans="1:5" x14ac:dyDescent="0.2">
      <c r="A649" s="347"/>
      <c r="B649" s="350"/>
      <c r="C649" s="351"/>
      <c r="D649" s="353"/>
      <c r="E649" s="326" t="s">
        <v>1455</v>
      </c>
    </row>
    <row r="650" spans="1:5" x14ac:dyDescent="0.2">
      <c r="A650" s="354" t="s">
        <v>1784</v>
      </c>
      <c r="B650" s="356" t="s">
        <v>1778</v>
      </c>
      <c r="C650" s="357"/>
      <c r="D650" s="360" t="s">
        <v>58</v>
      </c>
      <c r="E650" s="323" t="s">
        <v>1454</v>
      </c>
    </row>
    <row r="651" spans="1:5" x14ac:dyDescent="0.2">
      <c r="A651" s="362"/>
      <c r="B651" s="363"/>
      <c r="C651" s="364"/>
      <c r="D651" s="365"/>
      <c r="E651" s="324" t="s">
        <v>1455</v>
      </c>
    </row>
    <row r="652" spans="1:5" x14ac:dyDescent="0.2">
      <c r="A652" s="346" t="s">
        <v>1785</v>
      </c>
      <c r="B652" s="348" t="s">
        <v>1778</v>
      </c>
      <c r="C652" s="349"/>
      <c r="D652" s="352" t="s">
        <v>58</v>
      </c>
      <c r="E652" s="325" t="s">
        <v>1454</v>
      </c>
    </row>
    <row r="653" spans="1:5" x14ac:dyDescent="0.2">
      <c r="A653" s="347"/>
      <c r="B653" s="350"/>
      <c r="C653" s="351"/>
      <c r="D653" s="353"/>
      <c r="E653" s="326" t="s">
        <v>1455</v>
      </c>
    </row>
    <row r="654" spans="1:5" x14ac:dyDescent="0.2">
      <c r="A654" s="354" t="s">
        <v>1786</v>
      </c>
      <c r="B654" s="356" t="s">
        <v>1787</v>
      </c>
      <c r="C654" s="357"/>
      <c r="D654" s="360" t="s">
        <v>58</v>
      </c>
      <c r="E654" s="323" t="s">
        <v>1454</v>
      </c>
    </row>
    <row r="655" spans="1:5" x14ac:dyDescent="0.2">
      <c r="A655" s="362"/>
      <c r="B655" s="363"/>
      <c r="C655" s="364"/>
      <c r="D655" s="365"/>
      <c r="E655" s="324" t="s">
        <v>1455</v>
      </c>
    </row>
    <row r="656" spans="1:5" x14ac:dyDescent="0.2">
      <c r="A656" s="346" t="s">
        <v>1788</v>
      </c>
      <c r="B656" s="348" t="s">
        <v>1787</v>
      </c>
      <c r="C656" s="349"/>
      <c r="D656" s="352" t="s">
        <v>58</v>
      </c>
      <c r="E656" s="325" t="s">
        <v>1454</v>
      </c>
    </row>
    <row r="657" spans="1:5" x14ac:dyDescent="0.2">
      <c r="A657" s="347"/>
      <c r="B657" s="350"/>
      <c r="C657" s="351"/>
      <c r="D657" s="353"/>
      <c r="E657" s="326" t="s">
        <v>1455</v>
      </c>
    </row>
    <row r="658" spans="1:5" x14ac:dyDescent="0.2">
      <c r="A658" s="354" t="s">
        <v>1789</v>
      </c>
      <c r="B658" s="356" t="s">
        <v>1787</v>
      </c>
      <c r="C658" s="357"/>
      <c r="D658" s="360" t="s">
        <v>58</v>
      </c>
      <c r="E658" s="323" t="s">
        <v>1454</v>
      </c>
    </row>
    <row r="659" spans="1:5" x14ac:dyDescent="0.2">
      <c r="A659" s="362"/>
      <c r="B659" s="363"/>
      <c r="C659" s="364"/>
      <c r="D659" s="365"/>
      <c r="E659" s="324" t="s">
        <v>1455</v>
      </c>
    </row>
    <row r="660" spans="1:5" x14ac:dyDescent="0.2">
      <c r="A660" s="346" t="s">
        <v>1481</v>
      </c>
      <c r="B660" s="348" t="s">
        <v>1787</v>
      </c>
      <c r="C660" s="349"/>
      <c r="D660" s="352" t="s">
        <v>58</v>
      </c>
      <c r="E660" s="325" t="s">
        <v>1454</v>
      </c>
    </row>
    <row r="661" spans="1:5" x14ac:dyDescent="0.2">
      <c r="A661" s="347"/>
      <c r="B661" s="350"/>
      <c r="C661" s="351"/>
      <c r="D661" s="353"/>
      <c r="E661" s="326" t="s">
        <v>1455</v>
      </c>
    </row>
    <row r="662" spans="1:5" x14ac:dyDescent="0.2">
      <c r="A662" s="354" t="s">
        <v>1790</v>
      </c>
      <c r="B662" s="356" t="s">
        <v>1787</v>
      </c>
      <c r="C662" s="357"/>
      <c r="D662" s="360" t="s">
        <v>58</v>
      </c>
      <c r="E662" s="323" t="s">
        <v>1454</v>
      </c>
    </row>
    <row r="663" spans="1:5" x14ac:dyDescent="0.2">
      <c r="A663" s="362"/>
      <c r="B663" s="363"/>
      <c r="C663" s="364"/>
      <c r="D663" s="365"/>
      <c r="E663" s="324" t="s">
        <v>1455</v>
      </c>
    </row>
    <row r="664" spans="1:5" x14ac:dyDescent="0.2">
      <c r="A664" s="346" t="s">
        <v>1791</v>
      </c>
      <c r="B664" s="348" t="s">
        <v>1787</v>
      </c>
      <c r="C664" s="349"/>
      <c r="D664" s="352" t="s">
        <v>58</v>
      </c>
      <c r="E664" s="325" t="s">
        <v>1454</v>
      </c>
    </row>
    <row r="665" spans="1:5" x14ac:dyDescent="0.2">
      <c r="A665" s="347"/>
      <c r="B665" s="350"/>
      <c r="C665" s="351"/>
      <c r="D665" s="353"/>
      <c r="E665" s="326" t="s">
        <v>1455</v>
      </c>
    </row>
    <row r="666" spans="1:5" x14ac:dyDescent="0.2">
      <c r="A666" s="354" t="s">
        <v>1792</v>
      </c>
      <c r="B666" s="356" t="s">
        <v>1787</v>
      </c>
      <c r="C666" s="357"/>
      <c r="D666" s="360" t="s">
        <v>58</v>
      </c>
      <c r="E666" s="323" t="s">
        <v>1454</v>
      </c>
    </row>
    <row r="667" spans="1:5" x14ac:dyDescent="0.2">
      <c r="A667" s="362"/>
      <c r="B667" s="363"/>
      <c r="C667" s="364"/>
      <c r="D667" s="365"/>
      <c r="E667" s="324" t="s">
        <v>1455</v>
      </c>
    </row>
    <row r="668" spans="1:5" x14ac:dyDescent="0.2">
      <c r="A668" s="346" t="s">
        <v>1793</v>
      </c>
      <c r="B668" s="348" t="s">
        <v>1787</v>
      </c>
      <c r="C668" s="349"/>
      <c r="D668" s="352" t="s">
        <v>58</v>
      </c>
      <c r="E668" s="325" t="s">
        <v>1454</v>
      </c>
    </row>
    <row r="669" spans="1:5" x14ac:dyDescent="0.2">
      <c r="A669" s="347"/>
      <c r="B669" s="350"/>
      <c r="C669" s="351"/>
      <c r="D669" s="353"/>
      <c r="E669" s="326" t="s">
        <v>1455</v>
      </c>
    </row>
    <row r="670" spans="1:5" x14ac:dyDescent="0.2">
      <c r="A670" s="354" t="s">
        <v>1794</v>
      </c>
      <c r="B670" s="356" t="s">
        <v>1787</v>
      </c>
      <c r="C670" s="357"/>
      <c r="D670" s="360" t="s">
        <v>58</v>
      </c>
      <c r="E670" s="323" t="s">
        <v>1454</v>
      </c>
    </row>
    <row r="671" spans="1:5" x14ac:dyDescent="0.2">
      <c r="A671" s="362"/>
      <c r="B671" s="363"/>
      <c r="C671" s="364"/>
      <c r="D671" s="365"/>
      <c r="E671" s="324" t="s">
        <v>1455</v>
      </c>
    </row>
    <row r="672" spans="1:5" x14ac:dyDescent="0.2">
      <c r="A672" s="346" t="s">
        <v>1795</v>
      </c>
      <c r="B672" s="348" t="s">
        <v>1787</v>
      </c>
      <c r="C672" s="349"/>
      <c r="D672" s="352" t="s">
        <v>58</v>
      </c>
      <c r="E672" s="325" t="s">
        <v>1454</v>
      </c>
    </row>
    <row r="673" spans="1:5" x14ac:dyDescent="0.2">
      <c r="A673" s="347"/>
      <c r="B673" s="350"/>
      <c r="C673" s="351"/>
      <c r="D673" s="353"/>
      <c r="E673" s="326" t="s">
        <v>1455</v>
      </c>
    </row>
    <row r="674" spans="1:5" x14ac:dyDescent="0.2">
      <c r="A674" s="354" t="s">
        <v>1796</v>
      </c>
      <c r="B674" s="356" t="s">
        <v>1787</v>
      </c>
      <c r="C674" s="357"/>
      <c r="D674" s="360" t="s">
        <v>58</v>
      </c>
      <c r="E674" s="323" t="s">
        <v>1454</v>
      </c>
    </row>
    <row r="675" spans="1:5" x14ac:dyDescent="0.2">
      <c r="A675" s="362"/>
      <c r="B675" s="363"/>
      <c r="C675" s="364"/>
      <c r="D675" s="365"/>
      <c r="E675" s="324" t="s">
        <v>1455</v>
      </c>
    </row>
    <row r="676" spans="1:5" x14ac:dyDescent="0.2">
      <c r="A676" s="346" t="s">
        <v>1797</v>
      </c>
      <c r="B676" s="348" t="s">
        <v>1787</v>
      </c>
      <c r="C676" s="349"/>
      <c r="D676" s="352" t="s">
        <v>58</v>
      </c>
      <c r="E676" s="325" t="s">
        <v>1454</v>
      </c>
    </row>
    <row r="677" spans="1:5" x14ac:dyDescent="0.2">
      <c r="A677" s="347"/>
      <c r="B677" s="350"/>
      <c r="C677" s="351"/>
      <c r="D677" s="353"/>
      <c r="E677" s="326" t="s">
        <v>1455</v>
      </c>
    </row>
    <row r="678" spans="1:5" x14ac:dyDescent="0.2">
      <c r="A678" s="354" t="s">
        <v>1482</v>
      </c>
      <c r="B678" s="356" t="s">
        <v>1787</v>
      </c>
      <c r="C678" s="357"/>
      <c r="D678" s="360" t="s">
        <v>58</v>
      </c>
      <c r="E678" s="323" t="s">
        <v>1454</v>
      </c>
    </row>
    <row r="679" spans="1:5" x14ac:dyDescent="0.2">
      <c r="A679" s="362"/>
      <c r="B679" s="363"/>
      <c r="C679" s="364"/>
      <c r="D679" s="365"/>
      <c r="E679" s="324" t="s">
        <v>1455</v>
      </c>
    </row>
    <row r="680" spans="1:5" x14ac:dyDescent="0.2">
      <c r="A680" s="346" t="s">
        <v>1798</v>
      </c>
      <c r="B680" s="348" t="s">
        <v>1787</v>
      </c>
      <c r="C680" s="349"/>
      <c r="D680" s="352" t="s">
        <v>58</v>
      </c>
      <c r="E680" s="325" t="s">
        <v>1454</v>
      </c>
    </row>
    <row r="681" spans="1:5" x14ac:dyDescent="0.2">
      <c r="A681" s="347"/>
      <c r="B681" s="350"/>
      <c r="C681" s="351"/>
      <c r="D681" s="353"/>
      <c r="E681" s="326" t="s">
        <v>1455</v>
      </c>
    </row>
    <row r="682" spans="1:5" x14ac:dyDescent="0.2">
      <c r="A682" s="354" t="s">
        <v>1799</v>
      </c>
      <c r="B682" s="356" t="s">
        <v>1787</v>
      </c>
      <c r="C682" s="357"/>
      <c r="D682" s="360" t="s">
        <v>58</v>
      </c>
      <c r="E682" s="323" t="s">
        <v>1454</v>
      </c>
    </row>
    <row r="683" spans="1:5" x14ac:dyDescent="0.2">
      <c r="A683" s="362"/>
      <c r="B683" s="363"/>
      <c r="C683" s="364"/>
      <c r="D683" s="365"/>
      <c r="E683" s="324" t="s">
        <v>1455</v>
      </c>
    </row>
    <row r="684" spans="1:5" x14ac:dyDescent="0.2">
      <c r="A684" s="346" t="s">
        <v>1800</v>
      </c>
      <c r="B684" s="348" t="s">
        <v>1787</v>
      </c>
      <c r="C684" s="349"/>
      <c r="D684" s="352" t="s">
        <v>58</v>
      </c>
      <c r="E684" s="325" t="s">
        <v>1454</v>
      </c>
    </row>
    <row r="685" spans="1:5" x14ac:dyDescent="0.2">
      <c r="A685" s="347"/>
      <c r="B685" s="350"/>
      <c r="C685" s="351"/>
      <c r="D685" s="353"/>
      <c r="E685" s="326" t="s">
        <v>1455</v>
      </c>
    </row>
    <row r="686" spans="1:5" x14ac:dyDescent="0.2">
      <c r="A686" s="354" t="s">
        <v>1801</v>
      </c>
      <c r="B686" s="356" t="s">
        <v>1802</v>
      </c>
      <c r="C686" s="357"/>
      <c r="D686" s="360" t="s">
        <v>58</v>
      </c>
      <c r="E686" s="323" t="s">
        <v>1454</v>
      </c>
    </row>
    <row r="687" spans="1:5" x14ac:dyDescent="0.2">
      <c r="A687" s="362"/>
      <c r="B687" s="363"/>
      <c r="C687" s="364"/>
      <c r="D687" s="365"/>
      <c r="E687" s="324" t="s">
        <v>1455</v>
      </c>
    </row>
    <row r="688" spans="1:5" x14ac:dyDescent="0.2">
      <c r="A688" s="346" t="s">
        <v>1803</v>
      </c>
      <c r="B688" s="348" t="s">
        <v>1802</v>
      </c>
      <c r="C688" s="349"/>
      <c r="D688" s="352" t="s">
        <v>58</v>
      </c>
      <c r="E688" s="325" t="s">
        <v>1454</v>
      </c>
    </row>
    <row r="689" spans="1:5" x14ac:dyDescent="0.2">
      <c r="A689" s="347"/>
      <c r="B689" s="350"/>
      <c r="C689" s="351"/>
      <c r="D689" s="353"/>
      <c r="E689" s="326" t="s">
        <v>1455</v>
      </c>
    </row>
    <row r="690" spans="1:5" x14ac:dyDescent="0.2">
      <c r="A690" s="354" t="s">
        <v>1804</v>
      </c>
      <c r="B690" s="356" t="s">
        <v>1805</v>
      </c>
      <c r="C690" s="357"/>
      <c r="D690" s="360" t="s">
        <v>58</v>
      </c>
      <c r="E690" s="323" t="s">
        <v>1454</v>
      </c>
    </row>
    <row r="691" spans="1:5" x14ac:dyDescent="0.2">
      <c r="A691" s="362"/>
      <c r="B691" s="363"/>
      <c r="C691" s="364"/>
      <c r="D691" s="365"/>
      <c r="E691" s="324" t="s">
        <v>1455</v>
      </c>
    </row>
    <row r="692" spans="1:5" x14ac:dyDescent="0.2">
      <c r="A692" s="346" t="s">
        <v>1806</v>
      </c>
      <c r="B692" s="348" t="s">
        <v>1805</v>
      </c>
      <c r="C692" s="349"/>
      <c r="D692" s="352" t="s">
        <v>58</v>
      </c>
      <c r="E692" s="325" t="s">
        <v>1454</v>
      </c>
    </row>
    <row r="693" spans="1:5" x14ac:dyDescent="0.2">
      <c r="A693" s="347"/>
      <c r="B693" s="350"/>
      <c r="C693" s="351"/>
      <c r="D693" s="353"/>
      <c r="E693" s="326" t="s">
        <v>1455</v>
      </c>
    </row>
    <row r="694" spans="1:5" x14ac:dyDescent="0.2">
      <c r="A694" s="354" t="s">
        <v>1807</v>
      </c>
      <c r="B694" s="356" t="s">
        <v>1802</v>
      </c>
      <c r="C694" s="357"/>
      <c r="D694" s="360" t="s">
        <v>58</v>
      </c>
      <c r="E694" s="323" t="s">
        <v>1454</v>
      </c>
    </row>
    <row r="695" spans="1:5" x14ac:dyDescent="0.2">
      <c r="A695" s="362"/>
      <c r="B695" s="363"/>
      <c r="C695" s="364"/>
      <c r="D695" s="365"/>
      <c r="E695" s="324" t="s">
        <v>1455</v>
      </c>
    </row>
    <row r="696" spans="1:5" x14ac:dyDescent="0.2">
      <c r="A696" s="346" t="s">
        <v>1808</v>
      </c>
      <c r="B696" s="348" t="s">
        <v>1802</v>
      </c>
      <c r="C696" s="349"/>
      <c r="D696" s="352" t="s">
        <v>58</v>
      </c>
      <c r="E696" s="325" t="s">
        <v>1454</v>
      </c>
    </row>
    <row r="697" spans="1:5" x14ac:dyDescent="0.2">
      <c r="A697" s="347"/>
      <c r="B697" s="350"/>
      <c r="C697" s="351"/>
      <c r="D697" s="353"/>
      <c r="E697" s="326" t="s">
        <v>1455</v>
      </c>
    </row>
    <row r="698" spans="1:5" x14ac:dyDescent="0.2">
      <c r="A698" s="354" t="s">
        <v>1809</v>
      </c>
      <c r="B698" s="356" t="s">
        <v>1805</v>
      </c>
      <c r="C698" s="357"/>
      <c r="D698" s="360" t="s">
        <v>58</v>
      </c>
      <c r="E698" s="323" t="s">
        <v>1454</v>
      </c>
    </row>
    <row r="699" spans="1:5" x14ac:dyDescent="0.2">
      <c r="A699" s="362"/>
      <c r="B699" s="363"/>
      <c r="C699" s="364"/>
      <c r="D699" s="365"/>
      <c r="E699" s="324" t="s">
        <v>1455</v>
      </c>
    </row>
    <row r="700" spans="1:5" x14ac:dyDescent="0.2">
      <c r="A700" s="346" t="s">
        <v>1810</v>
      </c>
      <c r="B700" s="348" t="s">
        <v>1802</v>
      </c>
      <c r="C700" s="349"/>
      <c r="D700" s="352" t="s">
        <v>58</v>
      </c>
      <c r="E700" s="325" t="s">
        <v>1454</v>
      </c>
    </row>
    <row r="701" spans="1:5" x14ac:dyDescent="0.2">
      <c r="A701" s="347"/>
      <c r="B701" s="350"/>
      <c r="C701" s="351"/>
      <c r="D701" s="353"/>
      <c r="E701" s="326" t="s">
        <v>1455</v>
      </c>
    </row>
    <row r="702" spans="1:5" x14ac:dyDescent="0.2">
      <c r="A702" s="354" t="s">
        <v>1811</v>
      </c>
      <c r="B702" s="356" t="s">
        <v>1805</v>
      </c>
      <c r="C702" s="357"/>
      <c r="D702" s="360" t="s">
        <v>58</v>
      </c>
      <c r="E702" s="323" t="s">
        <v>1454</v>
      </c>
    </row>
    <row r="703" spans="1:5" x14ac:dyDescent="0.2">
      <c r="A703" s="362"/>
      <c r="B703" s="363"/>
      <c r="C703" s="364"/>
      <c r="D703" s="365"/>
      <c r="E703" s="324" t="s">
        <v>1455</v>
      </c>
    </row>
    <row r="704" spans="1:5" x14ac:dyDescent="0.2">
      <c r="A704" s="346" t="s">
        <v>1812</v>
      </c>
      <c r="B704" s="348" t="s">
        <v>1813</v>
      </c>
      <c r="C704" s="349"/>
      <c r="D704" s="352" t="s">
        <v>58</v>
      </c>
      <c r="E704" s="325" t="s">
        <v>1454</v>
      </c>
    </row>
    <row r="705" spans="1:5" x14ac:dyDescent="0.2">
      <c r="A705" s="347"/>
      <c r="B705" s="350"/>
      <c r="C705" s="351"/>
      <c r="D705" s="353"/>
      <c r="E705" s="326" t="s">
        <v>1455</v>
      </c>
    </row>
    <row r="706" spans="1:5" x14ac:dyDescent="0.2">
      <c r="A706" s="354" t="s">
        <v>1814</v>
      </c>
      <c r="B706" s="356" t="s">
        <v>1813</v>
      </c>
      <c r="C706" s="357"/>
      <c r="D706" s="360" t="s">
        <v>58</v>
      </c>
      <c r="E706" s="323" t="s">
        <v>1454</v>
      </c>
    </row>
    <row r="707" spans="1:5" x14ac:dyDescent="0.2">
      <c r="A707" s="362"/>
      <c r="B707" s="363"/>
      <c r="C707" s="364"/>
      <c r="D707" s="365"/>
      <c r="E707" s="324" t="s">
        <v>1455</v>
      </c>
    </row>
    <row r="708" spans="1:5" x14ac:dyDescent="0.2">
      <c r="A708" s="346" t="s">
        <v>1815</v>
      </c>
      <c r="B708" s="348" t="s">
        <v>1813</v>
      </c>
      <c r="C708" s="349"/>
      <c r="D708" s="352" t="s">
        <v>58</v>
      </c>
      <c r="E708" s="325" t="s">
        <v>1454</v>
      </c>
    </row>
    <row r="709" spans="1:5" x14ac:dyDescent="0.2">
      <c r="A709" s="347"/>
      <c r="B709" s="350"/>
      <c r="C709" s="351"/>
      <c r="D709" s="353"/>
      <c r="E709" s="326" t="s">
        <v>1455</v>
      </c>
    </row>
    <row r="710" spans="1:5" x14ac:dyDescent="0.2">
      <c r="A710" s="354" t="s">
        <v>1816</v>
      </c>
      <c r="B710" s="356" t="s">
        <v>1813</v>
      </c>
      <c r="C710" s="357"/>
      <c r="D710" s="360" t="s">
        <v>58</v>
      </c>
      <c r="E710" s="323" t="s">
        <v>1454</v>
      </c>
    </row>
    <row r="711" spans="1:5" x14ac:dyDescent="0.2">
      <c r="A711" s="362"/>
      <c r="B711" s="363"/>
      <c r="C711" s="364"/>
      <c r="D711" s="365"/>
      <c r="E711" s="324" t="s">
        <v>1455</v>
      </c>
    </row>
    <row r="712" spans="1:5" x14ac:dyDescent="0.2">
      <c r="A712" s="346" t="s">
        <v>1817</v>
      </c>
      <c r="B712" s="348" t="s">
        <v>1818</v>
      </c>
      <c r="C712" s="349"/>
      <c r="D712" s="352" t="s">
        <v>58</v>
      </c>
      <c r="E712" s="325" t="s">
        <v>1454</v>
      </c>
    </row>
    <row r="713" spans="1:5" x14ac:dyDescent="0.2">
      <c r="A713" s="347"/>
      <c r="B713" s="350"/>
      <c r="C713" s="351"/>
      <c r="D713" s="353"/>
      <c r="E713" s="326" t="s">
        <v>1455</v>
      </c>
    </row>
    <row r="714" spans="1:5" x14ac:dyDescent="0.2">
      <c r="A714" s="354" t="s">
        <v>1819</v>
      </c>
      <c r="B714" s="356" t="s">
        <v>1818</v>
      </c>
      <c r="C714" s="357"/>
      <c r="D714" s="360" t="s">
        <v>58</v>
      </c>
      <c r="E714" s="323" t="s">
        <v>1454</v>
      </c>
    </row>
    <row r="715" spans="1:5" x14ac:dyDescent="0.2">
      <c r="A715" s="362"/>
      <c r="B715" s="363"/>
      <c r="C715" s="364"/>
      <c r="D715" s="365"/>
      <c r="E715" s="324" t="s">
        <v>1455</v>
      </c>
    </row>
    <row r="716" spans="1:5" x14ac:dyDescent="0.2">
      <c r="A716" s="346" t="s">
        <v>1820</v>
      </c>
      <c r="B716" s="348" t="s">
        <v>1818</v>
      </c>
      <c r="C716" s="349"/>
      <c r="D716" s="352" t="s">
        <v>58</v>
      </c>
      <c r="E716" s="325" t="s">
        <v>1454</v>
      </c>
    </row>
    <row r="717" spans="1:5" x14ac:dyDescent="0.2">
      <c r="A717" s="347"/>
      <c r="B717" s="350"/>
      <c r="C717" s="351"/>
      <c r="D717" s="353"/>
      <c r="E717" s="326" t="s">
        <v>1455</v>
      </c>
    </row>
    <row r="718" spans="1:5" x14ac:dyDescent="0.2">
      <c r="A718" s="354" t="s">
        <v>1821</v>
      </c>
      <c r="B718" s="356" t="s">
        <v>1818</v>
      </c>
      <c r="C718" s="357"/>
      <c r="D718" s="360" t="s">
        <v>58</v>
      </c>
      <c r="E718" s="323" t="s">
        <v>1454</v>
      </c>
    </row>
    <row r="719" spans="1:5" x14ac:dyDescent="0.2">
      <c r="A719" s="362"/>
      <c r="B719" s="363"/>
      <c r="C719" s="364"/>
      <c r="D719" s="365"/>
      <c r="E719" s="324" t="s">
        <v>1455</v>
      </c>
    </row>
    <row r="720" spans="1:5" x14ac:dyDescent="0.2">
      <c r="A720" s="346" t="s">
        <v>1822</v>
      </c>
      <c r="B720" s="348" t="s">
        <v>1818</v>
      </c>
      <c r="C720" s="349"/>
      <c r="D720" s="352" t="s">
        <v>58</v>
      </c>
      <c r="E720" s="325" t="s">
        <v>1454</v>
      </c>
    </row>
    <row r="721" spans="1:5" x14ac:dyDescent="0.2">
      <c r="A721" s="347"/>
      <c r="B721" s="350"/>
      <c r="C721" s="351"/>
      <c r="D721" s="353"/>
      <c r="E721" s="326" t="s">
        <v>1455</v>
      </c>
    </row>
    <row r="722" spans="1:5" x14ac:dyDescent="0.2">
      <c r="A722" s="354" t="s">
        <v>1823</v>
      </c>
      <c r="B722" s="356" t="s">
        <v>1818</v>
      </c>
      <c r="C722" s="357"/>
      <c r="D722" s="360" t="s">
        <v>58</v>
      </c>
      <c r="E722" s="323" t="s">
        <v>1454</v>
      </c>
    </row>
    <row r="723" spans="1:5" x14ac:dyDescent="0.2">
      <c r="A723" s="362"/>
      <c r="B723" s="363"/>
      <c r="C723" s="364"/>
      <c r="D723" s="365"/>
      <c r="E723" s="324" t="s">
        <v>1455</v>
      </c>
    </row>
    <row r="724" spans="1:5" x14ac:dyDescent="0.2">
      <c r="A724" s="346" t="s">
        <v>1824</v>
      </c>
      <c r="B724" s="348" t="s">
        <v>1825</v>
      </c>
      <c r="C724" s="349"/>
      <c r="D724" s="352" t="s">
        <v>58</v>
      </c>
      <c r="E724" s="325" t="s">
        <v>1454</v>
      </c>
    </row>
    <row r="725" spans="1:5" x14ac:dyDescent="0.2">
      <c r="A725" s="347"/>
      <c r="B725" s="350"/>
      <c r="C725" s="351"/>
      <c r="D725" s="353"/>
      <c r="E725" s="326" t="s">
        <v>1455</v>
      </c>
    </row>
    <row r="726" spans="1:5" x14ac:dyDescent="0.2">
      <c r="A726" s="354" t="s">
        <v>1826</v>
      </c>
      <c r="B726" s="356" t="s">
        <v>1825</v>
      </c>
      <c r="C726" s="357"/>
      <c r="D726" s="360" t="s">
        <v>58</v>
      </c>
      <c r="E726" s="323" t="s">
        <v>1454</v>
      </c>
    </row>
    <row r="727" spans="1:5" x14ac:dyDescent="0.2">
      <c r="A727" s="362"/>
      <c r="B727" s="363"/>
      <c r="C727" s="364"/>
      <c r="D727" s="365"/>
      <c r="E727" s="324" t="s">
        <v>1455</v>
      </c>
    </row>
    <row r="728" spans="1:5" x14ac:dyDescent="0.2">
      <c r="A728" s="346" t="s">
        <v>1827</v>
      </c>
      <c r="B728" s="348" t="s">
        <v>1825</v>
      </c>
      <c r="C728" s="349"/>
      <c r="D728" s="352" t="s">
        <v>58</v>
      </c>
      <c r="E728" s="325" t="s">
        <v>1454</v>
      </c>
    </row>
    <row r="729" spans="1:5" x14ac:dyDescent="0.2">
      <c r="A729" s="347"/>
      <c r="B729" s="350"/>
      <c r="C729" s="351"/>
      <c r="D729" s="353"/>
      <c r="E729" s="326" t="s">
        <v>1455</v>
      </c>
    </row>
    <row r="730" spans="1:5" x14ac:dyDescent="0.2">
      <c r="A730" s="354" t="s">
        <v>1828</v>
      </c>
      <c r="B730" s="356" t="s">
        <v>1825</v>
      </c>
      <c r="C730" s="357"/>
      <c r="D730" s="360" t="s">
        <v>58</v>
      </c>
      <c r="E730" s="323" t="s">
        <v>1454</v>
      </c>
    </row>
    <row r="731" spans="1:5" x14ac:dyDescent="0.2">
      <c r="A731" s="362"/>
      <c r="B731" s="363"/>
      <c r="C731" s="364"/>
      <c r="D731" s="365"/>
      <c r="E731" s="324" t="s">
        <v>1455</v>
      </c>
    </row>
    <row r="732" spans="1:5" x14ac:dyDescent="0.2">
      <c r="A732" s="346" t="s">
        <v>1829</v>
      </c>
      <c r="B732" s="348" t="s">
        <v>1825</v>
      </c>
      <c r="C732" s="349"/>
      <c r="D732" s="352" t="s">
        <v>58</v>
      </c>
      <c r="E732" s="325" t="s">
        <v>1454</v>
      </c>
    </row>
    <row r="733" spans="1:5" x14ac:dyDescent="0.2">
      <c r="A733" s="347"/>
      <c r="B733" s="350"/>
      <c r="C733" s="351"/>
      <c r="D733" s="353"/>
      <c r="E733" s="326" t="s">
        <v>1455</v>
      </c>
    </row>
    <row r="734" spans="1:5" x14ac:dyDescent="0.2">
      <c r="A734" s="354" t="s">
        <v>1830</v>
      </c>
      <c r="B734" s="356" t="s">
        <v>1766</v>
      </c>
      <c r="C734" s="357"/>
      <c r="D734" s="360" t="s">
        <v>58</v>
      </c>
      <c r="E734" s="323" t="s">
        <v>1454</v>
      </c>
    </row>
    <row r="735" spans="1:5" x14ac:dyDescent="0.2">
      <c r="A735" s="362"/>
      <c r="B735" s="363"/>
      <c r="C735" s="364"/>
      <c r="D735" s="365"/>
      <c r="E735" s="324" t="s">
        <v>1455</v>
      </c>
    </row>
    <row r="736" spans="1:5" x14ac:dyDescent="0.2">
      <c r="A736" s="346" t="s">
        <v>1707</v>
      </c>
      <c r="B736" s="348"/>
      <c r="C736" s="349"/>
      <c r="D736" s="352" t="s">
        <v>58</v>
      </c>
      <c r="E736" s="325" t="s">
        <v>1454</v>
      </c>
    </row>
    <row r="737" spans="1:5" x14ac:dyDescent="0.2">
      <c r="A737" s="347"/>
      <c r="B737" s="350"/>
      <c r="C737" s="351"/>
      <c r="D737" s="353"/>
      <c r="E737" s="326" t="s">
        <v>1455</v>
      </c>
    </row>
    <row r="738" spans="1:5" x14ac:dyDescent="0.2">
      <c r="A738" s="354" t="s">
        <v>1726</v>
      </c>
      <c r="B738" s="356"/>
      <c r="C738" s="357"/>
      <c r="D738" s="360" t="s">
        <v>58</v>
      </c>
      <c r="E738" s="323" t="s">
        <v>1454</v>
      </c>
    </row>
    <row r="739" spans="1:5" x14ac:dyDescent="0.2">
      <c r="A739" s="362"/>
      <c r="B739" s="363"/>
      <c r="C739" s="364"/>
      <c r="D739" s="365"/>
      <c r="E739" s="324" t="s">
        <v>1455</v>
      </c>
    </row>
    <row r="740" spans="1:5" x14ac:dyDescent="0.2">
      <c r="A740" s="346" t="s">
        <v>1732</v>
      </c>
      <c r="B740" s="348"/>
      <c r="C740" s="349"/>
      <c r="D740" s="352" t="s">
        <v>58</v>
      </c>
      <c r="E740" s="325" t="s">
        <v>1454</v>
      </c>
    </row>
    <row r="741" spans="1:5" x14ac:dyDescent="0.2">
      <c r="A741" s="347"/>
      <c r="B741" s="350"/>
      <c r="C741" s="351"/>
      <c r="D741" s="353"/>
      <c r="E741" s="326" t="s">
        <v>1455</v>
      </c>
    </row>
    <row r="742" spans="1:5" x14ac:dyDescent="0.2">
      <c r="A742" s="354" t="s">
        <v>1745</v>
      </c>
      <c r="B742" s="356"/>
      <c r="C742" s="357"/>
      <c r="D742" s="360" t="s">
        <v>58</v>
      </c>
      <c r="E742" s="323" t="s">
        <v>1454</v>
      </c>
    </row>
    <row r="743" spans="1:5" x14ac:dyDescent="0.2">
      <c r="A743" s="362"/>
      <c r="B743" s="363"/>
      <c r="C743" s="364"/>
      <c r="D743" s="365"/>
      <c r="E743" s="324" t="s">
        <v>1455</v>
      </c>
    </row>
    <row r="744" spans="1:5" x14ac:dyDescent="0.2">
      <c r="A744" s="346" t="s">
        <v>1766</v>
      </c>
      <c r="B744" s="348"/>
      <c r="C744" s="349"/>
      <c r="D744" s="352" t="s">
        <v>58</v>
      </c>
      <c r="E744" s="325" t="s">
        <v>1454</v>
      </c>
    </row>
    <row r="745" spans="1:5" x14ac:dyDescent="0.2">
      <c r="A745" s="347"/>
      <c r="B745" s="350"/>
      <c r="C745" s="351"/>
      <c r="D745" s="353"/>
      <c r="E745" s="326" t="s">
        <v>1455</v>
      </c>
    </row>
    <row r="746" spans="1:5" x14ac:dyDescent="0.2">
      <c r="A746" s="354" t="s">
        <v>1771</v>
      </c>
      <c r="B746" s="356"/>
      <c r="C746" s="357"/>
      <c r="D746" s="360" t="s">
        <v>58</v>
      </c>
      <c r="E746" s="323" t="s">
        <v>1454</v>
      </c>
    </row>
    <row r="747" spans="1:5" x14ac:dyDescent="0.2">
      <c r="A747" s="362"/>
      <c r="B747" s="363"/>
      <c r="C747" s="364"/>
      <c r="D747" s="365"/>
      <c r="E747" s="324" t="s">
        <v>1455</v>
      </c>
    </row>
    <row r="748" spans="1:5" x14ac:dyDescent="0.2">
      <c r="A748" s="346" t="s">
        <v>1778</v>
      </c>
      <c r="B748" s="348"/>
      <c r="C748" s="349"/>
      <c r="D748" s="352" t="s">
        <v>58</v>
      </c>
      <c r="E748" s="325" t="s">
        <v>1454</v>
      </c>
    </row>
    <row r="749" spans="1:5" x14ac:dyDescent="0.2">
      <c r="A749" s="347"/>
      <c r="B749" s="350"/>
      <c r="C749" s="351"/>
      <c r="D749" s="353"/>
      <c r="E749" s="326" t="s">
        <v>1455</v>
      </c>
    </row>
    <row r="750" spans="1:5" x14ac:dyDescent="0.2">
      <c r="A750" s="354" t="s">
        <v>1787</v>
      </c>
      <c r="B750" s="356"/>
      <c r="C750" s="357"/>
      <c r="D750" s="360" t="s">
        <v>58</v>
      </c>
      <c r="E750" s="323" t="s">
        <v>1454</v>
      </c>
    </row>
    <row r="751" spans="1:5" x14ac:dyDescent="0.2">
      <c r="A751" s="362"/>
      <c r="B751" s="363"/>
      <c r="C751" s="364"/>
      <c r="D751" s="365"/>
      <c r="E751" s="324" t="s">
        <v>1455</v>
      </c>
    </row>
    <row r="752" spans="1:5" x14ac:dyDescent="0.2">
      <c r="A752" s="346" t="s">
        <v>1802</v>
      </c>
      <c r="B752" s="348"/>
      <c r="C752" s="349"/>
      <c r="D752" s="352" t="s">
        <v>58</v>
      </c>
      <c r="E752" s="325" t="s">
        <v>1454</v>
      </c>
    </row>
    <row r="753" spans="1:5" x14ac:dyDescent="0.2">
      <c r="A753" s="347"/>
      <c r="B753" s="350"/>
      <c r="C753" s="351"/>
      <c r="D753" s="353"/>
      <c r="E753" s="326" t="s">
        <v>1455</v>
      </c>
    </row>
    <row r="754" spans="1:5" x14ac:dyDescent="0.2">
      <c r="A754" s="354" t="s">
        <v>1813</v>
      </c>
      <c r="B754" s="356"/>
      <c r="C754" s="357"/>
      <c r="D754" s="360" t="s">
        <v>58</v>
      </c>
      <c r="E754" s="323" t="s">
        <v>1454</v>
      </c>
    </row>
    <row r="755" spans="1:5" x14ac:dyDescent="0.2">
      <c r="A755" s="362"/>
      <c r="B755" s="363"/>
      <c r="C755" s="364"/>
      <c r="D755" s="365"/>
      <c r="E755" s="324" t="s">
        <v>1455</v>
      </c>
    </row>
    <row r="756" spans="1:5" x14ac:dyDescent="0.2">
      <c r="A756" s="346" t="s">
        <v>1818</v>
      </c>
      <c r="B756" s="348"/>
      <c r="C756" s="349"/>
      <c r="D756" s="352" t="s">
        <v>58</v>
      </c>
      <c r="E756" s="325" t="s">
        <v>1454</v>
      </c>
    </row>
    <row r="757" spans="1:5" x14ac:dyDescent="0.2">
      <c r="A757" s="347"/>
      <c r="B757" s="350"/>
      <c r="C757" s="351"/>
      <c r="D757" s="353"/>
      <c r="E757" s="326" t="s">
        <v>1455</v>
      </c>
    </row>
    <row r="758" spans="1:5" x14ac:dyDescent="0.2">
      <c r="A758" s="354" t="s">
        <v>1753</v>
      </c>
      <c r="B758" s="356"/>
      <c r="C758" s="357"/>
      <c r="D758" s="360" t="s">
        <v>58</v>
      </c>
      <c r="E758" s="323" t="s">
        <v>1454</v>
      </c>
    </row>
    <row r="759" spans="1:5" x14ac:dyDescent="0.2">
      <c r="A759" s="362"/>
      <c r="B759" s="363"/>
      <c r="C759" s="364"/>
      <c r="D759" s="365"/>
      <c r="E759" s="324" t="s">
        <v>1455</v>
      </c>
    </row>
    <row r="760" spans="1:5" x14ac:dyDescent="0.2">
      <c r="A760" s="346" t="s">
        <v>1831</v>
      </c>
      <c r="B760" s="348" t="s">
        <v>1732</v>
      </c>
      <c r="C760" s="349"/>
      <c r="D760" s="352" t="s">
        <v>58</v>
      </c>
      <c r="E760" s="325" t="s">
        <v>1454</v>
      </c>
    </row>
    <row r="761" spans="1:5" x14ac:dyDescent="0.2">
      <c r="A761" s="347"/>
      <c r="B761" s="350"/>
      <c r="C761" s="351"/>
      <c r="D761" s="353"/>
      <c r="E761" s="326" t="s">
        <v>1455</v>
      </c>
    </row>
    <row r="762" spans="1:5" x14ac:dyDescent="0.2">
      <c r="A762" s="354" t="s">
        <v>1832</v>
      </c>
      <c r="B762" s="356" t="s">
        <v>1745</v>
      </c>
      <c r="C762" s="357"/>
      <c r="D762" s="360" t="s">
        <v>58</v>
      </c>
      <c r="E762" s="323" t="s">
        <v>1454</v>
      </c>
    </row>
    <row r="763" spans="1:5" x14ac:dyDescent="0.2">
      <c r="A763" s="362"/>
      <c r="B763" s="363"/>
      <c r="C763" s="364"/>
      <c r="D763" s="365"/>
      <c r="E763" s="324" t="s">
        <v>1455</v>
      </c>
    </row>
    <row r="764" spans="1:5" x14ac:dyDescent="0.2">
      <c r="A764" s="346" t="s">
        <v>1833</v>
      </c>
      <c r="B764" s="348" t="s">
        <v>1753</v>
      </c>
      <c r="C764" s="349"/>
      <c r="D764" s="352" t="s">
        <v>58</v>
      </c>
      <c r="E764" s="325" t="s">
        <v>1454</v>
      </c>
    </row>
    <row r="765" spans="1:5" x14ac:dyDescent="0.2">
      <c r="A765" s="347"/>
      <c r="B765" s="350"/>
      <c r="C765" s="351"/>
      <c r="D765" s="353"/>
      <c r="E765" s="326" t="s">
        <v>1455</v>
      </c>
    </row>
    <row r="766" spans="1:5" x14ac:dyDescent="0.2">
      <c r="A766" s="354" t="s">
        <v>1834</v>
      </c>
      <c r="B766" s="356" t="s">
        <v>1778</v>
      </c>
      <c r="C766" s="357"/>
      <c r="D766" s="360" t="s">
        <v>58</v>
      </c>
      <c r="E766" s="323" t="s">
        <v>1454</v>
      </c>
    </row>
    <row r="767" spans="1:5" x14ac:dyDescent="0.2">
      <c r="A767" s="362"/>
      <c r="B767" s="363"/>
      <c r="C767" s="364"/>
      <c r="D767" s="365"/>
      <c r="E767" s="324" t="s">
        <v>1455</v>
      </c>
    </row>
    <row r="768" spans="1:5" x14ac:dyDescent="0.2">
      <c r="A768" s="346" t="s">
        <v>1835</v>
      </c>
      <c r="B768" s="348" t="s">
        <v>1787</v>
      </c>
      <c r="C768" s="349"/>
      <c r="D768" s="352" t="s">
        <v>58</v>
      </c>
      <c r="E768" s="325" t="s">
        <v>1454</v>
      </c>
    </row>
    <row r="769" spans="1:5" x14ac:dyDescent="0.2">
      <c r="A769" s="347"/>
      <c r="B769" s="350"/>
      <c r="C769" s="351"/>
      <c r="D769" s="353"/>
      <c r="E769" s="326" t="s">
        <v>1455</v>
      </c>
    </row>
    <row r="770" spans="1:5" x14ac:dyDescent="0.2">
      <c r="A770" s="354" t="s">
        <v>1836</v>
      </c>
      <c r="B770" s="356" t="s">
        <v>1813</v>
      </c>
      <c r="C770" s="357"/>
      <c r="D770" s="360" t="s">
        <v>58</v>
      </c>
      <c r="E770" s="323" t="s">
        <v>1454</v>
      </c>
    </row>
    <row r="771" spans="1:5" x14ac:dyDescent="0.2">
      <c r="A771" s="362"/>
      <c r="B771" s="363"/>
      <c r="C771" s="364"/>
      <c r="D771" s="365"/>
      <c r="E771" s="324" t="s">
        <v>1455</v>
      </c>
    </row>
    <row r="772" spans="1:5" x14ac:dyDescent="0.2">
      <c r="A772" s="346" t="s">
        <v>1837</v>
      </c>
      <c r="B772" s="348" t="s">
        <v>1825</v>
      </c>
      <c r="C772" s="349"/>
      <c r="D772" s="352" t="s">
        <v>58</v>
      </c>
      <c r="E772" s="325" t="s">
        <v>1454</v>
      </c>
    </row>
    <row r="773" spans="1:5" x14ac:dyDescent="0.2">
      <c r="A773" s="347"/>
      <c r="B773" s="350"/>
      <c r="C773" s="351"/>
      <c r="D773" s="353"/>
      <c r="E773" s="326" t="s">
        <v>1455</v>
      </c>
    </row>
    <row r="774" spans="1:5" x14ac:dyDescent="0.2">
      <c r="A774" s="354" t="s">
        <v>1825</v>
      </c>
      <c r="B774" s="356"/>
      <c r="C774" s="357"/>
      <c r="D774" s="360" t="s">
        <v>58</v>
      </c>
      <c r="E774" s="323" t="s">
        <v>1454</v>
      </c>
    </row>
    <row r="775" spans="1:5" x14ac:dyDescent="0.2">
      <c r="A775" s="362"/>
      <c r="B775" s="363"/>
      <c r="C775" s="364"/>
      <c r="D775" s="365"/>
      <c r="E775" s="324" t="s">
        <v>1455</v>
      </c>
    </row>
    <row r="776" spans="1:5" x14ac:dyDescent="0.2">
      <c r="A776" s="321" t="s">
        <v>1838</v>
      </c>
      <c r="B776" s="368"/>
      <c r="C776" s="369"/>
      <c r="D776" s="311" t="s">
        <v>58</v>
      </c>
      <c r="E776" s="322"/>
    </row>
    <row r="777" spans="1:5" x14ac:dyDescent="0.2">
      <c r="A777" s="354" t="s">
        <v>1839</v>
      </c>
      <c r="B777" s="356" t="s">
        <v>1707</v>
      </c>
      <c r="C777" s="357"/>
      <c r="D777" s="360" t="s">
        <v>58</v>
      </c>
      <c r="E777" s="323" t="s">
        <v>1454</v>
      </c>
    </row>
    <row r="778" spans="1:5" x14ac:dyDescent="0.2">
      <c r="A778" s="362"/>
      <c r="B778" s="363"/>
      <c r="C778" s="364"/>
      <c r="D778" s="365"/>
      <c r="E778" s="324" t="s">
        <v>1455</v>
      </c>
    </row>
    <row r="779" spans="1:5" x14ac:dyDescent="0.2">
      <c r="A779" s="346" t="s">
        <v>1840</v>
      </c>
      <c r="B779" s="348" t="s">
        <v>1825</v>
      </c>
      <c r="C779" s="349"/>
      <c r="D779" s="352" t="s">
        <v>58</v>
      </c>
      <c r="E779" s="325" t="s">
        <v>1454</v>
      </c>
    </row>
    <row r="780" spans="1:5" x14ac:dyDescent="0.2">
      <c r="A780" s="347"/>
      <c r="B780" s="350"/>
      <c r="C780" s="351"/>
      <c r="D780" s="353"/>
      <c r="E780" s="326" t="s">
        <v>1455</v>
      </c>
    </row>
    <row r="781" spans="1:5" x14ac:dyDescent="0.2">
      <c r="A781" s="354" t="s">
        <v>1841</v>
      </c>
      <c r="B781" s="356" t="s">
        <v>1805</v>
      </c>
      <c r="C781" s="357"/>
      <c r="D781" s="360" t="s">
        <v>58</v>
      </c>
      <c r="E781" s="323" t="s">
        <v>1454</v>
      </c>
    </row>
    <row r="782" spans="1:5" x14ac:dyDescent="0.2">
      <c r="A782" s="362"/>
      <c r="B782" s="363"/>
      <c r="C782" s="364"/>
      <c r="D782" s="365"/>
      <c r="E782" s="324" t="s">
        <v>1455</v>
      </c>
    </row>
    <row r="783" spans="1:5" x14ac:dyDescent="0.2">
      <c r="A783" s="346" t="s">
        <v>1842</v>
      </c>
      <c r="B783" s="348" t="s">
        <v>1825</v>
      </c>
      <c r="C783" s="349"/>
      <c r="D783" s="352" t="s">
        <v>58</v>
      </c>
      <c r="E783" s="325" t="s">
        <v>1454</v>
      </c>
    </row>
    <row r="784" spans="1:5" x14ac:dyDescent="0.2">
      <c r="A784" s="347"/>
      <c r="B784" s="350"/>
      <c r="C784" s="351"/>
      <c r="D784" s="353"/>
      <c r="E784" s="326" t="s">
        <v>1455</v>
      </c>
    </row>
    <row r="785" spans="1:5" x14ac:dyDescent="0.2">
      <c r="A785" s="354" t="s">
        <v>1843</v>
      </c>
      <c r="B785" s="356" t="s">
        <v>1745</v>
      </c>
      <c r="C785" s="357"/>
      <c r="D785" s="360" t="s">
        <v>58</v>
      </c>
      <c r="E785" s="323" t="s">
        <v>1454</v>
      </c>
    </row>
    <row r="786" spans="1:5" x14ac:dyDescent="0.2">
      <c r="A786" s="362"/>
      <c r="B786" s="363"/>
      <c r="C786" s="364"/>
      <c r="D786" s="365"/>
      <c r="E786" s="324" t="s">
        <v>1455</v>
      </c>
    </row>
    <row r="787" spans="1:5" x14ac:dyDescent="0.2">
      <c r="A787" s="346" t="s">
        <v>1844</v>
      </c>
      <c r="B787" s="348" t="s">
        <v>1745</v>
      </c>
      <c r="C787" s="349"/>
      <c r="D787" s="352" t="s">
        <v>58</v>
      </c>
      <c r="E787" s="325" t="s">
        <v>1454</v>
      </c>
    </row>
    <row r="788" spans="1:5" x14ac:dyDescent="0.2">
      <c r="A788" s="347"/>
      <c r="B788" s="350"/>
      <c r="C788" s="351"/>
      <c r="D788" s="353"/>
      <c r="E788" s="326" t="s">
        <v>1455</v>
      </c>
    </row>
    <row r="789" spans="1:5" x14ac:dyDescent="0.2">
      <c r="A789" s="354" t="s">
        <v>1805</v>
      </c>
      <c r="B789" s="356"/>
      <c r="C789" s="357"/>
      <c r="D789" s="360" t="s">
        <v>58</v>
      </c>
      <c r="E789" s="323" t="s">
        <v>1454</v>
      </c>
    </row>
    <row r="790" spans="1:5" x14ac:dyDescent="0.2">
      <c r="A790" s="362"/>
      <c r="B790" s="363"/>
      <c r="C790" s="364"/>
      <c r="D790" s="365"/>
      <c r="E790" s="324" t="s">
        <v>1455</v>
      </c>
    </row>
    <row r="791" spans="1:5" x14ac:dyDescent="0.2">
      <c r="A791" s="346" t="s">
        <v>1845</v>
      </c>
      <c r="B791" s="348"/>
      <c r="C791" s="349"/>
      <c r="D791" s="352" t="s">
        <v>59</v>
      </c>
      <c r="E791" s="325" t="s">
        <v>1454</v>
      </c>
    </row>
    <row r="792" spans="1:5" x14ac:dyDescent="0.2">
      <c r="A792" s="347"/>
      <c r="B792" s="350"/>
      <c r="C792" s="351"/>
      <c r="D792" s="353"/>
      <c r="E792" s="326" t="s">
        <v>1455</v>
      </c>
    </row>
    <row r="793" spans="1:5" x14ac:dyDescent="0.2">
      <c r="A793" s="354" t="s">
        <v>1846</v>
      </c>
      <c r="B793" s="356"/>
      <c r="C793" s="357"/>
      <c r="D793" s="360" t="s">
        <v>59</v>
      </c>
      <c r="E793" s="323" t="s">
        <v>1454</v>
      </c>
    </row>
    <row r="794" spans="1:5" x14ac:dyDescent="0.2">
      <c r="A794" s="362"/>
      <c r="B794" s="363"/>
      <c r="C794" s="364"/>
      <c r="D794" s="365"/>
      <c r="E794" s="324" t="s">
        <v>1455</v>
      </c>
    </row>
    <row r="795" spans="1:5" x14ac:dyDescent="0.2">
      <c r="A795" s="346" t="s">
        <v>1847</v>
      </c>
      <c r="B795" s="348"/>
      <c r="C795" s="349"/>
      <c r="D795" s="352" t="s">
        <v>59</v>
      </c>
      <c r="E795" s="325" t="s">
        <v>1454</v>
      </c>
    </row>
    <row r="796" spans="1:5" x14ac:dyDescent="0.2">
      <c r="A796" s="347"/>
      <c r="B796" s="350"/>
      <c r="C796" s="351"/>
      <c r="D796" s="353"/>
      <c r="E796" s="326" t="s">
        <v>1455</v>
      </c>
    </row>
    <row r="797" spans="1:5" x14ac:dyDescent="0.2">
      <c r="A797" s="354" t="s">
        <v>1848</v>
      </c>
      <c r="B797" s="356"/>
      <c r="C797" s="357"/>
      <c r="D797" s="360" t="s">
        <v>59</v>
      </c>
      <c r="E797" s="323" t="s">
        <v>1454</v>
      </c>
    </row>
    <row r="798" spans="1:5" x14ac:dyDescent="0.2">
      <c r="A798" s="362"/>
      <c r="B798" s="363"/>
      <c r="C798" s="364"/>
      <c r="D798" s="365"/>
      <c r="E798" s="324" t="s">
        <v>1455</v>
      </c>
    </row>
    <row r="799" spans="1:5" x14ac:dyDescent="0.2">
      <c r="A799" s="346" t="s">
        <v>1849</v>
      </c>
      <c r="B799" s="348"/>
      <c r="C799" s="349"/>
      <c r="D799" s="352" t="s">
        <v>59</v>
      </c>
      <c r="E799" s="325" t="s">
        <v>1454</v>
      </c>
    </row>
    <row r="800" spans="1:5" x14ac:dyDescent="0.2">
      <c r="A800" s="347"/>
      <c r="B800" s="350"/>
      <c r="C800" s="351"/>
      <c r="D800" s="353"/>
      <c r="E800" s="326" t="s">
        <v>1455</v>
      </c>
    </row>
    <row r="801" spans="1:5" x14ac:dyDescent="0.2">
      <c r="A801" s="354" t="s">
        <v>1850</v>
      </c>
      <c r="B801" s="356"/>
      <c r="C801" s="357"/>
      <c r="D801" s="360" t="s">
        <v>59</v>
      </c>
      <c r="E801" s="323" t="s">
        <v>1454</v>
      </c>
    </row>
    <row r="802" spans="1:5" x14ac:dyDescent="0.2">
      <c r="A802" s="362"/>
      <c r="B802" s="363"/>
      <c r="C802" s="364"/>
      <c r="D802" s="365"/>
      <c r="E802" s="324" t="s">
        <v>1455</v>
      </c>
    </row>
    <row r="803" spans="1:5" x14ac:dyDescent="0.2">
      <c r="A803" s="346" t="s">
        <v>1851</v>
      </c>
      <c r="B803" s="348"/>
      <c r="C803" s="349"/>
      <c r="D803" s="352" t="s">
        <v>59</v>
      </c>
      <c r="E803" s="325" t="s">
        <v>1454</v>
      </c>
    </row>
    <row r="804" spans="1:5" x14ac:dyDescent="0.2">
      <c r="A804" s="347"/>
      <c r="B804" s="350"/>
      <c r="C804" s="351"/>
      <c r="D804" s="353"/>
      <c r="E804" s="326" t="s">
        <v>1455</v>
      </c>
    </row>
    <row r="805" spans="1:5" x14ac:dyDescent="0.2">
      <c r="A805" s="354" t="s">
        <v>1852</v>
      </c>
      <c r="B805" s="356"/>
      <c r="C805" s="357"/>
      <c r="D805" s="360" t="s">
        <v>59</v>
      </c>
      <c r="E805" s="323" t="s">
        <v>1454</v>
      </c>
    </row>
    <row r="806" spans="1:5" x14ac:dyDescent="0.2">
      <c r="A806" s="362"/>
      <c r="B806" s="363"/>
      <c r="C806" s="364"/>
      <c r="D806" s="365"/>
      <c r="E806" s="324" t="s">
        <v>1455</v>
      </c>
    </row>
    <row r="807" spans="1:5" x14ac:dyDescent="0.2">
      <c r="A807" s="346" t="s">
        <v>1853</v>
      </c>
      <c r="B807" s="348"/>
      <c r="C807" s="349"/>
      <c r="D807" s="352" t="s">
        <v>59</v>
      </c>
      <c r="E807" s="325" t="s">
        <v>1454</v>
      </c>
    </row>
    <row r="808" spans="1:5" x14ac:dyDescent="0.2">
      <c r="A808" s="347"/>
      <c r="B808" s="350"/>
      <c r="C808" s="351"/>
      <c r="D808" s="353"/>
      <c r="E808" s="326" t="s">
        <v>1455</v>
      </c>
    </row>
    <row r="809" spans="1:5" x14ac:dyDescent="0.2">
      <c r="A809" s="354" t="s">
        <v>1854</v>
      </c>
      <c r="B809" s="356"/>
      <c r="C809" s="357"/>
      <c r="D809" s="360" t="s">
        <v>59</v>
      </c>
      <c r="E809" s="323" t="s">
        <v>1454</v>
      </c>
    </row>
    <row r="810" spans="1:5" x14ac:dyDescent="0.2">
      <c r="A810" s="362"/>
      <c r="B810" s="363"/>
      <c r="C810" s="364"/>
      <c r="D810" s="365"/>
      <c r="E810" s="324" t="s">
        <v>1455</v>
      </c>
    </row>
    <row r="811" spans="1:5" x14ac:dyDescent="0.2">
      <c r="A811" s="346" t="s">
        <v>1855</v>
      </c>
      <c r="B811" s="348"/>
      <c r="C811" s="349"/>
      <c r="D811" s="352" t="s">
        <v>59</v>
      </c>
      <c r="E811" s="325" t="s">
        <v>1454</v>
      </c>
    </row>
    <row r="812" spans="1:5" x14ac:dyDescent="0.2">
      <c r="A812" s="347"/>
      <c r="B812" s="350"/>
      <c r="C812" s="351"/>
      <c r="D812" s="353"/>
      <c r="E812" s="326" t="s">
        <v>1455</v>
      </c>
    </row>
    <row r="813" spans="1:5" x14ac:dyDescent="0.2">
      <c r="A813" s="354" t="s">
        <v>1856</v>
      </c>
      <c r="B813" s="356"/>
      <c r="C813" s="357"/>
      <c r="D813" s="360" t="s">
        <v>59</v>
      </c>
      <c r="E813" s="323" t="s">
        <v>1454</v>
      </c>
    </row>
    <row r="814" spans="1:5" x14ac:dyDescent="0.2">
      <c r="A814" s="362"/>
      <c r="B814" s="363"/>
      <c r="C814" s="364"/>
      <c r="D814" s="365"/>
      <c r="E814" s="324" t="s">
        <v>1455</v>
      </c>
    </row>
    <row r="815" spans="1:5" x14ac:dyDescent="0.2">
      <c r="A815" s="346" t="s">
        <v>1857</v>
      </c>
      <c r="B815" s="348"/>
      <c r="C815" s="349"/>
      <c r="D815" s="352" t="s">
        <v>59</v>
      </c>
      <c r="E815" s="325" t="s">
        <v>1454</v>
      </c>
    </row>
    <row r="816" spans="1:5" x14ac:dyDescent="0.2">
      <c r="A816" s="347"/>
      <c r="B816" s="350"/>
      <c r="C816" s="351"/>
      <c r="D816" s="353"/>
      <c r="E816" s="326" t="s">
        <v>1455</v>
      </c>
    </row>
    <row r="817" spans="1:5" x14ac:dyDescent="0.2">
      <c r="A817" s="354" t="s">
        <v>1858</v>
      </c>
      <c r="B817" s="356"/>
      <c r="C817" s="357"/>
      <c r="D817" s="360" t="s">
        <v>59</v>
      </c>
      <c r="E817" s="323" t="s">
        <v>1454</v>
      </c>
    </row>
    <row r="818" spans="1:5" x14ac:dyDescent="0.2">
      <c r="A818" s="362"/>
      <c r="B818" s="363"/>
      <c r="C818" s="364"/>
      <c r="D818" s="365"/>
      <c r="E818" s="324" t="s">
        <v>1455</v>
      </c>
    </row>
    <row r="819" spans="1:5" x14ac:dyDescent="0.2">
      <c r="A819" s="346" t="s">
        <v>1859</v>
      </c>
      <c r="B819" s="348"/>
      <c r="C819" s="349"/>
      <c r="D819" s="352" t="s">
        <v>59</v>
      </c>
      <c r="E819" s="325" t="s">
        <v>1454</v>
      </c>
    </row>
    <row r="820" spans="1:5" x14ac:dyDescent="0.2">
      <c r="A820" s="347"/>
      <c r="B820" s="350"/>
      <c r="C820" s="351"/>
      <c r="D820" s="353"/>
      <c r="E820" s="326" t="s">
        <v>1455</v>
      </c>
    </row>
    <row r="821" spans="1:5" x14ac:dyDescent="0.2">
      <c r="A821" s="354" t="s">
        <v>1860</v>
      </c>
      <c r="B821" s="356"/>
      <c r="C821" s="357"/>
      <c r="D821" s="360" t="s">
        <v>59</v>
      </c>
      <c r="E821" s="323" t="s">
        <v>1454</v>
      </c>
    </row>
    <row r="822" spans="1:5" x14ac:dyDescent="0.2">
      <c r="A822" s="362"/>
      <c r="B822" s="363"/>
      <c r="C822" s="364"/>
      <c r="D822" s="365"/>
      <c r="E822" s="324" t="s">
        <v>1455</v>
      </c>
    </row>
    <row r="823" spans="1:5" x14ac:dyDescent="0.2">
      <c r="A823" s="346" t="s">
        <v>1861</v>
      </c>
      <c r="B823" s="348"/>
      <c r="C823" s="349"/>
      <c r="D823" s="352" t="s">
        <v>59</v>
      </c>
      <c r="E823" s="325" t="s">
        <v>1454</v>
      </c>
    </row>
    <row r="824" spans="1:5" x14ac:dyDescent="0.2">
      <c r="A824" s="347"/>
      <c r="B824" s="350"/>
      <c r="C824" s="351"/>
      <c r="D824" s="353"/>
      <c r="E824" s="326" t="s">
        <v>1455</v>
      </c>
    </row>
    <row r="825" spans="1:5" x14ac:dyDescent="0.2">
      <c r="A825" s="354" t="s">
        <v>1862</v>
      </c>
      <c r="B825" s="356"/>
      <c r="C825" s="357"/>
      <c r="D825" s="360" t="s">
        <v>59</v>
      </c>
      <c r="E825" s="323" t="s">
        <v>1454</v>
      </c>
    </row>
    <row r="826" spans="1:5" x14ac:dyDescent="0.2">
      <c r="A826" s="362"/>
      <c r="B826" s="363"/>
      <c r="C826" s="364"/>
      <c r="D826" s="365"/>
      <c r="E826" s="324" t="s">
        <v>1455</v>
      </c>
    </row>
    <row r="827" spans="1:5" x14ac:dyDescent="0.2">
      <c r="A827" s="346" t="s">
        <v>1863</v>
      </c>
      <c r="B827" s="348" t="s">
        <v>1864</v>
      </c>
      <c r="C827" s="349"/>
      <c r="D827" s="352" t="s">
        <v>59</v>
      </c>
      <c r="E827" s="325" t="s">
        <v>1454</v>
      </c>
    </row>
    <row r="828" spans="1:5" x14ac:dyDescent="0.2">
      <c r="A828" s="347"/>
      <c r="B828" s="350"/>
      <c r="C828" s="351"/>
      <c r="D828" s="353"/>
      <c r="E828" s="326" t="s">
        <v>1455</v>
      </c>
    </row>
    <row r="829" spans="1:5" x14ac:dyDescent="0.2">
      <c r="A829" s="354" t="s">
        <v>1865</v>
      </c>
      <c r="B829" s="356" t="s">
        <v>1864</v>
      </c>
      <c r="C829" s="357"/>
      <c r="D829" s="360" t="s">
        <v>59</v>
      </c>
      <c r="E829" s="323" t="s">
        <v>1454</v>
      </c>
    </row>
    <row r="830" spans="1:5" x14ac:dyDescent="0.2">
      <c r="A830" s="362"/>
      <c r="B830" s="363"/>
      <c r="C830" s="364"/>
      <c r="D830" s="365"/>
      <c r="E830" s="324" t="s">
        <v>1455</v>
      </c>
    </row>
    <row r="831" spans="1:5" x14ac:dyDescent="0.2">
      <c r="A831" s="346" t="s">
        <v>1866</v>
      </c>
      <c r="B831" s="348" t="s">
        <v>1864</v>
      </c>
      <c r="C831" s="349"/>
      <c r="D831" s="352" t="s">
        <v>59</v>
      </c>
      <c r="E831" s="325" t="s">
        <v>1454</v>
      </c>
    </row>
    <row r="832" spans="1:5" x14ac:dyDescent="0.2">
      <c r="A832" s="347"/>
      <c r="B832" s="350"/>
      <c r="C832" s="351"/>
      <c r="D832" s="353"/>
      <c r="E832" s="326" t="s">
        <v>1455</v>
      </c>
    </row>
    <row r="833" spans="1:5" x14ac:dyDescent="0.2">
      <c r="A833" s="354" t="s">
        <v>1867</v>
      </c>
      <c r="B833" s="356" t="s">
        <v>1864</v>
      </c>
      <c r="C833" s="357"/>
      <c r="D833" s="360" t="s">
        <v>59</v>
      </c>
      <c r="E833" s="323" t="s">
        <v>1454</v>
      </c>
    </row>
    <row r="834" spans="1:5" x14ac:dyDescent="0.2">
      <c r="A834" s="362"/>
      <c r="B834" s="363"/>
      <c r="C834" s="364"/>
      <c r="D834" s="365"/>
      <c r="E834" s="324" t="s">
        <v>1455</v>
      </c>
    </row>
    <row r="835" spans="1:5" x14ac:dyDescent="0.2">
      <c r="A835" s="346" t="s">
        <v>1868</v>
      </c>
      <c r="B835" s="348" t="s">
        <v>1864</v>
      </c>
      <c r="C835" s="349"/>
      <c r="D835" s="352" t="s">
        <v>59</v>
      </c>
      <c r="E835" s="325" t="s">
        <v>1454</v>
      </c>
    </row>
    <row r="836" spans="1:5" x14ac:dyDescent="0.2">
      <c r="A836" s="347"/>
      <c r="B836" s="350"/>
      <c r="C836" s="351"/>
      <c r="D836" s="353"/>
      <c r="E836" s="326" t="s">
        <v>1455</v>
      </c>
    </row>
    <row r="837" spans="1:5" x14ac:dyDescent="0.2">
      <c r="A837" s="354" t="s">
        <v>1869</v>
      </c>
      <c r="B837" s="356" t="s">
        <v>1864</v>
      </c>
      <c r="C837" s="357"/>
      <c r="D837" s="360" t="s">
        <v>59</v>
      </c>
      <c r="E837" s="323" t="s">
        <v>1454</v>
      </c>
    </row>
    <row r="838" spans="1:5" x14ac:dyDescent="0.2">
      <c r="A838" s="362"/>
      <c r="B838" s="363"/>
      <c r="C838" s="364"/>
      <c r="D838" s="365"/>
      <c r="E838" s="324" t="s">
        <v>1455</v>
      </c>
    </row>
    <row r="839" spans="1:5" x14ac:dyDescent="0.2">
      <c r="A839" s="346" t="s">
        <v>1870</v>
      </c>
      <c r="B839" s="348" t="s">
        <v>1864</v>
      </c>
      <c r="C839" s="349"/>
      <c r="D839" s="352" t="s">
        <v>59</v>
      </c>
      <c r="E839" s="325" t="s">
        <v>1454</v>
      </c>
    </row>
    <row r="840" spans="1:5" x14ac:dyDescent="0.2">
      <c r="A840" s="347"/>
      <c r="B840" s="350"/>
      <c r="C840" s="351"/>
      <c r="D840" s="353"/>
      <c r="E840" s="326" t="s">
        <v>1455</v>
      </c>
    </row>
    <row r="841" spans="1:5" x14ac:dyDescent="0.2">
      <c r="A841" s="354" t="s">
        <v>1871</v>
      </c>
      <c r="B841" s="356" t="s">
        <v>1864</v>
      </c>
      <c r="C841" s="357"/>
      <c r="D841" s="360" t="s">
        <v>59</v>
      </c>
      <c r="E841" s="323" t="s">
        <v>1454</v>
      </c>
    </row>
    <row r="842" spans="1:5" x14ac:dyDescent="0.2">
      <c r="A842" s="362"/>
      <c r="B842" s="363"/>
      <c r="C842" s="364"/>
      <c r="D842" s="365"/>
      <c r="E842" s="324" t="s">
        <v>1455</v>
      </c>
    </row>
    <row r="843" spans="1:5" x14ac:dyDescent="0.2">
      <c r="A843" s="346" t="s">
        <v>1872</v>
      </c>
      <c r="B843" s="348" t="s">
        <v>1864</v>
      </c>
      <c r="C843" s="349"/>
      <c r="D843" s="352" t="s">
        <v>59</v>
      </c>
      <c r="E843" s="325" t="s">
        <v>1454</v>
      </c>
    </row>
    <row r="844" spans="1:5" x14ac:dyDescent="0.2">
      <c r="A844" s="347"/>
      <c r="B844" s="350"/>
      <c r="C844" s="351"/>
      <c r="D844" s="353"/>
      <c r="E844" s="326" t="s">
        <v>1455</v>
      </c>
    </row>
    <row r="845" spans="1:5" x14ac:dyDescent="0.2">
      <c r="A845" s="354" t="s">
        <v>1873</v>
      </c>
      <c r="B845" s="356" t="s">
        <v>1864</v>
      </c>
      <c r="C845" s="357"/>
      <c r="D845" s="360" t="s">
        <v>59</v>
      </c>
      <c r="E845" s="323" t="s">
        <v>1454</v>
      </c>
    </row>
    <row r="846" spans="1:5" x14ac:dyDescent="0.2">
      <c r="A846" s="362"/>
      <c r="B846" s="363"/>
      <c r="C846" s="364"/>
      <c r="D846" s="365"/>
      <c r="E846" s="324" t="s">
        <v>1455</v>
      </c>
    </row>
    <row r="847" spans="1:5" x14ac:dyDescent="0.2">
      <c r="A847" s="346" t="s">
        <v>1874</v>
      </c>
      <c r="B847" s="348" t="s">
        <v>1864</v>
      </c>
      <c r="C847" s="349"/>
      <c r="D847" s="352" t="s">
        <v>59</v>
      </c>
      <c r="E847" s="325" t="s">
        <v>1454</v>
      </c>
    </row>
    <row r="848" spans="1:5" x14ac:dyDescent="0.2">
      <c r="A848" s="347"/>
      <c r="B848" s="350"/>
      <c r="C848" s="351"/>
      <c r="D848" s="353"/>
      <c r="E848" s="326" t="s">
        <v>1455</v>
      </c>
    </row>
    <row r="849" spans="1:5" x14ac:dyDescent="0.2">
      <c r="A849" s="354" t="s">
        <v>1875</v>
      </c>
      <c r="B849" s="356" t="s">
        <v>1864</v>
      </c>
      <c r="C849" s="357"/>
      <c r="D849" s="360" t="s">
        <v>59</v>
      </c>
      <c r="E849" s="323" t="s">
        <v>1454</v>
      </c>
    </row>
    <row r="850" spans="1:5" x14ac:dyDescent="0.2">
      <c r="A850" s="362"/>
      <c r="B850" s="363"/>
      <c r="C850" s="364"/>
      <c r="D850" s="365"/>
      <c r="E850" s="324" t="s">
        <v>1455</v>
      </c>
    </row>
    <row r="851" spans="1:5" x14ac:dyDescent="0.2">
      <c r="A851" s="346" t="s">
        <v>1573</v>
      </c>
      <c r="B851" s="348" t="s">
        <v>1864</v>
      </c>
      <c r="C851" s="349"/>
      <c r="D851" s="352" t="s">
        <v>59</v>
      </c>
      <c r="E851" s="325" t="s">
        <v>1454</v>
      </c>
    </row>
    <row r="852" spans="1:5" x14ac:dyDescent="0.2">
      <c r="A852" s="347"/>
      <c r="B852" s="350"/>
      <c r="C852" s="351"/>
      <c r="D852" s="353"/>
      <c r="E852" s="326" t="s">
        <v>1455</v>
      </c>
    </row>
    <row r="853" spans="1:5" x14ac:dyDescent="0.2">
      <c r="A853" s="354" t="s">
        <v>1876</v>
      </c>
      <c r="B853" s="356" t="s">
        <v>1864</v>
      </c>
      <c r="C853" s="357"/>
      <c r="D853" s="360" t="s">
        <v>59</v>
      </c>
      <c r="E853" s="323" t="s">
        <v>1454</v>
      </c>
    </row>
    <row r="854" spans="1:5" x14ac:dyDescent="0.2">
      <c r="A854" s="362"/>
      <c r="B854" s="363"/>
      <c r="C854" s="364"/>
      <c r="D854" s="365"/>
      <c r="E854" s="324" t="s">
        <v>1455</v>
      </c>
    </row>
    <row r="855" spans="1:5" x14ac:dyDescent="0.2">
      <c r="A855" s="346" t="s">
        <v>1877</v>
      </c>
      <c r="B855" s="348" t="s">
        <v>1864</v>
      </c>
      <c r="C855" s="349"/>
      <c r="D855" s="352" t="s">
        <v>59</v>
      </c>
      <c r="E855" s="325" t="s">
        <v>1454</v>
      </c>
    </row>
    <row r="856" spans="1:5" x14ac:dyDescent="0.2">
      <c r="A856" s="347"/>
      <c r="B856" s="350"/>
      <c r="C856" s="351"/>
      <c r="D856" s="353"/>
      <c r="E856" s="326" t="s">
        <v>1455</v>
      </c>
    </row>
    <row r="857" spans="1:5" x14ac:dyDescent="0.2">
      <c r="A857" s="354" t="s">
        <v>1878</v>
      </c>
      <c r="B857" s="356" t="s">
        <v>1864</v>
      </c>
      <c r="C857" s="357"/>
      <c r="D857" s="360" t="s">
        <v>59</v>
      </c>
      <c r="E857" s="323" t="s">
        <v>1454</v>
      </c>
    </row>
    <row r="858" spans="1:5" x14ac:dyDescent="0.2">
      <c r="A858" s="362"/>
      <c r="B858" s="363"/>
      <c r="C858" s="364"/>
      <c r="D858" s="365"/>
      <c r="E858" s="324" t="s">
        <v>1455</v>
      </c>
    </row>
    <row r="859" spans="1:5" x14ac:dyDescent="0.2">
      <c r="A859" s="346" t="s">
        <v>1879</v>
      </c>
      <c r="B859" s="348" t="s">
        <v>1864</v>
      </c>
      <c r="C859" s="349"/>
      <c r="D859" s="352" t="s">
        <v>59</v>
      </c>
      <c r="E859" s="325" t="s">
        <v>1454</v>
      </c>
    </row>
    <row r="860" spans="1:5" x14ac:dyDescent="0.2">
      <c r="A860" s="347"/>
      <c r="B860" s="350"/>
      <c r="C860" s="351"/>
      <c r="D860" s="353"/>
      <c r="E860" s="326" t="s">
        <v>1455</v>
      </c>
    </row>
    <row r="861" spans="1:5" x14ac:dyDescent="0.2">
      <c r="A861" s="354" t="s">
        <v>1880</v>
      </c>
      <c r="B861" s="356" t="s">
        <v>1864</v>
      </c>
      <c r="C861" s="357"/>
      <c r="D861" s="360" t="s">
        <v>59</v>
      </c>
      <c r="E861" s="323" t="s">
        <v>1454</v>
      </c>
    </row>
    <row r="862" spans="1:5" x14ac:dyDescent="0.2">
      <c r="A862" s="362"/>
      <c r="B862" s="363"/>
      <c r="C862" s="364"/>
      <c r="D862" s="365"/>
      <c r="E862" s="324" t="s">
        <v>1455</v>
      </c>
    </row>
    <row r="863" spans="1:5" x14ac:dyDescent="0.2">
      <c r="A863" s="346" t="s">
        <v>1881</v>
      </c>
      <c r="B863" s="348" t="s">
        <v>1864</v>
      </c>
      <c r="C863" s="349"/>
      <c r="D863" s="352" t="s">
        <v>59</v>
      </c>
      <c r="E863" s="325" t="s">
        <v>1454</v>
      </c>
    </row>
    <row r="864" spans="1:5" x14ac:dyDescent="0.2">
      <c r="A864" s="347"/>
      <c r="B864" s="350"/>
      <c r="C864" s="351"/>
      <c r="D864" s="353"/>
      <c r="E864" s="326" t="s">
        <v>1455</v>
      </c>
    </row>
    <row r="865" spans="1:5" x14ac:dyDescent="0.2">
      <c r="A865" s="354" t="s">
        <v>1882</v>
      </c>
      <c r="B865" s="356" t="s">
        <v>1864</v>
      </c>
      <c r="C865" s="357"/>
      <c r="D865" s="360" t="s">
        <v>59</v>
      </c>
      <c r="E865" s="323" t="s">
        <v>1454</v>
      </c>
    </row>
    <row r="866" spans="1:5" x14ac:dyDescent="0.2">
      <c r="A866" s="362"/>
      <c r="B866" s="363"/>
      <c r="C866" s="364"/>
      <c r="D866" s="365"/>
      <c r="E866" s="324" t="s">
        <v>1455</v>
      </c>
    </row>
    <row r="867" spans="1:5" x14ac:dyDescent="0.2">
      <c r="A867" s="346" t="s">
        <v>1883</v>
      </c>
      <c r="B867" s="348" t="s">
        <v>1864</v>
      </c>
      <c r="C867" s="349"/>
      <c r="D867" s="352" t="s">
        <v>59</v>
      </c>
      <c r="E867" s="325" t="s">
        <v>1454</v>
      </c>
    </row>
    <row r="868" spans="1:5" x14ac:dyDescent="0.2">
      <c r="A868" s="347"/>
      <c r="B868" s="350"/>
      <c r="C868" s="351"/>
      <c r="D868" s="353"/>
      <c r="E868" s="326" t="s">
        <v>1455</v>
      </c>
    </row>
    <row r="869" spans="1:5" x14ac:dyDescent="0.2">
      <c r="A869" s="354" t="s">
        <v>1884</v>
      </c>
      <c r="B869" s="356" t="s">
        <v>1864</v>
      </c>
      <c r="C869" s="357"/>
      <c r="D869" s="360" t="s">
        <v>59</v>
      </c>
      <c r="E869" s="323" t="s">
        <v>1454</v>
      </c>
    </row>
    <row r="870" spans="1:5" x14ac:dyDescent="0.2">
      <c r="A870" s="362"/>
      <c r="B870" s="363"/>
      <c r="C870" s="364"/>
      <c r="D870" s="365"/>
      <c r="E870" s="324" t="s">
        <v>1455</v>
      </c>
    </row>
    <row r="871" spans="1:5" x14ac:dyDescent="0.2">
      <c r="A871" s="346" t="s">
        <v>1885</v>
      </c>
      <c r="B871" s="348" t="s">
        <v>1886</v>
      </c>
      <c r="C871" s="349"/>
      <c r="D871" s="352" t="s">
        <v>59</v>
      </c>
      <c r="E871" s="325" t="s">
        <v>1454</v>
      </c>
    </row>
    <row r="872" spans="1:5" x14ac:dyDescent="0.2">
      <c r="A872" s="347"/>
      <c r="B872" s="350"/>
      <c r="C872" s="351"/>
      <c r="D872" s="353"/>
      <c r="E872" s="326" t="s">
        <v>1455</v>
      </c>
    </row>
    <row r="873" spans="1:5" x14ac:dyDescent="0.2">
      <c r="A873" s="354" t="s">
        <v>1887</v>
      </c>
      <c r="B873" s="356" t="s">
        <v>1886</v>
      </c>
      <c r="C873" s="357"/>
      <c r="D873" s="360" t="s">
        <v>59</v>
      </c>
      <c r="E873" s="323" t="s">
        <v>1454</v>
      </c>
    </row>
    <row r="874" spans="1:5" x14ac:dyDescent="0.2">
      <c r="A874" s="362"/>
      <c r="B874" s="363"/>
      <c r="C874" s="364"/>
      <c r="D874" s="365"/>
      <c r="E874" s="324" t="s">
        <v>1455</v>
      </c>
    </row>
    <row r="875" spans="1:5" x14ac:dyDescent="0.2">
      <c r="A875" s="346" t="s">
        <v>1888</v>
      </c>
      <c r="B875" s="348" t="s">
        <v>1886</v>
      </c>
      <c r="C875" s="349"/>
      <c r="D875" s="352" t="s">
        <v>59</v>
      </c>
      <c r="E875" s="325" t="s">
        <v>1454</v>
      </c>
    </row>
    <row r="876" spans="1:5" x14ac:dyDescent="0.2">
      <c r="A876" s="347"/>
      <c r="B876" s="350"/>
      <c r="C876" s="351"/>
      <c r="D876" s="353"/>
      <c r="E876" s="326" t="s">
        <v>1455</v>
      </c>
    </row>
    <row r="877" spans="1:5" x14ac:dyDescent="0.2">
      <c r="A877" s="354" t="s">
        <v>1889</v>
      </c>
      <c r="B877" s="356" t="s">
        <v>1886</v>
      </c>
      <c r="C877" s="357"/>
      <c r="D877" s="360" t="s">
        <v>59</v>
      </c>
      <c r="E877" s="323" t="s">
        <v>1454</v>
      </c>
    </row>
    <row r="878" spans="1:5" x14ac:dyDescent="0.2">
      <c r="A878" s="362"/>
      <c r="B878" s="363"/>
      <c r="C878" s="364"/>
      <c r="D878" s="365"/>
      <c r="E878" s="324" t="s">
        <v>1455</v>
      </c>
    </row>
    <row r="879" spans="1:5" x14ac:dyDescent="0.2">
      <c r="A879" s="346" t="s">
        <v>1890</v>
      </c>
      <c r="B879" s="348" t="s">
        <v>1886</v>
      </c>
      <c r="C879" s="349"/>
      <c r="D879" s="352" t="s">
        <v>59</v>
      </c>
      <c r="E879" s="325" t="s">
        <v>1454</v>
      </c>
    </row>
    <row r="880" spans="1:5" x14ac:dyDescent="0.2">
      <c r="A880" s="347"/>
      <c r="B880" s="350"/>
      <c r="C880" s="351"/>
      <c r="D880" s="353"/>
      <c r="E880" s="326" t="s">
        <v>1455</v>
      </c>
    </row>
    <row r="881" spans="1:5" x14ac:dyDescent="0.2">
      <c r="A881" s="354" t="s">
        <v>1891</v>
      </c>
      <c r="B881" s="356" t="s">
        <v>1892</v>
      </c>
      <c r="C881" s="357"/>
      <c r="D881" s="360" t="s">
        <v>59</v>
      </c>
      <c r="E881" s="323" t="s">
        <v>1454</v>
      </c>
    </row>
    <row r="882" spans="1:5" x14ac:dyDescent="0.2">
      <c r="A882" s="362"/>
      <c r="B882" s="363"/>
      <c r="C882" s="364"/>
      <c r="D882" s="365"/>
      <c r="E882" s="324" t="s">
        <v>1455</v>
      </c>
    </row>
    <row r="883" spans="1:5" x14ac:dyDescent="0.2">
      <c r="A883" s="346" t="s">
        <v>1893</v>
      </c>
      <c r="B883" s="348" t="s">
        <v>1892</v>
      </c>
      <c r="C883" s="349"/>
      <c r="D883" s="352" t="s">
        <v>59</v>
      </c>
      <c r="E883" s="325" t="s">
        <v>1454</v>
      </c>
    </row>
    <row r="884" spans="1:5" x14ac:dyDescent="0.2">
      <c r="A884" s="347"/>
      <c r="B884" s="350"/>
      <c r="C884" s="351"/>
      <c r="D884" s="353"/>
      <c r="E884" s="326" t="s">
        <v>1455</v>
      </c>
    </row>
    <row r="885" spans="1:5" x14ac:dyDescent="0.2">
      <c r="A885" s="354" t="s">
        <v>1894</v>
      </c>
      <c r="B885" s="356" t="s">
        <v>1892</v>
      </c>
      <c r="C885" s="357"/>
      <c r="D885" s="360" t="s">
        <v>59</v>
      </c>
      <c r="E885" s="323" t="s">
        <v>1454</v>
      </c>
    </row>
    <row r="886" spans="1:5" x14ac:dyDescent="0.2">
      <c r="A886" s="362"/>
      <c r="B886" s="363"/>
      <c r="C886" s="364"/>
      <c r="D886" s="365"/>
      <c r="E886" s="324" t="s">
        <v>1455</v>
      </c>
    </row>
    <row r="887" spans="1:5" x14ac:dyDescent="0.2">
      <c r="A887" s="346" t="s">
        <v>1895</v>
      </c>
      <c r="B887" s="348" t="s">
        <v>1892</v>
      </c>
      <c r="C887" s="349"/>
      <c r="D887" s="352" t="s">
        <v>59</v>
      </c>
      <c r="E887" s="325" t="s">
        <v>1454</v>
      </c>
    </row>
    <row r="888" spans="1:5" x14ac:dyDescent="0.2">
      <c r="A888" s="347"/>
      <c r="B888" s="350"/>
      <c r="C888" s="351"/>
      <c r="D888" s="353"/>
      <c r="E888" s="326" t="s">
        <v>1455</v>
      </c>
    </row>
    <row r="889" spans="1:5" x14ac:dyDescent="0.2">
      <c r="A889" s="354" t="s">
        <v>1896</v>
      </c>
      <c r="B889" s="356" t="s">
        <v>1897</v>
      </c>
      <c r="C889" s="357"/>
      <c r="D889" s="360" t="s">
        <v>59</v>
      </c>
      <c r="E889" s="323" t="s">
        <v>1454</v>
      </c>
    </row>
    <row r="890" spans="1:5" x14ac:dyDescent="0.2">
      <c r="A890" s="362"/>
      <c r="B890" s="363"/>
      <c r="C890" s="364"/>
      <c r="D890" s="365"/>
      <c r="E890" s="324" t="s">
        <v>1455</v>
      </c>
    </row>
    <row r="891" spans="1:5" x14ac:dyDescent="0.2">
      <c r="A891" s="346" t="s">
        <v>1898</v>
      </c>
      <c r="B891" s="348" t="s">
        <v>1897</v>
      </c>
      <c r="C891" s="349"/>
      <c r="D891" s="352" t="s">
        <v>59</v>
      </c>
      <c r="E891" s="325" t="s">
        <v>1454</v>
      </c>
    </row>
    <row r="892" spans="1:5" x14ac:dyDescent="0.2">
      <c r="A892" s="347"/>
      <c r="B892" s="350"/>
      <c r="C892" s="351"/>
      <c r="D892" s="353"/>
      <c r="E892" s="326" t="s">
        <v>1455</v>
      </c>
    </row>
    <row r="893" spans="1:5" x14ac:dyDescent="0.2">
      <c r="A893" s="354" t="s">
        <v>1899</v>
      </c>
      <c r="B893" s="356" t="s">
        <v>1897</v>
      </c>
      <c r="C893" s="357"/>
      <c r="D893" s="360" t="s">
        <v>59</v>
      </c>
      <c r="E893" s="323" t="s">
        <v>1454</v>
      </c>
    </row>
    <row r="894" spans="1:5" x14ac:dyDescent="0.2">
      <c r="A894" s="362"/>
      <c r="B894" s="363"/>
      <c r="C894" s="364"/>
      <c r="D894" s="365"/>
      <c r="E894" s="324" t="s">
        <v>1455</v>
      </c>
    </row>
    <row r="895" spans="1:5" x14ac:dyDescent="0.2">
      <c r="A895" s="346" t="s">
        <v>1900</v>
      </c>
      <c r="B895" s="348" t="s">
        <v>1897</v>
      </c>
      <c r="C895" s="349"/>
      <c r="D895" s="352" t="s">
        <v>59</v>
      </c>
      <c r="E895" s="325" t="s">
        <v>1454</v>
      </c>
    </row>
    <row r="896" spans="1:5" x14ac:dyDescent="0.2">
      <c r="A896" s="347"/>
      <c r="B896" s="350"/>
      <c r="C896" s="351"/>
      <c r="D896" s="353"/>
      <c r="E896" s="326" t="s">
        <v>1455</v>
      </c>
    </row>
    <row r="897" spans="1:5" x14ac:dyDescent="0.2">
      <c r="A897" s="354" t="s">
        <v>1901</v>
      </c>
      <c r="B897" s="356" t="s">
        <v>1897</v>
      </c>
      <c r="C897" s="357"/>
      <c r="D897" s="360" t="s">
        <v>59</v>
      </c>
      <c r="E897" s="323" t="s">
        <v>1454</v>
      </c>
    </row>
    <row r="898" spans="1:5" x14ac:dyDescent="0.2">
      <c r="A898" s="362"/>
      <c r="B898" s="363"/>
      <c r="C898" s="364"/>
      <c r="D898" s="365"/>
      <c r="E898" s="324" t="s">
        <v>1455</v>
      </c>
    </row>
    <row r="899" spans="1:5" x14ac:dyDescent="0.2">
      <c r="A899" s="346" t="s">
        <v>1902</v>
      </c>
      <c r="B899" s="348" t="s">
        <v>1897</v>
      </c>
      <c r="C899" s="349"/>
      <c r="D899" s="352" t="s">
        <v>59</v>
      </c>
      <c r="E899" s="325" t="s">
        <v>1454</v>
      </c>
    </row>
    <row r="900" spans="1:5" x14ac:dyDescent="0.2">
      <c r="A900" s="347"/>
      <c r="B900" s="350"/>
      <c r="C900" s="351"/>
      <c r="D900" s="353"/>
      <c r="E900" s="326" t="s">
        <v>1455</v>
      </c>
    </row>
    <row r="901" spans="1:5" x14ac:dyDescent="0.2">
      <c r="A901" s="354" t="s">
        <v>1903</v>
      </c>
      <c r="B901" s="356" t="s">
        <v>1897</v>
      </c>
      <c r="C901" s="357"/>
      <c r="D901" s="360" t="s">
        <v>59</v>
      </c>
      <c r="E901" s="323" t="s">
        <v>1454</v>
      </c>
    </row>
    <row r="902" spans="1:5" x14ac:dyDescent="0.2">
      <c r="A902" s="362"/>
      <c r="B902" s="363"/>
      <c r="C902" s="364"/>
      <c r="D902" s="365"/>
      <c r="E902" s="324" t="s">
        <v>1455</v>
      </c>
    </row>
    <row r="903" spans="1:5" x14ac:dyDescent="0.2">
      <c r="A903" s="346" t="s">
        <v>1563</v>
      </c>
      <c r="B903" s="348" t="s">
        <v>1897</v>
      </c>
      <c r="C903" s="349"/>
      <c r="D903" s="352" t="s">
        <v>59</v>
      </c>
      <c r="E903" s="325" t="s">
        <v>1454</v>
      </c>
    </row>
    <row r="904" spans="1:5" x14ac:dyDescent="0.2">
      <c r="A904" s="347"/>
      <c r="B904" s="350"/>
      <c r="C904" s="351"/>
      <c r="D904" s="353"/>
      <c r="E904" s="326" t="s">
        <v>1455</v>
      </c>
    </row>
    <row r="905" spans="1:5" x14ac:dyDescent="0.2">
      <c r="A905" s="354" t="s">
        <v>1904</v>
      </c>
      <c r="B905" s="356" t="s">
        <v>1897</v>
      </c>
      <c r="C905" s="357"/>
      <c r="D905" s="360" t="s">
        <v>59</v>
      </c>
      <c r="E905" s="323" t="s">
        <v>1454</v>
      </c>
    </row>
    <row r="906" spans="1:5" x14ac:dyDescent="0.2">
      <c r="A906" s="362"/>
      <c r="B906" s="363"/>
      <c r="C906" s="364"/>
      <c r="D906" s="365"/>
      <c r="E906" s="324" t="s">
        <v>1455</v>
      </c>
    </row>
    <row r="907" spans="1:5" x14ac:dyDescent="0.2">
      <c r="A907" s="346" t="s">
        <v>1905</v>
      </c>
      <c r="B907" s="348" t="s">
        <v>1897</v>
      </c>
      <c r="C907" s="349"/>
      <c r="D907" s="352" t="s">
        <v>59</v>
      </c>
      <c r="E907" s="325" t="s">
        <v>1454</v>
      </c>
    </row>
    <row r="908" spans="1:5" x14ac:dyDescent="0.2">
      <c r="A908" s="347"/>
      <c r="B908" s="350"/>
      <c r="C908" s="351"/>
      <c r="D908" s="353"/>
      <c r="E908" s="326" t="s">
        <v>1455</v>
      </c>
    </row>
    <row r="909" spans="1:5" x14ac:dyDescent="0.2">
      <c r="A909" s="354" t="s">
        <v>1906</v>
      </c>
      <c r="B909" s="356" t="s">
        <v>1897</v>
      </c>
      <c r="C909" s="357"/>
      <c r="D909" s="360" t="s">
        <v>59</v>
      </c>
      <c r="E909" s="323" t="s">
        <v>1454</v>
      </c>
    </row>
    <row r="910" spans="1:5" x14ac:dyDescent="0.2">
      <c r="A910" s="362"/>
      <c r="B910" s="363"/>
      <c r="C910" s="364"/>
      <c r="D910" s="365"/>
      <c r="E910" s="324" t="s">
        <v>1455</v>
      </c>
    </row>
    <row r="911" spans="1:5" x14ac:dyDescent="0.2">
      <c r="A911" s="346" t="s">
        <v>1875</v>
      </c>
      <c r="B911" s="348" t="s">
        <v>1897</v>
      </c>
      <c r="C911" s="349"/>
      <c r="D911" s="352" t="s">
        <v>59</v>
      </c>
      <c r="E911" s="325" t="s">
        <v>1454</v>
      </c>
    </row>
    <row r="912" spans="1:5" x14ac:dyDescent="0.2">
      <c r="A912" s="347"/>
      <c r="B912" s="350"/>
      <c r="C912" s="351"/>
      <c r="D912" s="353"/>
      <c r="E912" s="326" t="s">
        <v>1455</v>
      </c>
    </row>
    <row r="913" spans="1:5" x14ac:dyDescent="0.2">
      <c r="A913" s="354" t="s">
        <v>1907</v>
      </c>
      <c r="B913" s="356" t="s">
        <v>1908</v>
      </c>
      <c r="C913" s="357"/>
      <c r="D913" s="360" t="s">
        <v>59</v>
      </c>
      <c r="E913" s="323" t="s">
        <v>1454</v>
      </c>
    </row>
    <row r="914" spans="1:5" x14ac:dyDescent="0.2">
      <c r="A914" s="362"/>
      <c r="B914" s="363"/>
      <c r="C914" s="364"/>
      <c r="D914" s="365"/>
      <c r="E914" s="324" t="s">
        <v>1455</v>
      </c>
    </row>
    <row r="915" spans="1:5" x14ac:dyDescent="0.2">
      <c r="A915" s="346" t="s">
        <v>1909</v>
      </c>
      <c r="B915" s="348" t="s">
        <v>1908</v>
      </c>
      <c r="C915" s="349"/>
      <c r="D915" s="352" t="s">
        <v>59</v>
      </c>
      <c r="E915" s="325" t="s">
        <v>1454</v>
      </c>
    </row>
    <row r="916" spans="1:5" x14ac:dyDescent="0.2">
      <c r="A916" s="347"/>
      <c r="B916" s="350"/>
      <c r="C916" s="351"/>
      <c r="D916" s="353"/>
      <c r="E916" s="326" t="s">
        <v>1455</v>
      </c>
    </row>
    <row r="917" spans="1:5" x14ac:dyDescent="0.2">
      <c r="A917" s="354" t="s">
        <v>1910</v>
      </c>
      <c r="B917" s="356" t="s">
        <v>1908</v>
      </c>
      <c r="C917" s="357"/>
      <c r="D917" s="360" t="s">
        <v>59</v>
      </c>
      <c r="E917" s="323" t="s">
        <v>1454</v>
      </c>
    </row>
    <row r="918" spans="1:5" x14ac:dyDescent="0.2">
      <c r="A918" s="362"/>
      <c r="B918" s="363"/>
      <c r="C918" s="364"/>
      <c r="D918" s="365"/>
      <c r="E918" s="324" t="s">
        <v>1455</v>
      </c>
    </row>
    <row r="919" spans="1:5" x14ac:dyDescent="0.2">
      <c r="A919" s="346" t="s">
        <v>1911</v>
      </c>
      <c r="B919" s="348" t="s">
        <v>1908</v>
      </c>
      <c r="C919" s="349"/>
      <c r="D919" s="352" t="s">
        <v>59</v>
      </c>
      <c r="E919" s="325" t="s">
        <v>1454</v>
      </c>
    </row>
    <row r="920" spans="1:5" x14ac:dyDescent="0.2">
      <c r="A920" s="347"/>
      <c r="B920" s="350"/>
      <c r="C920" s="351"/>
      <c r="D920" s="353"/>
      <c r="E920" s="326" t="s">
        <v>1455</v>
      </c>
    </row>
    <row r="921" spans="1:5" x14ac:dyDescent="0.2">
      <c r="A921" s="354" t="s">
        <v>1912</v>
      </c>
      <c r="B921" s="356" t="s">
        <v>1908</v>
      </c>
      <c r="C921" s="357"/>
      <c r="D921" s="360" t="s">
        <v>59</v>
      </c>
      <c r="E921" s="323" t="s">
        <v>1454</v>
      </c>
    </row>
    <row r="922" spans="1:5" x14ac:dyDescent="0.2">
      <c r="A922" s="362"/>
      <c r="B922" s="363"/>
      <c r="C922" s="364"/>
      <c r="D922" s="365"/>
      <c r="E922" s="324" t="s">
        <v>1455</v>
      </c>
    </row>
    <row r="923" spans="1:5" x14ac:dyDescent="0.2">
      <c r="A923" s="346" t="s">
        <v>1913</v>
      </c>
      <c r="B923" s="348" t="s">
        <v>1908</v>
      </c>
      <c r="C923" s="349"/>
      <c r="D923" s="352" t="s">
        <v>59</v>
      </c>
      <c r="E923" s="325" t="s">
        <v>1454</v>
      </c>
    </row>
    <row r="924" spans="1:5" x14ac:dyDescent="0.2">
      <c r="A924" s="347"/>
      <c r="B924" s="350"/>
      <c r="C924" s="351"/>
      <c r="D924" s="353"/>
      <c r="E924" s="326" t="s">
        <v>1455</v>
      </c>
    </row>
    <row r="925" spans="1:5" x14ac:dyDescent="0.2">
      <c r="A925" s="354" t="s">
        <v>1914</v>
      </c>
      <c r="B925" s="356" t="s">
        <v>1915</v>
      </c>
      <c r="C925" s="357"/>
      <c r="D925" s="360" t="s">
        <v>59</v>
      </c>
      <c r="E925" s="323" t="s">
        <v>1454</v>
      </c>
    </row>
    <row r="926" spans="1:5" x14ac:dyDescent="0.2">
      <c r="A926" s="362"/>
      <c r="B926" s="363"/>
      <c r="C926" s="364"/>
      <c r="D926" s="365"/>
      <c r="E926" s="324" t="s">
        <v>1455</v>
      </c>
    </row>
    <row r="927" spans="1:5" x14ac:dyDescent="0.2">
      <c r="A927" s="346" t="s">
        <v>1916</v>
      </c>
      <c r="B927" s="348" t="s">
        <v>1915</v>
      </c>
      <c r="C927" s="349"/>
      <c r="D927" s="352" t="s">
        <v>59</v>
      </c>
      <c r="E927" s="325" t="s">
        <v>1454</v>
      </c>
    </row>
    <row r="928" spans="1:5" x14ac:dyDescent="0.2">
      <c r="A928" s="347"/>
      <c r="B928" s="350"/>
      <c r="C928" s="351"/>
      <c r="D928" s="353"/>
      <c r="E928" s="326" t="s">
        <v>1455</v>
      </c>
    </row>
    <row r="929" spans="1:5" x14ac:dyDescent="0.2">
      <c r="A929" s="354" t="s">
        <v>1917</v>
      </c>
      <c r="B929" s="356" t="s">
        <v>1915</v>
      </c>
      <c r="C929" s="357"/>
      <c r="D929" s="360" t="s">
        <v>59</v>
      </c>
      <c r="E929" s="323" t="s">
        <v>1454</v>
      </c>
    </row>
    <row r="930" spans="1:5" x14ac:dyDescent="0.2">
      <c r="A930" s="362"/>
      <c r="B930" s="363"/>
      <c r="C930" s="364"/>
      <c r="D930" s="365"/>
      <c r="E930" s="324" t="s">
        <v>1455</v>
      </c>
    </row>
    <row r="931" spans="1:5" x14ac:dyDescent="0.2">
      <c r="A931" s="346" t="s">
        <v>1918</v>
      </c>
      <c r="B931" s="348" t="s">
        <v>1915</v>
      </c>
      <c r="C931" s="349"/>
      <c r="D931" s="352" t="s">
        <v>59</v>
      </c>
      <c r="E931" s="325" t="s">
        <v>1454</v>
      </c>
    </row>
    <row r="932" spans="1:5" x14ac:dyDescent="0.2">
      <c r="A932" s="347"/>
      <c r="B932" s="350"/>
      <c r="C932" s="351"/>
      <c r="D932" s="353"/>
      <c r="E932" s="326" t="s">
        <v>1455</v>
      </c>
    </row>
    <row r="933" spans="1:5" x14ac:dyDescent="0.2">
      <c r="A933" s="354" t="s">
        <v>1919</v>
      </c>
      <c r="B933" s="356" t="s">
        <v>1915</v>
      </c>
      <c r="C933" s="357"/>
      <c r="D933" s="360" t="s">
        <v>59</v>
      </c>
      <c r="E933" s="323" t="s">
        <v>1454</v>
      </c>
    </row>
    <row r="934" spans="1:5" x14ac:dyDescent="0.2">
      <c r="A934" s="362"/>
      <c r="B934" s="363"/>
      <c r="C934" s="364"/>
      <c r="D934" s="365"/>
      <c r="E934" s="324" t="s">
        <v>1455</v>
      </c>
    </row>
    <row r="935" spans="1:5" x14ac:dyDescent="0.2">
      <c r="A935" s="346" t="s">
        <v>1920</v>
      </c>
      <c r="B935" s="348" t="s">
        <v>1915</v>
      </c>
      <c r="C935" s="349"/>
      <c r="D935" s="352" t="s">
        <v>59</v>
      </c>
      <c r="E935" s="325" t="s">
        <v>1454</v>
      </c>
    </row>
    <row r="936" spans="1:5" x14ac:dyDescent="0.2">
      <c r="A936" s="347"/>
      <c r="B936" s="350"/>
      <c r="C936" s="351"/>
      <c r="D936" s="353"/>
      <c r="E936" s="326" t="s">
        <v>1455</v>
      </c>
    </row>
    <row r="937" spans="1:5" x14ac:dyDescent="0.2">
      <c r="A937" s="354" t="s">
        <v>1921</v>
      </c>
      <c r="B937" s="356" t="s">
        <v>1915</v>
      </c>
      <c r="C937" s="357"/>
      <c r="D937" s="360" t="s">
        <v>59</v>
      </c>
      <c r="E937" s="323" t="s">
        <v>1454</v>
      </c>
    </row>
    <row r="938" spans="1:5" x14ac:dyDescent="0.2">
      <c r="A938" s="362"/>
      <c r="B938" s="363"/>
      <c r="C938" s="364"/>
      <c r="D938" s="365"/>
      <c r="E938" s="324" t="s">
        <v>1455</v>
      </c>
    </row>
    <row r="939" spans="1:5" x14ac:dyDescent="0.2">
      <c r="A939" s="346" t="s">
        <v>1922</v>
      </c>
      <c r="B939" s="348" t="s">
        <v>1915</v>
      </c>
      <c r="C939" s="349"/>
      <c r="D939" s="352" t="s">
        <v>59</v>
      </c>
      <c r="E939" s="325" t="s">
        <v>1454</v>
      </c>
    </row>
    <row r="940" spans="1:5" x14ac:dyDescent="0.2">
      <c r="A940" s="347"/>
      <c r="B940" s="350"/>
      <c r="C940" s="351"/>
      <c r="D940" s="353"/>
      <c r="E940" s="326" t="s">
        <v>1455</v>
      </c>
    </row>
    <row r="941" spans="1:5" x14ac:dyDescent="0.2">
      <c r="A941" s="354" t="s">
        <v>1573</v>
      </c>
      <c r="B941" s="356" t="s">
        <v>1923</v>
      </c>
      <c r="C941" s="357"/>
      <c r="D941" s="360" t="s">
        <v>59</v>
      </c>
      <c r="E941" s="323" t="s">
        <v>1454</v>
      </c>
    </row>
    <row r="942" spans="1:5" x14ac:dyDescent="0.2">
      <c r="A942" s="362"/>
      <c r="B942" s="363"/>
      <c r="C942" s="364"/>
      <c r="D942" s="365"/>
      <c r="E942" s="324" t="s">
        <v>1455</v>
      </c>
    </row>
    <row r="943" spans="1:5" x14ac:dyDescent="0.2">
      <c r="A943" s="346" t="s">
        <v>1924</v>
      </c>
      <c r="B943" s="348" t="s">
        <v>1923</v>
      </c>
      <c r="C943" s="349"/>
      <c r="D943" s="352" t="s">
        <v>59</v>
      </c>
      <c r="E943" s="325" t="s">
        <v>1454</v>
      </c>
    </row>
    <row r="944" spans="1:5" x14ac:dyDescent="0.2">
      <c r="A944" s="347"/>
      <c r="B944" s="350"/>
      <c r="C944" s="351"/>
      <c r="D944" s="353"/>
      <c r="E944" s="326" t="s">
        <v>1455</v>
      </c>
    </row>
    <row r="945" spans="1:5" x14ac:dyDescent="0.2">
      <c r="A945" s="354" t="s">
        <v>1925</v>
      </c>
      <c r="B945" s="356" t="s">
        <v>1923</v>
      </c>
      <c r="C945" s="357"/>
      <c r="D945" s="360" t="s">
        <v>59</v>
      </c>
      <c r="E945" s="323" t="s">
        <v>1454</v>
      </c>
    </row>
    <row r="946" spans="1:5" x14ac:dyDescent="0.2">
      <c r="A946" s="362"/>
      <c r="B946" s="363"/>
      <c r="C946" s="364"/>
      <c r="D946" s="365"/>
      <c r="E946" s="324" t="s">
        <v>1455</v>
      </c>
    </row>
    <row r="947" spans="1:5" x14ac:dyDescent="0.2">
      <c r="A947" s="346" t="s">
        <v>1926</v>
      </c>
      <c r="B947" s="348" t="s">
        <v>1927</v>
      </c>
      <c r="C947" s="349"/>
      <c r="D947" s="352" t="s">
        <v>59</v>
      </c>
      <c r="E947" s="325" t="s">
        <v>1454</v>
      </c>
    </row>
    <row r="948" spans="1:5" x14ac:dyDescent="0.2">
      <c r="A948" s="347"/>
      <c r="B948" s="350"/>
      <c r="C948" s="351"/>
      <c r="D948" s="353"/>
      <c r="E948" s="326" t="s">
        <v>1455</v>
      </c>
    </row>
    <row r="949" spans="1:5" x14ac:dyDescent="0.2">
      <c r="A949" s="354" t="s">
        <v>1928</v>
      </c>
      <c r="B949" s="356" t="s">
        <v>1927</v>
      </c>
      <c r="C949" s="357"/>
      <c r="D949" s="360" t="s">
        <v>59</v>
      </c>
      <c r="E949" s="323" t="s">
        <v>1454</v>
      </c>
    </row>
    <row r="950" spans="1:5" x14ac:dyDescent="0.2">
      <c r="A950" s="362"/>
      <c r="B950" s="363"/>
      <c r="C950" s="364"/>
      <c r="D950" s="365"/>
      <c r="E950" s="324" t="s">
        <v>1455</v>
      </c>
    </row>
    <row r="951" spans="1:5" x14ac:dyDescent="0.2">
      <c r="A951" s="346" t="s">
        <v>1929</v>
      </c>
      <c r="B951" s="348" t="s">
        <v>1927</v>
      </c>
      <c r="C951" s="349"/>
      <c r="D951" s="352" t="s">
        <v>59</v>
      </c>
      <c r="E951" s="325" t="s">
        <v>1454</v>
      </c>
    </row>
    <row r="952" spans="1:5" x14ac:dyDescent="0.2">
      <c r="A952" s="347"/>
      <c r="B952" s="350"/>
      <c r="C952" s="351"/>
      <c r="D952" s="353"/>
      <c r="E952" s="326" t="s">
        <v>1455</v>
      </c>
    </row>
    <row r="953" spans="1:5" x14ac:dyDescent="0.2">
      <c r="A953" s="354" t="s">
        <v>1930</v>
      </c>
      <c r="B953" s="356" t="s">
        <v>1927</v>
      </c>
      <c r="C953" s="357"/>
      <c r="D953" s="360" t="s">
        <v>59</v>
      </c>
      <c r="E953" s="323" t="s">
        <v>1454</v>
      </c>
    </row>
    <row r="954" spans="1:5" x14ac:dyDescent="0.2">
      <c r="A954" s="362"/>
      <c r="B954" s="363"/>
      <c r="C954" s="364"/>
      <c r="D954" s="365"/>
      <c r="E954" s="324" t="s">
        <v>1455</v>
      </c>
    </row>
    <row r="955" spans="1:5" x14ac:dyDescent="0.2">
      <c r="A955" s="346" t="s">
        <v>1931</v>
      </c>
      <c r="B955" s="348" t="s">
        <v>1927</v>
      </c>
      <c r="C955" s="349"/>
      <c r="D955" s="352" t="s">
        <v>59</v>
      </c>
      <c r="E955" s="325" t="s">
        <v>1454</v>
      </c>
    </row>
    <row r="956" spans="1:5" x14ac:dyDescent="0.2">
      <c r="A956" s="347"/>
      <c r="B956" s="350"/>
      <c r="C956" s="351"/>
      <c r="D956" s="353"/>
      <c r="E956" s="326" t="s">
        <v>1455</v>
      </c>
    </row>
    <row r="957" spans="1:5" x14ac:dyDescent="0.2">
      <c r="A957" s="354" t="s">
        <v>1932</v>
      </c>
      <c r="B957" s="356" t="s">
        <v>1927</v>
      </c>
      <c r="C957" s="357"/>
      <c r="D957" s="360" t="s">
        <v>59</v>
      </c>
      <c r="E957" s="323" t="s">
        <v>1454</v>
      </c>
    </row>
    <row r="958" spans="1:5" x14ac:dyDescent="0.2">
      <c r="A958" s="362"/>
      <c r="B958" s="363"/>
      <c r="C958" s="364"/>
      <c r="D958" s="365"/>
      <c r="E958" s="324" t="s">
        <v>1455</v>
      </c>
    </row>
    <row r="959" spans="1:5" x14ac:dyDescent="0.2">
      <c r="A959" s="346" t="s">
        <v>1933</v>
      </c>
      <c r="B959" s="348" t="s">
        <v>1927</v>
      </c>
      <c r="C959" s="349"/>
      <c r="D959" s="352" t="s">
        <v>59</v>
      </c>
      <c r="E959" s="325" t="s">
        <v>1454</v>
      </c>
    </row>
    <row r="960" spans="1:5" x14ac:dyDescent="0.2">
      <c r="A960" s="347"/>
      <c r="B960" s="350"/>
      <c r="C960" s="351"/>
      <c r="D960" s="353"/>
      <c r="E960" s="326" t="s">
        <v>1455</v>
      </c>
    </row>
    <row r="961" spans="1:5" x14ac:dyDescent="0.2">
      <c r="A961" s="354" t="s">
        <v>1934</v>
      </c>
      <c r="B961" s="356" t="s">
        <v>1927</v>
      </c>
      <c r="C961" s="357"/>
      <c r="D961" s="360" t="s">
        <v>59</v>
      </c>
      <c r="E961" s="323" t="s">
        <v>1454</v>
      </c>
    </row>
    <row r="962" spans="1:5" x14ac:dyDescent="0.2">
      <c r="A962" s="362"/>
      <c r="B962" s="363"/>
      <c r="C962" s="364"/>
      <c r="D962" s="365"/>
      <c r="E962" s="324" t="s">
        <v>1455</v>
      </c>
    </row>
    <row r="963" spans="1:5" x14ac:dyDescent="0.2">
      <c r="A963" s="346" t="s">
        <v>1935</v>
      </c>
      <c r="B963" s="348" t="s">
        <v>1927</v>
      </c>
      <c r="C963" s="349"/>
      <c r="D963" s="352" t="s">
        <v>59</v>
      </c>
      <c r="E963" s="325" t="s">
        <v>1454</v>
      </c>
    </row>
    <row r="964" spans="1:5" x14ac:dyDescent="0.2">
      <c r="A964" s="347"/>
      <c r="B964" s="350"/>
      <c r="C964" s="351"/>
      <c r="D964" s="353"/>
      <c r="E964" s="326" t="s">
        <v>1455</v>
      </c>
    </row>
    <row r="965" spans="1:5" x14ac:dyDescent="0.2">
      <c r="A965" s="354" t="s">
        <v>1936</v>
      </c>
      <c r="B965" s="356" t="s">
        <v>1927</v>
      </c>
      <c r="C965" s="357"/>
      <c r="D965" s="360" t="s">
        <v>59</v>
      </c>
      <c r="E965" s="323" t="s">
        <v>1454</v>
      </c>
    </row>
    <row r="966" spans="1:5" x14ac:dyDescent="0.2">
      <c r="A966" s="362"/>
      <c r="B966" s="363"/>
      <c r="C966" s="364"/>
      <c r="D966" s="365"/>
      <c r="E966" s="324" t="s">
        <v>1455</v>
      </c>
    </row>
    <row r="967" spans="1:5" x14ac:dyDescent="0.2">
      <c r="A967" s="346" t="s">
        <v>1937</v>
      </c>
      <c r="B967" s="348" t="s">
        <v>1927</v>
      </c>
      <c r="C967" s="349"/>
      <c r="D967" s="352" t="s">
        <v>59</v>
      </c>
      <c r="E967" s="325" t="s">
        <v>1454</v>
      </c>
    </row>
    <row r="968" spans="1:5" x14ac:dyDescent="0.2">
      <c r="A968" s="347"/>
      <c r="B968" s="350"/>
      <c r="C968" s="351"/>
      <c r="D968" s="353"/>
      <c r="E968" s="326" t="s">
        <v>1455</v>
      </c>
    </row>
    <row r="969" spans="1:5" x14ac:dyDescent="0.2">
      <c r="A969" s="354" t="s">
        <v>1938</v>
      </c>
      <c r="B969" s="356" t="s">
        <v>1927</v>
      </c>
      <c r="C969" s="357"/>
      <c r="D969" s="360" t="s">
        <v>59</v>
      </c>
      <c r="E969" s="323" t="s">
        <v>1454</v>
      </c>
    </row>
    <row r="970" spans="1:5" x14ac:dyDescent="0.2">
      <c r="A970" s="362"/>
      <c r="B970" s="363"/>
      <c r="C970" s="364"/>
      <c r="D970" s="365"/>
      <c r="E970" s="324" t="s">
        <v>1455</v>
      </c>
    </row>
    <row r="971" spans="1:5" x14ac:dyDescent="0.2">
      <c r="A971" s="346" t="s">
        <v>1573</v>
      </c>
      <c r="B971" s="348" t="s">
        <v>1927</v>
      </c>
      <c r="C971" s="349"/>
      <c r="D971" s="352" t="s">
        <v>59</v>
      </c>
      <c r="E971" s="325" t="s">
        <v>1454</v>
      </c>
    </row>
    <row r="972" spans="1:5" x14ac:dyDescent="0.2">
      <c r="A972" s="347"/>
      <c r="B972" s="350"/>
      <c r="C972" s="351"/>
      <c r="D972" s="353"/>
      <c r="E972" s="326" t="s">
        <v>1455</v>
      </c>
    </row>
    <row r="973" spans="1:5" x14ac:dyDescent="0.2">
      <c r="A973" s="354" t="s">
        <v>1939</v>
      </c>
      <c r="B973" s="356" t="s">
        <v>1927</v>
      </c>
      <c r="C973" s="357"/>
      <c r="D973" s="360" t="s">
        <v>59</v>
      </c>
      <c r="E973" s="323" t="s">
        <v>1454</v>
      </c>
    </row>
    <row r="974" spans="1:5" x14ac:dyDescent="0.2">
      <c r="A974" s="362"/>
      <c r="B974" s="363"/>
      <c r="C974" s="364"/>
      <c r="D974" s="365"/>
      <c r="E974" s="324" t="s">
        <v>1455</v>
      </c>
    </row>
    <row r="975" spans="1:5" x14ac:dyDescent="0.2">
      <c r="A975" s="346" t="s">
        <v>1940</v>
      </c>
      <c r="B975" s="348" t="s">
        <v>1927</v>
      </c>
      <c r="C975" s="349"/>
      <c r="D975" s="352" t="s">
        <v>59</v>
      </c>
      <c r="E975" s="325" t="s">
        <v>1454</v>
      </c>
    </row>
    <row r="976" spans="1:5" x14ac:dyDescent="0.2">
      <c r="A976" s="347"/>
      <c r="B976" s="350"/>
      <c r="C976" s="351"/>
      <c r="D976" s="353"/>
      <c r="E976" s="326" t="s">
        <v>1455</v>
      </c>
    </row>
    <row r="977" spans="1:5" x14ac:dyDescent="0.2">
      <c r="A977" s="354" t="s">
        <v>1941</v>
      </c>
      <c r="B977" s="356" t="s">
        <v>1927</v>
      </c>
      <c r="C977" s="357"/>
      <c r="D977" s="360" t="s">
        <v>59</v>
      </c>
      <c r="E977" s="323" t="s">
        <v>1454</v>
      </c>
    </row>
    <row r="978" spans="1:5" x14ac:dyDescent="0.2">
      <c r="A978" s="362"/>
      <c r="B978" s="363"/>
      <c r="C978" s="364"/>
      <c r="D978" s="365"/>
      <c r="E978" s="324" t="s">
        <v>1455</v>
      </c>
    </row>
    <row r="979" spans="1:5" x14ac:dyDescent="0.2">
      <c r="A979" s="346" t="s">
        <v>1942</v>
      </c>
      <c r="B979" s="348" t="s">
        <v>1943</v>
      </c>
      <c r="C979" s="349"/>
      <c r="D979" s="352" t="s">
        <v>59</v>
      </c>
      <c r="E979" s="325" t="s">
        <v>1454</v>
      </c>
    </row>
    <row r="980" spans="1:5" x14ac:dyDescent="0.2">
      <c r="A980" s="347"/>
      <c r="B980" s="350"/>
      <c r="C980" s="351"/>
      <c r="D980" s="353"/>
      <c r="E980" s="326" t="s">
        <v>1455</v>
      </c>
    </row>
    <row r="981" spans="1:5" x14ac:dyDescent="0.2">
      <c r="A981" s="354" t="s">
        <v>1944</v>
      </c>
      <c r="B981" s="356" t="s">
        <v>1943</v>
      </c>
      <c r="C981" s="357"/>
      <c r="D981" s="360" t="s">
        <v>59</v>
      </c>
      <c r="E981" s="323" t="s">
        <v>1454</v>
      </c>
    </row>
    <row r="982" spans="1:5" x14ac:dyDescent="0.2">
      <c r="A982" s="362"/>
      <c r="B982" s="363"/>
      <c r="C982" s="364"/>
      <c r="D982" s="365"/>
      <c r="E982" s="324" t="s">
        <v>1455</v>
      </c>
    </row>
    <row r="983" spans="1:5" x14ac:dyDescent="0.2">
      <c r="A983" s="346" t="s">
        <v>1945</v>
      </c>
      <c r="B983" s="348" t="s">
        <v>1943</v>
      </c>
      <c r="C983" s="349"/>
      <c r="D983" s="352" t="s">
        <v>59</v>
      </c>
      <c r="E983" s="325" t="s">
        <v>1454</v>
      </c>
    </row>
    <row r="984" spans="1:5" x14ac:dyDescent="0.2">
      <c r="A984" s="347"/>
      <c r="B984" s="350"/>
      <c r="C984" s="351"/>
      <c r="D984" s="353"/>
      <c r="E984" s="326" t="s">
        <v>1455</v>
      </c>
    </row>
    <row r="985" spans="1:5" x14ac:dyDescent="0.2">
      <c r="A985" s="354" t="s">
        <v>1946</v>
      </c>
      <c r="B985" s="356" t="s">
        <v>1943</v>
      </c>
      <c r="C985" s="357"/>
      <c r="D985" s="360" t="s">
        <v>59</v>
      </c>
      <c r="E985" s="323" t="s">
        <v>1454</v>
      </c>
    </row>
    <row r="986" spans="1:5" x14ac:dyDescent="0.2">
      <c r="A986" s="362"/>
      <c r="B986" s="363"/>
      <c r="C986" s="364"/>
      <c r="D986" s="365"/>
      <c r="E986" s="324" t="s">
        <v>1455</v>
      </c>
    </row>
    <row r="987" spans="1:5" x14ac:dyDescent="0.2">
      <c r="A987" s="346" t="s">
        <v>1947</v>
      </c>
      <c r="B987" s="348" t="s">
        <v>1943</v>
      </c>
      <c r="C987" s="349"/>
      <c r="D987" s="352" t="s">
        <v>59</v>
      </c>
      <c r="E987" s="325" t="s">
        <v>1454</v>
      </c>
    </row>
    <row r="988" spans="1:5" x14ac:dyDescent="0.2">
      <c r="A988" s="347"/>
      <c r="B988" s="350"/>
      <c r="C988" s="351"/>
      <c r="D988" s="353"/>
      <c r="E988" s="326" t="s">
        <v>1455</v>
      </c>
    </row>
    <row r="989" spans="1:5" x14ac:dyDescent="0.2">
      <c r="A989" s="354" t="s">
        <v>1948</v>
      </c>
      <c r="B989" s="356" t="s">
        <v>1949</v>
      </c>
      <c r="C989" s="357"/>
      <c r="D989" s="360" t="s">
        <v>59</v>
      </c>
      <c r="E989" s="323" t="s">
        <v>1454</v>
      </c>
    </row>
    <row r="990" spans="1:5" x14ac:dyDescent="0.2">
      <c r="A990" s="362"/>
      <c r="B990" s="363"/>
      <c r="C990" s="364"/>
      <c r="D990" s="365"/>
      <c r="E990" s="324" t="s">
        <v>1455</v>
      </c>
    </row>
    <row r="991" spans="1:5" x14ac:dyDescent="0.2">
      <c r="A991" s="346" t="s">
        <v>1950</v>
      </c>
      <c r="B991" s="348" t="s">
        <v>1949</v>
      </c>
      <c r="C991" s="349"/>
      <c r="D991" s="352" t="s">
        <v>59</v>
      </c>
      <c r="E991" s="325" t="s">
        <v>1454</v>
      </c>
    </row>
    <row r="992" spans="1:5" x14ac:dyDescent="0.2">
      <c r="A992" s="347"/>
      <c r="B992" s="350"/>
      <c r="C992" s="351"/>
      <c r="D992" s="353"/>
      <c r="E992" s="326" t="s">
        <v>1455</v>
      </c>
    </row>
    <row r="993" spans="1:5" x14ac:dyDescent="0.2">
      <c r="A993" s="354" t="s">
        <v>1951</v>
      </c>
      <c r="B993" s="356" t="s">
        <v>1949</v>
      </c>
      <c r="C993" s="357"/>
      <c r="D993" s="360" t="s">
        <v>59</v>
      </c>
      <c r="E993" s="323" t="s">
        <v>1454</v>
      </c>
    </row>
    <row r="994" spans="1:5" x14ac:dyDescent="0.2">
      <c r="A994" s="362"/>
      <c r="B994" s="363"/>
      <c r="C994" s="364"/>
      <c r="D994" s="365"/>
      <c r="E994" s="324" t="s">
        <v>1455</v>
      </c>
    </row>
    <row r="995" spans="1:5" x14ac:dyDescent="0.2">
      <c r="A995" s="346" t="s">
        <v>1952</v>
      </c>
      <c r="B995" s="348" t="s">
        <v>1949</v>
      </c>
      <c r="C995" s="349"/>
      <c r="D995" s="352" t="s">
        <v>59</v>
      </c>
      <c r="E995" s="325" t="s">
        <v>1454</v>
      </c>
    </row>
    <row r="996" spans="1:5" x14ac:dyDescent="0.2">
      <c r="A996" s="347"/>
      <c r="B996" s="350"/>
      <c r="C996" s="351"/>
      <c r="D996" s="353"/>
      <c r="E996" s="326" t="s">
        <v>1455</v>
      </c>
    </row>
    <row r="997" spans="1:5" x14ac:dyDescent="0.2">
      <c r="A997" s="354" t="s">
        <v>1953</v>
      </c>
      <c r="B997" s="356" t="s">
        <v>1949</v>
      </c>
      <c r="C997" s="357"/>
      <c r="D997" s="360" t="s">
        <v>59</v>
      </c>
      <c r="E997" s="323" t="s">
        <v>1454</v>
      </c>
    </row>
    <row r="998" spans="1:5" x14ac:dyDescent="0.2">
      <c r="A998" s="362"/>
      <c r="B998" s="363"/>
      <c r="C998" s="364"/>
      <c r="D998" s="365"/>
      <c r="E998" s="324" t="s">
        <v>1455</v>
      </c>
    </row>
    <row r="999" spans="1:5" x14ac:dyDescent="0.2">
      <c r="A999" s="346" t="s">
        <v>1954</v>
      </c>
      <c r="B999" s="348" t="s">
        <v>1949</v>
      </c>
      <c r="C999" s="349"/>
      <c r="D999" s="352" t="s">
        <v>59</v>
      </c>
      <c r="E999" s="325" t="s">
        <v>1454</v>
      </c>
    </row>
    <row r="1000" spans="1:5" x14ac:dyDescent="0.2">
      <c r="A1000" s="347"/>
      <c r="B1000" s="350"/>
      <c r="C1000" s="351"/>
      <c r="D1000" s="353"/>
      <c r="E1000" s="326" t="s">
        <v>1455</v>
      </c>
    </row>
    <row r="1001" spans="1:5" x14ac:dyDescent="0.2">
      <c r="A1001" s="354" t="s">
        <v>1955</v>
      </c>
      <c r="B1001" s="356" t="s">
        <v>1949</v>
      </c>
      <c r="C1001" s="357"/>
      <c r="D1001" s="360" t="s">
        <v>59</v>
      </c>
      <c r="E1001" s="323" t="s">
        <v>1454</v>
      </c>
    </row>
    <row r="1002" spans="1:5" x14ac:dyDescent="0.2">
      <c r="A1002" s="362"/>
      <c r="B1002" s="363"/>
      <c r="C1002" s="364"/>
      <c r="D1002" s="365"/>
      <c r="E1002" s="324" t="s">
        <v>1455</v>
      </c>
    </row>
    <row r="1003" spans="1:5" x14ac:dyDescent="0.2">
      <c r="A1003" s="346" t="s">
        <v>1956</v>
      </c>
      <c r="B1003" s="348" t="s">
        <v>1949</v>
      </c>
      <c r="C1003" s="349"/>
      <c r="D1003" s="352" t="s">
        <v>59</v>
      </c>
      <c r="E1003" s="325" t="s">
        <v>1454</v>
      </c>
    </row>
    <row r="1004" spans="1:5" x14ac:dyDescent="0.2">
      <c r="A1004" s="347"/>
      <c r="B1004" s="350"/>
      <c r="C1004" s="351"/>
      <c r="D1004" s="353"/>
      <c r="E1004" s="326" t="s">
        <v>1455</v>
      </c>
    </row>
    <row r="1005" spans="1:5" x14ac:dyDescent="0.2">
      <c r="A1005" s="354" t="s">
        <v>1957</v>
      </c>
      <c r="B1005" s="356" t="s">
        <v>1958</v>
      </c>
      <c r="C1005" s="357"/>
      <c r="D1005" s="360" t="s">
        <v>59</v>
      </c>
      <c r="E1005" s="323" t="s">
        <v>1454</v>
      </c>
    </row>
    <row r="1006" spans="1:5" x14ac:dyDescent="0.2">
      <c r="A1006" s="362"/>
      <c r="B1006" s="363"/>
      <c r="C1006" s="364"/>
      <c r="D1006" s="365"/>
      <c r="E1006" s="324" t="s">
        <v>1455</v>
      </c>
    </row>
    <row r="1007" spans="1:5" x14ac:dyDescent="0.2">
      <c r="A1007" s="346" t="s">
        <v>1466</v>
      </c>
      <c r="B1007" s="348" t="s">
        <v>1958</v>
      </c>
      <c r="C1007" s="349"/>
      <c r="D1007" s="352" t="s">
        <v>59</v>
      </c>
      <c r="E1007" s="325" t="s">
        <v>1454</v>
      </c>
    </row>
    <row r="1008" spans="1:5" x14ac:dyDescent="0.2">
      <c r="A1008" s="347"/>
      <c r="B1008" s="350"/>
      <c r="C1008" s="351"/>
      <c r="D1008" s="353"/>
      <c r="E1008" s="326" t="s">
        <v>1455</v>
      </c>
    </row>
    <row r="1009" spans="1:5" x14ac:dyDescent="0.2">
      <c r="A1009" s="354" t="s">
        <v>1959</v>
      </c>
      <c r="B1009" s="356" t="s">
        <v>1958</v>
      </c>
      <c r="C1009" s="357"/>
      <c r="D1009" s="360" t="s">
        <v>59</v>
      </c>
      <c r="E1009" s="323" t="s">
        <v>1454</v>
      </c>
    </row>
    <row r="1010" spans="1:5" x14ac:dyDescent="0.2">
      <c r="A1010" s="362"/>
      <c r="B1010" s="363"/>
      <c r="C1010" s="364"/>
      <c r="D1010" s="365"/>
      <c r="E1010" s="324" t="s">
        <v>1455</v>
      </c>
    </row>
    <row r="1011" spans="1:5" x14ac:dyDescent="0.2">
      <c r="A1011" s="346" t="s">
        <v>1960</v>
      </c>
      <c r="B1011" s="348" t="s">
        <v>1958</v>
      </c>
      <c r="C1011" s="349"/>
      <c r="D1011" s="352" t="s">
        <v>59</v>
      </c>
      <c r="E1011" s="325" t="s">
        <v>1454</v>
      </c>
    </row>
    <row r="1012" spans="1:5" x14ac:dyDescent="0.2">
      <c r="A1012" s="347"/>
      <c r="B1012" s="350"/>
      <c r="C1012" s="351"/>
      <c r="D1012" s="353"/>
      <c r="E1012" s="326" t="s">
        <v>1455</v>
      </c>
    </row>
    <row r="1013" spans="1:5" x14ac:dyDescent="0.2">
      <c r="A1013" s="354" t="s">
        <v>1961</v>
      </c>
      <c r="B1013" s="356" t="s">
        <v>1958</v>
      </c>
      <c r="C1013" s="357"/>
      <c r="D1013" s="360" t="s">
        <v>59</v>
      </c>
      <c r="E1013" s="323" t="s">
        <v>1454</v>
      </c>
    </row>
    <row r="1014" spans="1:5" x14ac:dyDescent="0.2">
      <c r="A1014" s="362"/>
      <c r="B1014" s="363"/>
      <c r="C1014" s="364"/>
      <c r="D1014" s="365"/>
      <c r="E1014" s="324" t="s">
        <v>1455</v>
      </c>
    </row>
    <row r="1015" spans="1:5" x14ac:dyDescent="0.2">
      <c r="A1015" s="346" t="s">
        <v>1962</v>
      </c>
      <c r="B1015" s="348" t="s">
        <v>1958</v>
      </c>
      <c r="C1015" s="349"/>
      <c r="D1015" s="352" t="s">
        <v>59</v>
      </c>
      <c r="E1015" s="325" t="s">
        <v>1454</v>
      </c>
    </row>
    <row r="1016" spans="1:5" x14ac:dyDescent="0.2">
      <c r="A1016" s="347"/>
      <c r="B1016" s="350"/>
      <c r="C1016" s="351"/>
      <c r="D1016" s="353"/>
      <c r="E1016" s="326" t="s">
        <v>1455</v>
      </c>
    </row>
    <row r="1017" spans="1:5" x14ac:dyDescent="0.2">
      <c r="A1017" s="354" t="s">
        <v>1963</v>
      </c>
      <c r="B1017" s="356" t="s">
        <v>1958</v>
      </c>
      <c r="C1017" s="357"/>
      <c r="D1017" s="360" t="s">
        <v>59</v>
      </c>
      <c r="E1017" s="323" t="s">
        <v>1454</v>
      </c>
    </row>
    <row r="1018" spans="1:5" x14ac:dyDescent="0.2">
      <c r="A1018" s="362"/>
      <c r="B1018" s="363"/>
      <c r="C1018" s="364"/>
      <c r="D1018" s="365"/>
      <c r="E1018" s="324" t="s">
        <v>1455</v>
      </c>
    </row>
    <row r="1019" spans="1:5" x14ac:dyDescent="0.2">
      <c r="A1019" s="346" t="s">
        <v>1964</v>
      </c>
      <c r="B1019" s="348" t="s">
        <v>1958</v>
      </c>
      <c r="C1019" s="349"/>
      <c r="D1019" s="352" t="s">
        <v>59</v>
      </c>
      <c r="E1019" s="325" t="s">
        <v>1454</v>
      </c>
    </row>
    <row r="1020" spans="1:5" x14ac:dyDescent="0.2">
      <c r="A1020" s="347"/>
      <c r="B1020" s="350"/>
      <c r="C1020" s="351"/>
      <c r="D1020" s="353"/>
      <c r="E1020" s="326" t="s">
        <v>1455</v>
      </c>
    </row>
    <row r="1021" spans="1:5" x14ac:dyDescent="0.2">
      <c r="A1021" s="354" t="s">
        <v>1965</v>
      </c>
      <c r="B1021" s="356" t="s">
        <v>1958</v>
      </c>
      <c r="C1021" s="357"/>
      <c r="D1021" s="360" t="s">
        <v>59</v>
      </c>
      <c r="E1021" s="323" t="s">
        <v>1454</v>
      </c>
    </row>
    <row r="1022" spans="1:5" x14ac:dyDescent="0.2">
      <c r="A1022" s="362"/>
      <c r="B1022" s="363"/>
      <c r="C1022" s="364"/>
      <c r="D1022" s="365"/>
      <c r="E1022" s="324" t="s">
        <v>1455</v>
      </c>
    </row>
    <row r="1023" spans="1:5" x14ac:dyDescent="0.2">
      <c r="A1023" s="346" t="s">
        <v>1966</v>
      </c>
      <c r="B1023" s="348" t="s">
        <v>1958</v>
      </c>
      <c r="C1023" s="349"/>
      <c r="D1023" s="352" t="s">
        <v>59</v>
      </c>
      <c r="E1023" s="325" t="s">
        <v>1454</v>
      </c>
    </row>
    <row r="1024" spans="1:5" x14ac:dyDescent="0.2">
      <c r="A1024" s="347"/>
      <c r="B1024" s="350"/>
      <c r="C1024" s="351"/>
      <c r="D1024" s="353"/>
      <c r="E1024" s="326" t="s">
        <v>1455</v>
      </c>
    </row>
    <row r="1025" spans="1:5" x14ac:dyDescent="0.2">
      <c r="A1025" s="354" t="s">
        <v>1967</v>
      </c>
      <c r="B1025" s="356" t="s">
        <v>1968</v>
      </c>
      <c r="C1025" s="357"/>
      <c r="D1025" s="360" t="s">
        <v>59</v>
      </c>
      <c r="E1025" s="323" t="s">
        <v>1454</v>
      </c>
    </row>
    <row r="1026" spans="1:5" x14ac:dyDescent="0.2">
      <c r="A1026" s="362"/>
      <c r="B1026" s="363"/>
      <c r="C1026" s="364"/>
      <c r="D1026" s="365"/>
      <c r="E1026" s="324" t="s">
        <v>1455</v>
      </c>
    </row>
    <row r="1027" spans="1:5" x14ac:dyDescent="0.2">
      <c r="A1027" s="346" t="s">
        <v>1969</v>
      </c>
      <c r="B1027" s="348" t="s">
        <v>1968</v>
      </c>
      <c r="C1027" s="349"/>
      <c r="D1027" s="352" t="s">
        <v>59</v>
      </c>
      <c r="E1027" s="325" t="s">
        <v>1454</v>
      </c>
    </row>
    <row r="1028" spans="1:5" x14ac:dyDescent="0.2">
      <c r="A1028" s="347"/>
      <c r="B1028" s="350"/>
      <c r="C1028" s="351"/>
      <c r="D1028" s="353"/>
      <c r="E1028" s="326" t="s">
        <v>1455</v>
      </c>
    </row>
    <row r="1029" spans="1:5" x14ac:dyDescent="0.2">
      <c r="A1029" s="354" t="s">
        <v>1970</v>
      </c>
      <c r="B1029" s="356" t="s">
        <v>1968</v>
      </c>
      <c r="C1029" s="357"/>
      <c r="D1029" s="360" t="s">
        <v>59</v>
      </c>
      <c r="E1029" s="323" t="s">
        <v>1454</v>
      </c>
    </row>
    <row r="1030" spans="1:5" x14ac:dyDescent="0.2">
      <c r="A1030" s="362"/>
      <c r="B1030" s="363"/>
      <c r="C1030" s="364"/>
      <c r="D1030" s="365"/>
      <c r="E1030" s="324" t="s">
        <v>1455</v>
      </c>
    </row>
    <row r="1031" spans="1:5" x14ac:dyDescent="0.2">
      <c r="A1031" s="346" t="s">
        <v>1971</v>
      </c>
      <c r="B1031" s="348" t="s">
        <v>1968</v>
      </c>
      <c r="C1031" s="349"/>
      <c r="D1031" s="352" t="s">
        <v>59</v>
      </c>
      <c r="E1031" s="325" t="s">
        <v>1454</v>
      </c>
    </row>
    <row r="1032" spans="1:5" x14ac:dyDescent="0.2">
      <c r="A1032" s="347"/>
      <c r="B1032" s="350"/>
      <c r="C1032" s="351"/>
      <c r="D1032" s="353"/>
      <c r="E1032" s="326" t="s">
        <v>1455</v>
      </c>
    </row>
    <row r="1033" spans="1:5" x14ac:dyDescent="0.2">
      <c r="A1033" s="354" t="s">
        <v>1972</v>
      </c>
      <c r="B1033" s="356" t="s">
        <v>1968</v>
      </c>
      <c r="C1033" s="357"/>
      <c r="D1033" s="360" t="s">
        <v>59</v>
      </c>
      <c r="E1033" s="323" t="s">
        <v>1454</v>
      </c>
    </row>
    <row r="1034" spans="1:5" x14ac:dyDescent="0.2">
      <c r="A1034" s="362"/>
      <c r="B1034" s="363"/>
      <c r="C1034" s="364"/>
      <c r="D1034" s="365"/>
      <c r="E1034" s="324" t="s">
        <v>1455</v>
      </c>
    </row>
    <row r="1035" spans="1:5" x14ac:dyDescent="0.2">
      <c r="A1035" s="346" t="s">
        <v>1973</v>
      </c>
      <c r="B1035" s="348" t="s">
        <v>1968</v>
      </c>
      <c r="C1035" s="349"/>
      <c r="D1035" s="352" t="s">
        <v>59</v>
      </c>
      <c r="E1035" s="325" t="s">
        <v>1454</v>
      </c>
    </row>
    <row r="1036" spans="1:5" x14ac:dyDescent="0.2">
      <c r="A1036" s="347"/>
      <c r="B1036" s="350"/>
      <c r="C1036" s="351"/>
      <c r="D1036" s="353"/>
      <c r="E1036" s="326" t="s">
        <v>1455</v>
      </c>
    </row>
    <row r="1037" spans="1:5" x14ac:dyDescent="0.2">
      <c r="A1037" s="354" t="s">
        <v>1974</v>
      </c>
      <c r="B1037" s="356" t="s">
        <v>1968</v>
      </c>
      <c r="C1037" s="357"/>
      <c r="D1037" s="360" t="s">
        <v>59</v>
      </c>
      <c r="E1037" s="323" t="s">
        <v>1454</v>
      </c>
    </row>
    <row r="1038" spans="1:5" x14ac:dyDescent="0.2">
      <c r="A1038" s="362"/>
      <c r="B1038" s="363"/>
      <c r="C1038" s="364"/>
      <c r="D1038" s="365"/>
      <c r="E1038" s="324" t="s">
        <v>1455</v>
      </c>
    </row>
    <row r="1039" spans="1:5" x14ac:dyDescent="0.2">
      <c r="A1039" s="346" t="s">
        <v>1975</v>
      </c>
      <c r="B1039" s="348" t="s">
        <v>1968</v>
      </c>
      <c r="C1039" s="349"/>
      <c r="D1039" s="352" t="s">
        <v>59</v>
      </c>
      <c r="E1039" s="325" t="s">
        <v>1454</v>
      </c>
    </row>
    <row r="1040" spans="1:5" x14ac:dyDescent="0.2">
      <c r="A1040" s="347"/>
      <c r="B1040" s="350"/>
      <c r="C1040" s="351"/>
      <c r="D1040" s="353"/>
      <c r="E1040" s="326" t="s">
        <v>1455</v>
      </c>
    </row>
    <row r="1041" spans="1:5" x14ac:dyDescent="0.2">
      <c r="A1041" s="354" t="s">
        <v>1976</v>
      </c>
      <c r="B1041" s="356" t="s">
        <v>1968</v>
      </c>
      <c r="C1041" s="357"/>
      <c r="D1041" s="360" t="s">
        <v>59</v>
      </c>
      <c r="E1041" s="323" t="s">
        <v>1454</v>
      </c>
    </row>
    <row r="1042" spans="1:5" x14ac:dyDescent="0.2">
      <c r="A1042" s="362"/>
      <c r="B1042" s="363"/>
      <c r="C1042" s="364"/>
      <c r="D1042" s="365"/>
      <c r="E1042" s="324" t="s">
        <v>1455</v>
      </c>
    </row>
    <row r="1043" spans="1:5" x14ac:dyDescent="0.2">
      <c r="A1043" s="346" t="s">
        <v>1977</v>
      </c>
      <c r="B1043" s="348" t="s">
        <v>1968</v>
      </c>
      <c r="C1043" s="349"/>
      <c r="D1043" s="352" t="s">
        <v>59</v>
      </c>
      <c r="E1043" s="325" t="s">
        <v>1454</v>
      </c>
    </row>
    <row r="1044" spans="1:5" x14ac:dyDescent="0.2">
      <c r="A1044" s="347"/>
      <c r="B1044" s="350"/>
      <c r="C1044" s="351"/>
      <c r="D1044" s="353"/>
      <c r="E1044" s="326" t="s">
        <v>1455</v>
      </c>
    </row>
    <row r="1045" spans="1:5" x14ac:dyDescent="0.2">
      <c r="A1045" s="354" t="s">
        <v>1978</v>
      </c>
      <c r="B1045" s="356" t="s">
        <v>1968</v>
      </c>
      <c r="C1045" s="357"/>
      <c r="D1045" s="360" t="s">
        <v>59</v>
      </c>
      <c r="E1045" s="323" t="s">
        <v>1454</v>
      </c>
    </row>
    <row r="1046" spans="1:5" x14ac:dyDescent="0.2">
      <c r="A1046" s="362"/>
      <c r="B1046" s="363"/>
      <c r="C1046" s="364"/>
      <c r="D1046" s="365"/>
      <c r="E1046" s="324" t="s">
        <v>1455</v>
      </c>
    </row>
    <row r="1047" spans="1:5" x14ac:dyDescent="0.2">
      <c r="A1047" s="346" t="s">
        <v>1979</v>
      </c>
      <c r="B1047" s="348" t="s">
        <v>1968</v>
      </c>
      <c r="C1047" s="349"/>
      <c r="D1047" s="352" t="s">
        <v>59</v>
      </c>
      <c r="E1047" s="325" t="s">
        <v>1454</v>
      </c>
    </row>
    <row r="1048" spans="1:5" x14ac:dyDescent="0.2">
      <c r="A1048" s="347"/>
      <c r="B1048" s="350"/>
      <c r="C1048" s="351"/>
      <c r="D1048" s="353"/>
      <c r="E1048" s="326" t="s">
        <v>1455</v>
      </c>
    </row>
    <row r="1049" spans="1:5" x14ac:dyDescent="0.2">
      <c r="A1049" s="354" t="s">
        <v>1980</v>
      </c>
      <c r="B1049" s="356" t="s">
        <v>1968</v>
      </c>
      <c r="C1049" s="357"/>
      <c r="D1049" s="360" t="s">
        <v>59</v>
      </c>
      <c r="E1049" s="323" t="s">
        <v>1454</v>
      </c>
    </row>
    <row r="1050" spans="1:5" x14ac:dyDescent="0.2">
      <c r="A1050" s="362"/>
      <c r="B1050" s="363"/>
      <c r="C1050" s="364"/>
      <c r="D1050" s="365"/>
      <c r="E1050" s="324" t="s">
        <v>1455</v>
      </c>
    </row>
    <row r="1051" spans="1:5" x14ac:dyDescent="0.2">
      <c r="A1051" s="346" t="s">
        <v>1981</v>
      </c>
      <c r="B1051" s="348" t="s">
        <v>1968</v>
      </c>
      <c r="C1051" s="349"/>
      <c r="D1051" s="352" t="s">
        <v>59</v>
      </c>
      <c r="E1051" s="325" t="s">
        <v>1454</v>
      </c>
    </row>
    <row r="1052" spans="1:5" x14ac:dyDescent="0.2">
      <c r="A1052" s="347"/>
      <c r="B1052" s="350"/>
      <c r="C1052" s="351"/>
      <c r="D1052" s="353"/>
      <c r="E1052" s="326" t="s">
        <v>1455</v>
      </c>
    </row>
    <row r="1053" spans="1:5" x14ac:dyDescent="0.2">
      <c r="A1053" s="354" t="s">
        <v>1982</v>
      </c>
      <c r="B1053" s="356" t="s">
        <v>1968</v>
      </c>
      <c r="C1053" s="357"/>
      <c r="D1053" s="360" t="s">
        <v>59</v>
      </c>
      <c r="E1053" s="323" t="s">
        <v>1454</v>
      </c>
    </row>
    <row r="1054" spans="1:5" x14ac:dyDescent="0.2">
      <c r="A1054" s="362"/>
      <c r="B1054" s="363"/>
      <c r="C1054" s="364"/>
      <c r="D1054" s="365"/>
      <c r="E1054" s="324" t="s">
        <v>1455</v>
      </c>
    </row>
    <row r="1055" spans="1:5" x14ac:dyDescent="0.2">
      <c r="A1055" s="346" t="s">
        <v>1983</v>
      </c>
      <c r="B1055" s="348" t="s">
        <v>1968</v>
      </c>
      <c r="C1055" s="349"/>
      <c r="D1055" s="352" t="s">
        <v>59</v>
      </c>
      <c r="E1055" s="325" t="s">
        <v>1454</v>
      </c>
    </row>
    <row r="1056" spans="1:5" x14ac:dyDescent="0.2">
      <c r="A1056" s="347"/>
      <c r="B1056" s="350"/>
      <c r="C1056" s="351"/>
      <c r="D1056" s="353"/>
      <c r="E1056" s="326" t="s">
        <v>1455</v>
      </c>
    </row>
    <row r="1057" spans="1:5" x14ac:dyDescent="0.2">
      <c r="A1057" s="354" t="s">
        <v>1984</v>
      </c>
      <c r="B1057" s="356" t="s">
        <v>1968</v>
      </c>
      <c r="C1057" s="357"/>
      <c r="D1057" s="360" t="s">
        <v>59</v>
      </c>
      <c r="E1057" s="323" t="s">
        <v>1454</v>
      </c>
    </row>
    <row r="1058" spans="1:5" x14ac:dyDescent="0.2">
      <c r="A1058" s="362"/>
      <c r="B1058" s="363"/>
      <c r="C1058" s="364"/>
      <c r="D1058" s="365"/>
      <c r="E1058" s="324" t="s">
        <v>1455</v>
      </c>
    </row>
    <row r="1059" spans="1:5" x14ac:dyDescent="0.2">
      <c r="A1059" s="346" t="s">
        <v>1985</v>
      </c>
      <c r="B1059" s="348" t="s">
        <v>1968</v>
      </c>
      <c r="C1059" s="349"/>
      <c r="D1059" s="352" t="s">
        <v>59</v>
      </c>
      <c r="E1059" s="325" t="s">
        <v>1454</v>
      </c>
    </row>
    <row r="1060" spans="1:5" x14ac:dyDescent="0.2">
      <c r="A1060" s="347"/>
      <c r="B1060" s="350"/>
      <c r="C1060" s="351"/>
      <c r="D1060" s="353"/>
      <c r="E1060" s="326" t="s">
        <v>1455</v>
      </c>
    </row>
    <row r="1061" spans="1:5" x14ac:dyDescent="0.2">
      <c r="A1061" s="354" t="s">
        <v>1986</v>
      </c>
      <c r="B1061" s="356" t="s">
        <v>1968</v>
      </c>
      <c r="C1061" s="357"/>
      <c r="D1061" s="360" t="s">
        <v>59</v>
      </c>
      <c r="E1061" s="323" t="s">
        <v>1454</v>
      </c>
    </row>
    <row r="1062" spans="1:5" x14ac:dyDescent="0.2">
      <c r="A1062" s="362"/>
      <c r="B1062" s="363"/>
      <c r="C1062" s="364"/>
      <c r="D1062" s="365"/>
      <c r="E1062" s="324" t="s">
        <v>1455</v>
      </c>
    </row>
    <row r="1063" spans="1:5" x14ac:dyDescent="0.2">
      <c r="A1063" s="346" t="s">
        <v>1987</v>
      </c>
      <c r="B1063" s="348" t="s">
        <v>1988</v>
      </c>
      <c r="C1063" s="349"/>
      <c r="D1063" s="352" t="s">
        <v>59</v>
      </c>
      <c r="E1063" s="325" t="s">
        <v>1454</v>
      </c>
    </row>
    <row r="1064" spans="1:5" x14ac:dyDescent="0.2">
      <c r="A1064" s="347"/>
      <c r="B1064" s="350"/>
      <c r="C1064" s="351"/>
      <c r="D1064" s="353"/>
      <c r="E1064" s="326" t="s">
        <v>1455</v>
      </c>
    </row>
    <row r="1065" spans="1:5" x14ac:dyDescent="0.2">
      <c r="A1065" s="354" t="s">
        <v>1989</v>
      </c>
      <c r="B1065" s="356" t="s">
        <v>1988</v>
      </c>
      <c r="C1065" s="357"/>
      <c r="D1065" s="360" t="s">
        <v>59</v>
      </c>
      <c r="E1065" s="323" t="s">
        <v>1454</v>
      </c>
    </row>
    <row r="1066" spans="1:5" x14ac:dyDescent="0.2">
      <c r="A1066" s="362"/>
      <c r="B1066" s="363"/>
      <c r="C1066" s="364"/>
      <c r="D1066" s="365"/>
      <c r="E1066" s="324" t="s">
        <v>1455</v>
      </c>
    </row>
    <row r="1067" spans="1:5" x14ac:dyDescent="0.2">
      <c r="A1067" s="346" t="s">
        <v>1990</v>
      </c>
      <c r="B1067" s="348" t="s">
        <v>1988</v>
      </c>
      <c r="C1067" s="349"/>
      <c r="D1067" s="352" t="s">
        <v>59</v>
      </c>
      <c r="E1067" s="325" t="s">
        <v>1454</v>
      </c>
    </row>
    <row r="1068" spans="1:5" x14ac:dyDescent="0.2">
      <c r="A1068" s="347"/>
      <c r="B1068" s="350"/>
      <c r="C1068" s="351"/>
      <c r="D1068" s="353"/>
      <c r="E1068" s="326" t="s">
        <v>1455</v>
      </c>
    </row>
    <row r="1069" spans="1:5" x14ac:dyDescent="0.2">
      <c r="A1069" s="354" t="s">
        <v>1941</v>
      </c>
      <c r="B1069" s="356" t="s">
        <v>1988</v>
      </c>
      <c r="C1069" s="357"/>
      <c r="D1069" s="360" t="s">
        <v>59</v>
      </c>
      <c r="E1069" s="323" t="s">
        <v>1454</v>
      </c>
    </row>
    <row r="1070" spans="1:5" x14ac:dyDescent="0.2">
      <c r="A1070" s="362"/>
      <c r="B1070" s="363"/>
      <c r="C1070" s="364"/>
      <c r="D1070" s="365"/>
      <c r="E1070" s="324" t="s">
        <v>1455</v>
      </c>
    </row>
    <row r="1071" spans="1:5" x14ac:dyDescent="0.2">
      <c r="A1071" s="346" t="s">
        <v>1991</v>
      </c>
      <c r="B1071" s="348" t="s">
        <v>1992</v>
      </c>
      <c r="C1071" s="349"/>
      <c r="D1071" s="352" t="s">
        <v>59</v>
      </c>
      <c r="E1071" s="325" t="s">
        <v>1454</v>
      </c>
    </row>
    <row r="1072" spans="1:5" x14ac:dyDescent="0.2">
      <c r="A1072" s="347"/>
      <c r="B1072" s="350"/>
      <c r="C1072" s="351"/>
      <c r="D1072" s="353"/>
      <c r="E1072" s="326" t="s">
        <v>1455</v>
      </c>
    </row>
    <row r="1073" spans="1:5" x14ac:dyDescent="0.2">
      <c r="A1073" s="354" t="s">
        <v>1993</v>
      </c>
      <c r="B1073" s="356" t="s">
        <v>1992</v>
      </c>
      <c r="C1073" s="357"/>
      <c r="D1073" s="360" t="s">
        <v>59</v>
      </c>
      <c r="E1073" s="323" t="s">
        <v>1454</v>
      </c>
    </row>
    <row r="1074" spans="1:5" x14ac:dyDescent="0.2">
      <c r="A1074" s="362"/>
      <c r="B1074" s="363"/>
      <c r="C1074" s="364"/>
      <c r="D1074" s="365"/>
      <c r="E1074" s="324" t="s">
        <v>1455</v>
      </c>
    </row>
    <row r="1075" spans="1:5" x14ac:dyDescent="0.2">
      <c r="A1075" s="346" t="s">
        <v>1994</v>
      </c>
      <c r="B1075" s="348" t="s">
        <v>1992</v>
      </c>
      <c r="C1075" s="349"/>
      <c r="D1075" s="352" t="s">
        <v>59</v>
      </c>
      <c r="E1075" s="325" t="s">
        <v>1454</v>
      </c>
    </row>
    <row r="1076" spans="1:5" x14ac:dyDescent="0.2">
      <c r="A1076" s="347"/>
      <c r="B1076" s="350"/>
      <c r="C1076" s="351"/>
      <c r="D1076" s="353"/>
      <c r="E1076" s="326" t="s">
        <v>1455</v>
      </c>
    </row>
    <row r="1077" spans="1:5" x14ac:dyDescent="0.2">
      <c r="A1077" s="354" t="s">
        <v>1995</v>
      </c>
      <c r="B1077" s="356" t="s">
        <v>1992</v>
      </c>
      <c r="C1077" s="357"/>
      <c r="D1077" s="360" t="s">
        <v>59</v>
      </c>
      <c r="E1077" s="323" t="s">
        <v>1454</v>
      </c>
    </row>
    <row r="1078" spans="1:5" x14ac:dyDescent="0.2">
      <c r="A1078" s="362"/>
      <c r="B1078" s="363"/>
      <c r="C1078" s="364"/>
      <c r="D1078" s="365"/>
      <c r="E1078" s="324" t="s">
        <v>1455</v>
      </c>
    </row>
    <row r="1079" spans="1:5" x14ac:dyDescent="0.2">
      <c r="A1079" s="346" t="s">
        <v>1996</v>
      </c>
      <c r="B1079" s="348" t="s">
        <v>1997</v>
      </c>
      <c r="C1079" s="349"/>
      <c r="D1079" s="352" t="s">
        <v>59</v>
      </c>
      <c r="E1079" s="325" t="s">
        <v>1454</v>
      </c>
    </row>
    <row r="1080" spans="1:5" x14ac:dyDescent="0.2">
      <c r="A1080" s="347"/>
      <c r="B1080" s="350"/>
      <c r="C1080" s="351"/>
      <c r="D1080" s="353"/>
      <c r="E1080" s="326" t="s">
        <v>1455</v>
      </c>
    </row>
    <row r="1081" spans="1:5" x14ac:dyDescent="0.2">
      <c r="A1081" s="354" t="s">
        <v>1998</v>
      </c>
      <c r="B1081" s="356" t="s">
        <v>1997</v>
      </c>
      <c r="C1081" s="357"/>
      <c r="D1081" s="360" t="s">
        <v>59</v>
      </c>
      <c r="E1081" s="323" t="s">
        <v>1454</v>
      </c>
    </row>
    <row r="1082" spans="1:5" x14ac:dyDescent="0.2">
      <c r="A1082" s="362"/>
      <c r="B1082" s="363"/>
      <c r="C1082" s="364"/>
      <c r="D1082" s="365"/>
      <c r="E1082" s="324" t="s">
        <v>1455</v>
      </c>
    </row>
    <row r="1083" spans="1:5" x14ac:dyDescent="0.2">
      <c r="A1083" s="346" t="s">
        <v>1999</v>
      </c>
      <c r="B1083" s="348" t="s">
        <v>1997</v>
      </c>
      <c r="C1083" s="349"/>
      <c r="D1083" s="352" t="s">
        <v>59</v>
      </c>
      <c r="E1083" s="325" t="s">
        <v>1454</v>
      </c>
    </row>
    <row r="1084" spans="1:5" x14ac:dyDescent="0.2">
      <c r="A1084" s="347"/>
      <c r="B1084" s="350"/>
      <c r="C1084" s="351"/>
      <c r="D1084" s="353"/>
      <c r="E1084" s="326" t="s">
        <v>1455</v>
      </c>
    </row>
    <row r="1085" spans="1:5" x14ac:dyDescent="0.2">
      <c r="A1085" s="354" t="s">
        <v>2000</v>
      </c>
      <c r="B1085" s="356" t="s">
        <v>1997</v>
      </c>
      <c r="C1085" s="357"/>
      <c r="D1085" s="360" t="s">
        <v>59</v>
      </c>
      <c r="E1085" s="323" t="s">
        <v>1454</v>
      </c>
    </row>
    <row r="1086" spans="1:5" x14ac:dyDescent="0.2">
      <c r="A1086" s="362"/>
      <c r="B1086" s="363"/>
      <c r="C1086" s="364"/>
      <c r="D1086" s="365"/>
      <c r="E1086" s="324" t="s">
        <v>1455</v>
      </c>
    </row>
    <row r="1087" spans="1:5" x14ac:dyDescent="0.2">
      <c r="A1087" s="346" t="s">
        <v>2001</v>
      </c>
      <c r="B1087" s="348" t="s">
        <v>1997</v>
      </c>
      <c r="C1087" s="349"/>
      <c r="D1087" s="352" t="s">
        <v>59</v>
      </c>
      <c r="E1087" s="325" t="s">
        <v>1454</v>
      </c>
    </row>
    <row r="1088" spans="1:5" x14ac:dyDescent="0.2">
      <c r="A1088" s="347"/>
      <c r="B1088" s="350"/>
      <c r="C1088" s="351"/>
      <c r="D1088" s="353"/>
      <c r="E1088" s="326" t="s">
        <v>1455</v>
      </c>
    </row>
    <row r="1089" spans="1:5" x14ac:dyDescent="0.2">
      <c r="A1089" s="354" t="s">
        <v>2002</v>
      </c>
      <c r="B1089" s="356" t="s">
        <v>2003</v>
      </c>
      <c r="C1089" s="357"/>
      <c r="D1089" s="360" t="s">
        <v>59</v>
      </c>
      <c r="E1089" s="323" t="s">
        <v>1454</v>
      </c>
    </row>
    <row r="1090" spans="1:5" x14ac:dyDescent="0.2">
      <c r="A1090" s="362"/>
      <c r="B1090" s="363"/>
      <c r="C1090" s="364"/>
      <c r="D1090" s="365"/>
      <c r="E1090" s="324" t="s">
        <v>1455</v>
      </c>
    </row>
    <row r="1091" spans="1:5" x14ac:dyDescent="0.2">
      <c r="A1091" s="346" t="s">
        <v>1572</v>
      </c>
      <c r="B1091" s="348" t="s">
        <v>2003</v>
      </c>
      <c r="C1091" s="349"/>
      <c r="D1091" s="352" t="s">
        <v>59</v>
      </c>
      <c r="E1091" s="325" t="s">
        <v>1454</v>
      </c>
    </row>
    <row r="1092" spans="1:5" x14ac:dyDescent="0.2">
      <c r="A1092" s="347"/>
      <c r="B1092" s="350"/>
      <c r="C1092" s="351"/>
      <c r="D1092" s="353"/>
      <c r="E1092" s="326" t="s">
        <v>1455</v>
      </c>
    </row>
    <row r="1093" spans="1:5" x14ac:dyDescent="0.2">
      <c r="A1093" s="354" t="s">
        <v>2004</v>
      </c>
      <c r="B1093" s="356" t="s">
        <v>2003</v>
      </c>
      <c r="C1093" s="357"/>
      <c r="D1093" s="360" t="s">
        <v>59</v>
      </c>
      <c r="E1093" s="323" t="s">
        <v>1454</v>
      </c>
    </row>
    <row r="1094" spans="1:5" x14ac:dyDescent="0.2">
      <c r="A1094" s="362"/>
      <c r="B1094" s="363"/>
      <c r="C1094" s="364"/>
      <c r="D1094" s="365"/>
      <c r="E1094" s="324" t="s">
        <v>1455</v>
      </c>
    </row>
    <row r="1095" spans="1:5" x14ac:dyDescent="0.2">
      <c r="A1095" s="346" t="s">
        <v>2005</v>
      </c>
      <c r="B1095" s="348" t="s">
        <v>2003</v>
      </c>
      <c r="C1095" s="349"/>
      <c r="D1095" s="352" t="s">
        <v>59</v>
      </c>
      <c r="E1095" s="325" t="s">
        <v>1454</v>
      </c>
    </row>
    <row r="1096" spans="1:5" x14ac:dyDescent="0.2">
      <c r="A1096" s="347"/>
      <c r="B1096" s="350"/>
      <c r="C1096" s="351"/>
      <c r="D1096" s="353"/>
      <c r="E1096" s="326" t="s">
        <v>1455</v>
      </c>
    </row>
    <row r="1097" spans="1:5" x14ac:dyDescent="0.2">
      <c r="A1097" s="354" t="s">
        <v>2006</v>
      </c>
      <c r="B1097" s="356" t="s">
        <v>2003</v>
      </c>
      <c r="C1097" s="357"/>
      <c r="D1097" s="360" t="s">
        <v>59</v>
      </c>
      <c r="E1097" s="323" t="s">
        <v>1454</v>
      </c>
    </row>
    <row r="1098" spans="1:5" x14ac:dyDescent="0.2">
      <c r="A1098" s="362"/>
      <c r="B1098" s="363"/>
      <c r="C1098" s="364"/>
      <c r="D1098" s="365"/>
      <c r="E1098" s="324" t="s">
        <v>1455</v>
      </c>
    </row>
    <row r="1099" spans="1:5" x14ac:dyDescent="0.2">
      <c r="A1099" s="346" t="s">
        <v>2007</v>
      </c>
      <c r="B1099" s="348" t="s">
        <v>2003</v>
      </c>
      <c r="C1099" s="349"/>
      <c r="D1099" s="352" t="s">
        <v>59</v>
      </c>
      <c r="E1099" s="325" t="s">
        <v>1454</v>
      </c>
    </row>
    <row r="1100" spans="1:5" x14ac:dyDescent="0.2">
      <c r="A1100" s="347"/>
      <c r="B1100" s="350"/>
      <c r="C1100" s="351"/>
      <c r="D1100" s="353"/>
      <c r="E1100" s="326" t="s">
        <v>1455</v>
      </c>
    </row>
    <row r="1101" spans="1:5" x14ac:dyDescent="0.2">
      <c r="A1101" s="354" t="s">
        <v>2008</v>
      </c>
      <c r="B1101" s="356" t="s">
        <v>2009</v>
      </c>
      <c r="C1101" s="357"/>
      <c r="D1101" s="360" t="s">
        <v>59</v>
      </c>
      <c r="E1101" s="323" t="s">
        <v>1454</v>
      </c>
    </row>
    <row r="1102" spans="1:5" x14ac:dyDescent="0.2">
      <c r="A1102" s="362"/>
      <c r="B1102" s="363"/>
      <c r="C1102" s="364"/>
      <c r="D1102" s="365"/>
      <c r="E1102" s="324" t="s">
        <v>1455</v>
      </c>
    </row>
    <row r="1103" spans="1:5" x14ac:dyDescent="0.2">
      <c r="A1103" s="346" t="s">
        <v>2010</v>
      </c>
      <c r="B1103" s="348" t="s">
        <v>2009</v>
      </c>
      <c r="C1103" s="349"/>
      <c r="D1103" s="352" t="s">
        <v>59</v>
      </c>
      <c r="E1103" s="325" t="s">
        <v>1454</v>
      </c>
    </row>
    <row r="1104" spans="1:5" x14ac:dyDescent="0.2">
      <c r="A1104" s="347"/>
      <c r="B1104" s="350"/>
      <c r="C1104" s="351"/>
      <c r="D1104" s="353"/>
      <c r="E1104" s="326" t="s">
        <v>1455</v>
      </c>
    </row>
    <row r="1105" spans="1:5" x14ac:dyDescent="0.2">
      <c r="A1105" s="354" t="s">
        <v>2011</v>
      </c>
      <c r="B1105" s="356" t="s">
        <v>2009</v>
      </c>
      <c r="C1105" s="357"/>
      <c r="D1105" s="360" t="s">
        <v>59</v>
      </c>
      <c r="E1105" s="323" t="s">
        <v>1454</v>
      </c>
    </row>
    <row r="1106" spans="1:5" x14ac:dyDescent="0.2">
      <c r="A1106" s="362"/>
      <c r="B1106" s="363"/>
      <c r="C1106" s="364"/>
      <c r="D1106" s="365"/>
      <c r="E1106" s="324" t="s">
        <v>1455</v>
      </c>
    </row>
    <row r="1107" spans="1:5" x14ac:dyDescent="0.2">
      <c r="A1107" s="346" t="s">
        <v>2012</v>
      </c>
      <c r="B1107" s="348" t="s">
        <v>2009</v>
      </c>
      <c r="C1107" s="349"/>
      <c r="D1107" s="352" t="s">
        <v>59</v>
      </c>
      <c r="E1107" s="325" t="s">
        <v>1454</v>
      </c>
    </row>
    <row r="1108" spans="1:5" x14ac:dyDescent="0.2">
      <c r="A1108" s="347"/>
      <c r="B1108" s="350"/>
      <c r="C1108" s="351"/>
      <c r="D1108" s="353"/>
      <c r="E1108" s="326" t="s">
        <v>1455</v>
      </c>
    </row>
    <row r="1109" spans="1:5" x14ac:dyDescent="0.2">
      <c r="A1109" s="354" t="s">
        <v>2013</v>
      </c>
      <c r="B1109" s="356" t="s">
        <v>2009</v>
      </c>
      <c r="C1109" s="357"/>
      <c r="D1109" s="360" t="s">
        <v>59</v>
      </c>
      <c r="E1109" s="323" t="s">
        <v>1454</v>
      </c>
    </row>
    <row r="1110" spans="1:5" x14ac:dyDescent="0.2">
      <c r="A1110" s="362"/>
      <c r="B1110" s="363"/>
      <c r="C1110" s="364"/>
      <c r="D1110" s="365"/>
      <c r="E1110" s="324" t="s">
        <v>1455</v>
      </c>
    </row>
    <row r="1111" spans="1:5" x14ac:dyDescent="0.2">
      <c r="A1111" s="346" t="s">
        <v>2014</v>
      </c>
      <c r="B1111" s="348" t="s">
        <v>2009</v>
      </c>
      <c r="C1111" s="349"/>
      <c r="D1111" s="352" t="s">
        <v>59</v>
      </c>
      <c r="E1111" s="325" t="s">
        <v>1454</v>
      </c>
    </row>
    <row r="1112" spans="1:5" x14ac:dyDescent="0.2">
      <c r="A1112" s="347"/>
      <c r="B1112" s="350"/>
      <c r="C1112" s="351"/>
      <c r="D1112" s="353"/>
      <c r="E1112" s="326" t="s">
        <v>1455</v>
      </c>
    </row>
    <row r="1113" spans="1:5" x14ac:dyDescent="0.2">
      <c r="A1113" s="354" t="s">
        <v>2015</v>
      </c>
      <c r="B1113" s="356" t="s">
        <v>2009</v>
      </c>
      <c r="C1113" s="357"/>
      <c r="D1113" s="360" t="s">
        <v>59</v>
      </c>
      <c r="E1113" s="323" t="s">
        <v>1454</v>
      </c>
    </row>
    <row r="1114" spans="1:5" x14ac:dyDescent="0.2">
      <c r="A1114" s="362"/>
      <c r="B1114" s="363"/>
      <c r="C1114" s="364"/>
      <c r="D1114" s="365"/>
      <c r="E1114" s="324" t="s">
        <v>1455</v>
      </c>
    </row>
    <row r="1115" spans="1:5" x14ac:dyDescent="0.2">
      <c r="A1115" s="346" t="s">
        <v>2016</v>
      </c>
      <c r="B1115" s="348" t="s">
        <v>2017</v>
      </c>
      <c r="C1115" s="349"/>
      <c r="D1115" s="352" t="s">
        <v>59</v>
      </c>
      <c r="E1115" s="325" t="s">
        <v>1454</v>
      </c>
    </row>
    <row r="1116" spans="1:5" x14ac:dyDescent="0.2">
      <c r="A1116" s="347"/>
      <c r="B1116" s="350"/>
      <c r="C1116" s="351"/>
      <c r="D1116" s="353"/>
      <c r="E1116" s="326" t="s">
        <v>1455</v>
      </c>
    </row>
    <row r="1117" spans="1:5" x14ac:dyDescent="0.2">
      <c r="A1117" s="354" t="s">
        <v>2018</v>
      </c>
      <c r="B1117" s="356" t="s">
        <v>2017</v>
      </c>
      <c r="C1117" s="357"/>
      <c r="D1117" s="360" t="s">
        <v>59</v>
      </c>
      <c r="E1117" s="323" t="s">
        <v>1454</v>
      </c>
    </row>
    <row r="1118" spans="1:5" x14ac:dyDescent="0.2">
      <c r="A1118" s="362"/>
      <c r="B1118" s="363"/>
      <c r="C1118" s="364"/>
      <c r="D1118" s="365"/>
      <c r="E1118" s="324" t="s">
        <v>1455</v>
      </c>
    </row>
    <row r="1119" spans="1:5" x14ac:dyDescent="0.2">
      <c r="A1119" s="346" t="s">
        <v>2019</v>
      </c>
      <c r="B1119" s="348" t="s">
        <v>2017</v>
      </c>
      <c r="C1119" s="349"/>
      <c r="D1119" s="352" t="s">
        <v>59</v>
      </c>
      <c r="E1119" s="325" t="s">
        <v>1454</v>
      </c>
    </row>
    <row r="1120" spans="1:5" x14ac:dyDescent="0.2">
      <c r="A1120" s="347"/>
      <c r="B1120" s="350"/>
      <c r="C1120" s="351"/>
      <c r="D1120" s="353"/>
      <c r="E1120" s="326" t="s">
        <v>1455</v>
      </c>
    </row>
    <row r="1121" spans="1:5" x14ac:dyDescent="0.2">
      <c r="A1121" s="354" t="s">
        <v>2020</v>
      </c>
      <c r="B1121" s="356" t="s">
        <v>2017</v>
      </c>
      <c r="C1121" s="357"/>
      <c r="D1121" s="360" t="s">
        <v>59</v>
      </c>
      <c r="E1121" s="323" t="s">
        <v>1454</v>
      </c>
    </row>
    <row r="1122" spans="1:5" x14ac:dyDescent="0.2">
      <c r="A1122" s="362"/>
      <c r="B1122" s="363"/>
      <c r="C1122" s="364"/>
      <c r="D1122" s="365"/>
      <c r="E1122" s="324" t="s">
        <v>1455</v>
      </c>
    </row>
    <row r="1123" spans="1:5" x14ac:dyDescent="0.2">
      <c r="A1123" s="346" t="s">
        <v>2021</v>
      </c>
      <c r="B1123" s="348" t="s">
        <v>2017</v>
      </c>
      <c r="C1123" s="349"/>
      <c r="D1123" s="352" t="s">
        <v>59</v>
      </c>
      <c r="E1123" s="325" t="s">
        <v>1454</v>
      </c>
    </row>
    <row r="1124" spans="1:5" x14ac:dyDescent="0.2">
      <c r="A1124" s="347"/>
      <c r="B1124" s="350"/>
      <c r="C1124" s="351"/>
      <c r="D1124" s="353"/>
      <c r="E1124" s="326" t="s">
        <v>1455</v>
      </c>
    </row>
    <row r="1125" spans="1:5" x14ac:dyDescent="0.2">
      <c r="A1125" s="354" t="s">
        <v>2022</v>
      </c>
      <c r="B1125" s="356" t="s">
        <v>2017</v>
      </c>
      <c r="C1125" s="357"/>
      <c r="D1125" s="360" t="s">
        <v>59</v>
      </c>
      <c r="E1125" s="323" t="s">
        <v>1454</v>
      </c>
    </row>
    <row r="1126" spans="1:5" x14ac:dyDescent="0.2">
      <c r="A1126" s="362"/>
      <c r="B1126" s="363"/>
      <c r="C1126" s="364"/>
      <c r="D1126" s="365"/>
      <c r="E1126" s="324" t="s">
        <v>1455</v>
      </c>
    </row>
    <row r="1127" spans="1:5" x14ac:dyDescent="0.2">
      <c r="A1127" s="346" t="s">
        <v>2023</v>
      </c>
      <c r="B1127" s="348" t="s">
        <v>2017</v>
      </c>
      <c r="C1127" s="349"/>
      <c r="D1127" s="352" t="s">
        <v>59</v>
      </c>
      <c r="E1127" s="325" t="s">
        <v>1454</v>
      </c>
    </row>
    <row r="1128" spans="1:5" x14ac:dyDescent="0.2">
      <c r="A1128" s="347"/>
      <c r="B1128" s="350"/>
      <c r="C1128" s="351"/>
      <c r="D1128" s="353"/>
      <c r="E1128" s="326" t="s">
        <v>1455</v>
      </c>
    </row>
    <row r="1129" spans="1:5" x14ac:dyDescent="0.2">
      <c r="A1129" s="354" t="s">
        <v>2024</v>
      </c>
      <c r="B1129" s="356" t="s">
        <v>2017</v>
      </c>
      <c r="C1129" s="357"/>
      <c r="D1129" s="360" t="s">
        <v>59</v>
      </c>
      <c r="E1129" s="323" t="s">
        <v>1454</v>
      </c>
    </row>
    <row r="1130" spans="1:5" x14ac:dyDescent="0.2">
      <c r="A1130" s="362"/>
      <c r="B1130" s="363"/>
      <c r="C1130" s="364"/>
      <c r="D1130" s="365"/>
      <c r="E1130" s="324" t="s">
        <v>1455</v>
      </c>
    </row>
    <row r="1131" spans="1:5" x14ac:dyDescent="0.2">
      <c r="A1131" s="346" t="s">
        <v>1864</v>
      </c>
      <c r="B1131" s="348"/>
      <c r="C1131" s="349"/>
      <c r="D1131" s="352" t="s">
        <v>59</v>
      </c>
      <c r="E1131" s="325" t="s">
        <v>1454</v>
      </c>
    </row>
    <row r="1132" spans="1:5" x14ac:dyDescent="0.2">
      <c r="A1132" s="347"/>
      <c r="B1132" s="350"/>
      <c r="C1132" s="351"/>
      <c r="D1132" s="353"/>
      <c r="E1132" s="326" t="s">
        <v>1455</v>
      </c>
    </row>
    <row r="1133" spans="1:5" x14ac:dyDescent="0.2">
      <c r="A1133" s="354" t="s">
        <v>1886</v>
      </c>
      <c r="B1133" s="356"/>
      <c r="C1133" s="357"/>
      <c r="D1133" s="360" t="s">
        <v>59</v>
      </c>
      <c r="E1133" s="323" t="s">
        <v>1454</v>
      </c>
    </row>
    <row r="1134" spans="1:5" x14ac:dyDescent="0.2">
      <c r="A1134" s="362"/>
      <c r="B1134" s="363"/>
      <c r="C1134" s="364"/>
      <c r="D1134" s="365"/>
      <c r="E1134" s="324" t="s">
        <v>1455</v>
      </c>
    </row>
    <row r="1135" spans="1:5" x14ac:dyDescent="0.2">
      <c r="A1135" s="346" t="s">
        <v>1892</v>
      </c>
      <c r="B1135" s="348"/>
      <c r="C1135" s="349"/>
      <c r="D1135" s="352" t="s">
        <v>59</v>
      </c>
      <c r="E1135" s="325" t="s">
        <v>1454</v>
      </c>
    </row>
    <row r="1136" spans="1:5" x14ac:dyDescent="0.2">
      <c r="A1136" s="347"/>
      <c r="B1136" s="350"/>
      <c r="C1136" s="351"/>
      <c r="D1136" s="353"/>
      <c r="E1136" s="326" t="s">
        <v>1455</v>
      </c>
    </row>
    <row r="1137" spans="1:5" x14ac:dyDescent="0.2">
      <c r="A1137" s="354" t="s">
        <v>1897</v>
      </c>
      <c r="B1137" s="356"/>
      <c r="C1137" s="357"/>
      <c r="D1137" s="360" t="s">
        <v>59</v>
      </c>
      <c r="E1137" s="323" t="s">
        <v>1454</v>
      </c>
    </row>
    <row r="1138" spans="1:5" x14ac:dyDescent="0.2">
      <c r="A1138" s="362"/>
      <c r="B1138" s="363"/>
      <c r="C1138" s="364"/>
      <c r="D1138" s="365"/>
      <c r="E1138" s="324" t="s">
        <v>1455</v>
      </c>
    </row>
    <row r="1139" spans="1:5" x14ac:dyDescent="0.2">
      <c r="A1139" s="346" t="s">
        <v>1908</v>
      </c>
      <c r="B1139" s="348"/>
      <c r="C1139" s="349"/>
      <c r="D1139" s="352" t="s">
        <v>59</v>
      </c>
      <c r="E1139" s="325" t="s">
        <v>1454</v>
      </c>
    </row>
    <row r="1140" spans="1:5" x14ac:dyDescent="0.2">
      <c r="A1140" s="347"/>
      <c r="B1140" s="350"/>
      <c r="C1140" s="351"/>
      <c r="D1140" s="353"/>
      <c r="E1140" s="326" t="s">
        <v>1455</v>
      </c>
    </row>
    <row r="1141" spans="1:5" x14ac:dyDescent="0.2">
      <c r="A1141" s="354" t="s">
        <v>1915</v>
      </c>
      <c r="B1141" s="356"/>
      <c r="C1141" s="357"/>
      <c r="D1141" s="360" t="s">
        <v>59</v>
      </c>
      <c r="E1141" s="323" t="s">
        <v>1454</v>
      </c>
    </row>
    <row r="1142" spans="1:5" x14ac:dyDescent="0.2">
      <c r="A1142" s="362"/>
      <c r="B1142" s="363"/>
      <c r="C1142" s="364"/>
      <c r="D1142" s="365"/>
      <c r="E1142" s="324" t="s">
        <v>1455</v>
      </c>
    </row>
    <row r="1143" spans="1:5" x14ac:dyDescent="0.2">
      <c r="A1143" s="346" t="s">
        <v>1923</v>
      </c>
      <c r="B1143" s="348"/>
      <c r="C1143" s="349"/>
      <c r="D1143" s="352" t="s">
        <v>59</v>
      </c>
      <c r="E1143" s="325" t="s">
        <v>1454</v>
      </c>
    </row>
    <row r="1144" spans="1:5" x14ac:dyDescent="0.2">
      <c r="A1144" s="347"/>
      <c r="B1144" s="350"/>
      <c r="C1144" s="351"/>
      <c r="D1144" s="353"/>
      <c r="E1144" s="326" t="s">
        <v>1455</v>
      </c>
    </row>
    <row r="1145" spans="1:5" x14ac:dyDescent="0.2">
      <c r="A1145" s="354" t="s">
        <v>1927</v>
      </c>
      <c r="B1145" s="356"/>
      <c r="C1145" s="357"/>
      <c r="D1145" s="360" t="s">
        <v>59</v>
      </c>
      <c r="E1145" s="323" t="s">
        <v>1454</v>
      </c>
    </row>
    <row r="1146" spans="1:5" x14ac:dyDescent="0.2">
      <c r="A1146" s="362"/>
      <c r="B1146" s="363"/>
      <c r="C1146" s="364"/>
      <c r="D1146" s="365"/>
      <c r="E1146" s="324" t="s">
        <v>1455</v>
      </c>
    </row>
    <row r="1147" spans="1:5" x14ac:dyDescent="0.2">
      <c r="A1147" s="346" t="s">
        <v>1943</v>
      </c>
      <c r="B1147" s="348"/>
      <c r="C1147" s="349"/>
      <c r="D1147" s="352" t="s">
        <v>59</v>
      </c>
      <c r="E1147" s="325" t="s">
        <v>1454</v>
      </c>
    </row>
    <row r="1148" spans="1:5" x14ac:dyDescent="0.2">
      <c r="A1148" s="347"/>
      <c r="B1148" s="350"/>
      <c r="C1148" s="351"/>
      <c r="D1148" s="353"/>
      <c r="E1148" s="326" t="s">
        <v>1455</v>
      </c>
    </row>
    <row r="1149" spans="1:5" x14ac:dyDescent="0.2">
      <c r="A1149" s="354" t="s">
        <v>1949</v>
      </c>
      <c r="B1149" s="356"/>
      <c r="C1149" s="357"/>
      <c r="D1149" s="360" t="s">
        <v>59</v>
      </c>
      <c r="E1149" s="323" t="s">
        <v>1454</v>
      </c>
    </row>
    <row r="1150" spans="1:5" x14ac:dyDescent="0.2">
      <c r="A1150" s="362"/>
      <c r="B1150" s="363"/>
      <c r="C1150" s="364"/>
      <c r="D1150" s="365"/>
      <c r="E1150" s="324" t="s">
        <v>1455</v>
      </c>
    </row>
    <row r="1151" spans="1:5" x14ac:dyDescent="0.2">
      <c r="A1151" s="346" t="s">
        <v>1958</v>
      </c>
      <c r="B1151" s="348"/>
      <c r="C1151" s="349"/>
      <c r="D1151" s="352" t="s">
        <v>59</v>
      </c>
      <c r="E1151" s="325" t="s">
        <v>1454</v>
      </c>
    </row>
    <row r="1152" spans="1:5" x14ac:dyDescent="0.2">
      <c r="A1152" s="347"/>
      <c r="B1152" s="350"/>
      <c r="C1152" s="351"/>
      <c r="D1152" s="353"/>
      <c r="E1152" s="326" t="s">
        <v>1455</v>
      </c>
    </row>
    <row r="1153" spans="1:5" x14ac:dyDescent="0.2">
      <c r="A1153" s="354" t="s">
        <v>1988</v>
      </c>
      <c r="B1153" s="356"/>
      <c r="C1153" s="357"/>
      <c r="D1153" s="360" t="s">
        <v>59</v>
      </c>
      <c r="E1153" s="323" t="s">
        <v>1454</v>
      </c>
    </row>
    <row r="1154" spans="1:5" x14ac:dyDescent="0.2">
      <c r="A1154" s="362"/>
      <c r="B1154" s="363"/>
      <c r="C1154" s="364"/>
      <c r="D1154" s="365"/>
      <c r="E1154" s="324" t="s">
        <v>1455</v>
      </c>
    </row>
    <row r="1155" spans="1:5" x14ac:dyDescent="0.2">
      <c r="A1155" s="346" t="s">
        <v>1992</v>
      </c>
      <c r="B1155" s="348"/>
      <c r="C1155" s="349"/>
      <c r="D1155" s="352" t="s">
        <v>59</v>
      </c>
      <c r="E1155" s="325" t="s">
        <v>1454</v>
      </c>
    </row>
    <row r="1156" spans="1:5" x14ac:dyDescent="0.2">
      <c r="A1156" s="347"/>
      <c r="B1156" s="350"/>
      <c r="C1156" s="351"/>
      <c r="D1156" s="353"/>
      <c r="E1156" s="326" t="s">
        <v>1455</v>
      </c>
    </row>
    <row r="1157" spans="1:5" x14ac:dyDescent="0.2">
      <c r="A1157" s="354" t="s">
        <v>1997</v>
      </c>
      <c r="B1157" s="356"/>
      <c r="C1157" s="357"/>
      <c r="D1157" s="360" t="s">
        <v>59</v>
      </c>
      <c r="E1157" s="323" t="s">
        <v>1454</v>
      </c>
    </row>
    <row r="1158" spans="1:5" x14ac:dyDescent="0.2">
      <c r="A1158" s="362"/>
      <c r="B1158" s="363"/>
      <c r="C1158" s="364"/>
      <c r="D1158" s="365"/>
      <c r="E1158" s="324" t="s">
        <v>1455</v>
      </c>
    </row>
    <row r="1159" spans="1:5" x14ac:dyDescent="0.2">
      <c r="A1159" s="346" t="s">
        <v>2003</v>
      </c>
      <c r="B1159" s="348"/>
      <c r="C1159" s="349"/>
      <c r="D1159" s="352" t="s">
        <v>59</v>
      </c>
      <c r="E1159" s="325" t="s">
        <v>1454</v>
      </c>
    </row>
    <row r="1160" spans="1:5" x14ac:dyDescent="0.2">
      <c r="A1160" s="347"/>
      <c r="B1160" s="350"/>
      <c r="C1160" s="351"/>
      <c r="D1160" s="353"/>
      <c r="E1160" s="326" t="s">
        <v>1455</v>
      </c>
    </row>
    <row r="1161" spans="1:5" x14ac:dyDescent="0.2">
      <c r="A1161" s="354" t="s">
        <v>2009</v>
      </c>
      <c r="B1161" s="356"/>
      <c r="C1161" s="357"/>
      <c r="D1161" s="360" t="s">
        <v>59</v>
      </c>
      <c r="E1161" s="323" t="s">
        <v>1454</v>
      </c>
    </row>
    <row r="1162" spans="1:5" x14ac:dyDescent="0.2">
      <c r="A1162" s="362"/>
      <c r="B1162" s="363"/>
      <c r="C1162" s="364"/>
      <c r="D1162" s="365"/>
      <c r="E1162" s="324" t="s">
        <v>1455</v>
      </c>
    </row>
    <row r="1163" spans="1:5" x14ac:dyDescent="0.2">
      <c r="A1163" s="346" t="s">
        <v>1968</v>
      </c>
      <c r="B1163" s="348"/>
      <c r="C1163" s="349"/>
      <c r="D1163" s="352" t="s">
        <v>59</v>
      </c>
      <c r="E1163" s="325" t="s">
        <v>1454</v>
      </c>
    </row>
    <row r="1164" spans="1:5" x14ac:dyDescent="0.2">
      <c r="A1164" s="347"/>
      <c r="B1164" s="350"/>
      <c r="C1164" s="351"/>
      <c r="D1164" s="353"/>
      <c r="E1164" s="326" t="s">
        <v>1455</v>
      </c>
    </row>
    <row r="1165" spans="1:5" x14ac:dyDescent="0.2">
      <c r="A1165" s="354" t="s">
        <v>1974</v>
      </c>
      <c r="B1165" s="356" t="s">
        <v>1923</v>
      </c>
      <c r="C1165" s="357"/>
      <c r="D1165" s="360" t="s">
        <v>59</v>
      </c>
      <c r="E1165" s="323" t="s">
        <v>1454</v>
      </c>
    </row>
    <row r="1166" spans="1:5" x14ac:dyDescent="0.2">
      <c r="A1166" s="362"/>
      <c r="B1166" s="363"/>
      <c r="C1166" s="364"/>
      <c r="D1166" s="365"/>
      <c r="E1166" s="324" t="s">
        <v>1455</v>
      </c>
    </row>
    <row r="1167" spans="1:5" x14ac:dyDescent="0.2">
      <c r="A1167" s="346" t="s">
        <v>2025</v>
      </c>
      <c r="B1167" s="348" t="s">
        <v>1864</v>
      </c>
      <c r="C1167" s="349"/>
      <c r="D1167" s="352" t="s">
        <v>59</v>
      </c>
      <c r="E1167" s="325" t="s">
        <v>1454</v>
      </c>
    </row>
    <row r="1168" spans="1:5" x14ac:dyDescent="0.2">
      <c r="A1168" s="347"/>
      <c r="B1168" s="350"/>
      <c r="C1168" s="351"/>
      <c r="D1168" s="353"/>
      <c r="E1168" s="326" t="s">
        <v>1455</v>
      </c>
    </row>
    <row r="1169" spans="1:5" x14ac:dyDescent="0.2">
      <c r="A1169" s="354" t="s">
        <v>2026</v>
      </c>
      <c r="B1169" s="356" t="s">
        <v>1886</v>
      </c>
      <c r="C1169" s="357"/>
      <c r="D1169" s="360" t="s">
        <v>59</v>
      </c>
      <c r="E1169" s="323" t="s">
        <v>1454</v>
      </c>
    </row>
    <row r="1170" spans="1:5" x14ac:dyDescent="0.2">
      <c r="A1170" s="362"/>
      <c r="B1170" s="363"/>
      <c r="C1170" s="364"/>
      <c r="D1170" s="365"/>
      <c r="E1170" s="324" t="s">
        <v>1455</v>
      </c>
    </row>
    <row r="1171" spans="1:5" x14ac:dyDescent="0.2">
      <c r="A1171" s="346" t="s">
        <v>1774</v>
      </c>
      <c r="B1171" s="348" t="s">
        <v>1892</v>
      </c>
      <c r="C1171" s="349"/>
      <c r="D1171" s="352" t="s">
        <v>59</v>
      </c>
      <c r="E1171" s="325" t="s">
        <v>1454</v>
      </c>
    </row>
    <row r="1172" spans="1:5" x14ac:dyDescent="0.2">
      <c r="A1172" s="347"/>
      <c r="B1172" s="350"/>
      <c r="C1172" s="351"/>
      <c r="D1172" s="353"/>
      <c r="E1172" s="326" t="s">
        <v>1455</v>
      </c>
    </row>
    <row r="1173" spans="1:5" x14ac:dyDescent="0.2">
      <c r="A1173" s="354" t="s">
        <v>2027</v>
      </c>
      <c r="B1173" s="356" t="s">
        <v>1897</v>
      </c>
      <c r="C1173" s="357"/>
      <c r="D1173" s="360" t="s">
        <v>59</v>
      </c>
      <c r="E1173" s="323" t="s">
        <v>1454</v>
      </c>
    </row>
    <row r="1174" spans="1:5" x14ac:dyDescent="0.2">
      <c r="A1174" s="362"/>
      <c r="B1174" s="363"/>
      <c r="C1174" s="364"/>
      <c r="D1174" s="365"/>
      <c r="E1174" s="324" t="s">
        <v>1455</v>
      </c>
    </row>
    <row r="1175" spans="1:5" x14ac:dyDescent="0.2">
      <c r="A1175" s="346" t="s">
        <v>1584</v>
      </c>
      <c r="B1175" s="348" t="s">
        <v>1908</v>
      </c>
      <c r="C1175" s="349"/>
      <c r="D1175" s="352" t="s">
        <v>59</v>
      </c>
      <c r="E1175" s="325" t="s">
        <v>1454</v>
      </c>
    </row>
    <row r="1176" spans="1:5" x14ac:dyDescent="0.2">
      <c r="A1176" s="347"/>
      <c r="B1176" s="350"/>
      <c r="C1176" s="351"/>
      <c r="D1176" s="353"/>
      <c r="E1176" s="326" t="s">
        <v>1455</v>
      </c>
    </row>
    <row r="1177" spans="1:5" x14ac:dyDescent="0.2">
      <c r="A1177" s="354" t="s">
        <v>2028</v>
      </c>
      <c r="B1177" s="356" t="s">
        <v>1927</v>
      </c>
      <c r="C1177" s="357"/>
      <c r="D1177" s="360" t="s">
        <v>59</v>
      </c>
      <c r="E1177" s="323" t="s">
        <v>1454</v>
      </c>
    </row>
    <row r="1178" spans="1:5" x14ac:dyDescent="0.2">
      <c r="A1178" s="362"/>
      <c r="B1178" s="363"/>
      <c r="C1178" s="364"/>
      <c r="D1178" s="365"/>
      <c r="E1178" s="324" t="s">
        <v>1455</v>
      </c>
    </row>
    <row r="1179" spans="1:5" x14ac:dyDescent="0.2">
      <c r="A1179" s="346" t="s">
        <v>2029</v>
      </c>
      <c r="B1179" s="348" t="s">
        <v>1927</v>
      </c>
      <c r="C1179" s="349"/>
      <c r="D1179" s="352" t="s">
        <v>59</v>
      </c>
      <c r="E1179" s="325" t="s">
        <v>1454</v>
      </c>
    </row>
    <row r="1180" spans="1:5" x14ac:dyDescent="0.2">
      <c r="A1180" s="347"/>
      <c r="B1180" s="350"/>
      <c r="C1180" s="351"/>
      <c r="D1180" s="353"/>
      <c r="E1180" s="326" t="s">
        <v>1455</v>
      </c>
    </row>
    <row r="1181" spans="1:5" x14ac:dyDescent="0.2">
      <c r="A1181" s="354" t="s">
        <v>2030</v>
      </c>
      <c r="B1181" s="356" t="s">
        <v>1943</v>
      </c>
      <c r="C1181" s="357"/>
      <c r="D1181" s="360" t="s">
        <v>59</v>
      </c>
      <c r="E1181" s="323" t="s">
        <v>1454</v>
      </c>
    </row>
    <row r="1182" spans="1:5" x14ac:dyDescent="0.2">
      <c r="A1182" s="362"/>
      <c r="B1182" s="363"/>
      <c r="C1182" s="364"/>
      <c r="D1182" s="365"/>
      <c r="E1182" s="324" t="s">
        <v>1455</v>
      </c>
    </row>
    <row r="1183" spans="1:5" x14ac:dyDescent="0.2">
      <c r="A1183" s="346" t="s">
        <v>2031</v>
      </c>
      <c r="B1183" s="348" t="s">
        <v>1958</v>
      </c>
      <c r="C1183" s="349"/>
      <c r="D1183" s="352" t="s">
        <v>59</v>
      </c>
      <c r="E1183" s="325" t="s">
        <v>1454</v>
      </c>
    </row>
    <row r="1184" spans="1:5" x14ac:dyDescent="0.2">
      <c r="A1184" s="347"/>
      <c r="B1184" s="350"/>
      <c r="C1184" s="351"/>
      <c r="D1184" s="353"/>
      <c r="E1184" s="326" t="s">
        <v>1455</v>
      </c>
    </row>
    <row r="1185" spans="1:5" x14ac:dyDescent="0.2">
      <c r="A1185" s="354" t="s">
        <v>2032</v>
      </c>
      <c r="B1185" s="356" t="s">
        <v>1968</v>
      </c>
      <c r="C1185" s="357"/>
      <c r="D1185" s="360" t="s">
        <v>59</v>
      </c>
      <c r="E1185" s="323" t="s">
        <v>1454</v>
      </c>
    </row>
    <row r="1186" spans="1:5" x14ac:dyDescent="0.2">
      <c r="A1186" s="362"/>
      <c r="B1186" s="363"/>
      <c r="C1186" s="364"/>
      <c r="D1186" s="365"/>
      <c r="E1186" s="324" t="s">
        <v>1455</v>
      </c>
    </row>
    <row r="1187" spans="1:5" x14ac:dyDescent="0.2">
      <c r="A1187" s="346" t="s">
        <v>2033</v>
      </c>
      <c r="B1187" s="348" t="s">
        <v>1864</v>
      </c>
      <c r="C1187" s="349"/>
      <c r="D1187" s="352" t="s">
        <v>59</v>
      </c>
      <c r="E1187" s="325" t="s">
        <v>1454</v>
      </c>
    </row>
    <row r="1188" spans="1:5" x14ac:dyDescent="0.2">
      <c r="A1188" s="347"/>
      <c r="B1188" s="350"/>
      <c r="C1188" s="351"/>
      <c r="D1188" s="353"/>
      <c r="E1188" s="326" t="s">
        <v>1455</v>
      </c>
    </row>
    <row r="1189" spans="1:5" x14ac:dyDescent="0.2">
      <c r="A1189" s="354" t="s">
        <v>2034</v>
      </c>
      <c r="B1189" s="356" t="s">
        <v>1915</v>
      </c>
      <c r="C1189" s="357"/>
      <c r="D1189" s="360" t="s">
        <v>59</v>
      </c>
      <c r="E1189" s="323" t="s">
        <v>1454</v>
      </c>
    </row>
    <row r="1190" spans="1:5" x14ac:dyDescent="0.2">
      <c r="A1190" s="362"/>
      <c r="B1190" s="363"/>
      <c r="C1190" s="364"/>
      <c r="D1190" s="365"/>
      <c r="E1190" s="324" t="s">
        <v>1455</v>
      </c>
    </row>
    <row r="1191" spans="1:5" x14ac:dyDescent="0.2">
      <c r="A1191" s="346" t="s">
        <v>2035</v>
      </c>
      <c r="B1191" s="348" t="s">
        <v>1949</v>
      </c>
      <c r="C1191" s="349"/>
      <c r="D1191" s="352" t="s">
        <v>59</v>
      </c>
      <c r="E1191" s="325" t="s">
        <v>1454</v>
      </c>
    </row>
    <row r="1192" spans="1:5" x14ac:dyDescent="0.2">
      <c r="A1192" s="347"/>
      <c r="B1192" s="350"/>
      <c r="C1192" s="351"/>
      <c r="D1192" s="353"/>
      <c r="E1192" s="326" t="s">
        <v>1455</v>
      </c>
    </row>
    <row r="1193" spans="1:5" x14ac:dyDescent="0.2">
      <c r="A1193" s="354" t="s">
        <v>2036</v>
      </c>
      <c r="B1193" s="356" t="s">
        <v>1949</v>
      </c>
      <c r="C1193" s="357"/>
      <c r="D1193" s="360" t="s">
        <v>59</v>
      </c>
      <c r="E1193" s="323" t="s">
        <v>1454</v>
      </c>
    </row>
    <row r="1194" spans="1:5" x14ac:dyDescent="0.2">
      <c r="A1194" s="362"/>
      <c r="B1194" s="363"/>
      <c r="C1194" s="364"/>
      <c r="D1194" s="365"/>
      <c r="E1194" s="324" t="s">
        <v>1455</v>
      </c>
    </row>
    <row r="1195" spans="1:5" x14ac:dyDescent="0.2">
      <c r="A1195" s="346" t="s">
        <v>2017</v>
      </c>
      <c r="B1195" s="348"/>
      <c r="C1195" s="349"/>
      <c r="D1195" s="352" t="s">
        <v>59</v>
      </c>
      <c r="E1195" s="325" t="s">
        <v>1454</v>
      </c>
    </row>
    <row r="1196" spans="1:5" x14ac:dyDescent="0.2">
      <c r="A1196" s="347"/>
      <c r="B1196" s="350"/>
      <c r="C1196" s="351"/>
      <c r="D1196" s="353"/>
      <c r="E1196" s="326" t="s">
        <v>1455</v>
      </c>
    </row>
    <row r="1197" spans="1:5" x14ac:dyDescent="0.2">
      <c r="A1197" s="354" t="s">
        <v>2037</v>
      </c>
      <c r="B1197" s="356" t="s">
        <v>1864</v>
      </c>
      <c r="C1197" s="357"/>
      <c r="D1197" s="360" t="s">
        <v>59</v>
      </c>
      <c r="E1197" s="323" t="s">
        <v>1454</v>
      </c>
    </row>
    <row r="1198" spans="1:5" x14ac:dyDescent="0.2">
      <c r="A1198" s="362"/>
      <c r="B1198" s="363"/>
      <c r="C1198" s="364"/>
      <c r="D1198" s="365"/>
      <c r="E1198" s="324" t="s">
        <v>1455</v>
      </c>
    </row>
    <row r="1199" spans="1:5" x14ac:dyDescent="0.2">
      <c r="A1199" s="346" t="s">
        <v>2038</v>
      </c>
      <c r="B1199" s="348" t="s">
        <v>1864</v>
      </c>
      <c r="C1199" s="349"/>
      <c r="D1199" s="352" t="s">
        <v>59</v>
      </c>
      <c r="E1199" s="325" t="s">
        <v>1454</v>
      </c>
    </row>
    <row r="1200" spans="1:5" x14ac:dyDescent="0.2">
      <c r="A1200" s="347"/>
      <c r="B1200" s="350"/>
      <c r="C1200" s="351"/>
      <c r="D1200" s="353"/>
      <c r="E1200" s="326" t="s">
        <v>1455</v>
      </c>
    </row>
    <row r="1201" spans="1:5" x14ac:dyDescent="0.2">
      <c r="A1201" s="354" t="s">
        <v>2039</v>
      </c>
      <c r="B1201" s="356" t="s">
        <v>1864</v>
      </c>
      <c r="C1201" s="357"/>
      <c r="D1201" s="360" t="s">
        <v>59</v>
      </c>
      <c r="E1201" s="323" t="s">
        <v>1454</v>
      </c>
    </row>
    <row r="1202" spans="1:5" x14ac:dyDescent="0.2">
      <c r="A1202" s="362"/>
      <c r="B1202" s="363"/>
      <c r="C1202" s="364"/>
      <c r="D1202" s="365"/>
      <c r="E1202" s="324" t="s">
        <v>1455</v>
      </c>
    </row>
    <row r="1203" spans="1:5" x14ac:dyDescent="0.2">
      <c r="A1203" s="346" t="s">
        <v>2040</v>
      </c>
      <c r="B1203" s="348" t="s">
        <v>1897</v>
      </c>
      <c r="C1203" s="349"/>
      <c r="D1203" s="352" t="s">
        <v>59</v>
      </c>
      <c r="E1203" s="325" t="s">
        <v>1454</v>
      </c>
    </row>
    <row r="1204" spans="1:5" x14ac:dyDescent="0.2">
      <c r="A1204" s="347"/>
      <c r="B1204" s="350"/>
      <c r="C1204" s="351"/>
      <c r="D1204" s="353"/>
      <c r="E1204" s="326" t="s">
        <v>1455</v>
      </c>
    </row>
    <row r="1205" spans="1:5" x14ac:dyDescent="0.2">
      <c r="A1205" s="354" t="s">
        <v>2041</v>
      </c>
      <c r="B1205" s="356"/>
      <c r="C1205" s="357"/>
      <c r="D1205" s="360" t="s">
        <v>60</v>
      </c>
      <c r="E1205" s="323" t="s">
        <v>1454</v>
      </c>
    </row>
    <row r="1206" spans="1:5" x14ac:dyDescent="0.2">
      <c r="A1206" s="362"/>
      <c r="B1206" s="363"/>
      <c r="C1206" s="364"/>
      <c r="D1206" s="365"/>
      <c r="E1206" s="324" t="s">
        <v>1455</v>
      </c>
    </row>
    <row r="1207" spans="1:5" x14ac:dyDescent="0.2">
      <c r="A1207" s="346" t="s">
        <v>2042</v>
      </c>
      <c r="B1207" s="348"/>
      <c r="C1207" s="349"/>
      <c r="D1207" s="352" t="s">
        <v>60</v>
      </c>
      <c r="E1207" s="325" t="s">
        <v>1454</v>
      </c>
    </row>
    <row r="1208" spans="1:5" x14ac:dyDescent="0.2">
      <c r="A1208" s="347"/>
      <c r="B1208" s="350"/>
      <c r="C1208" s="351"/>
      <c r="D1208" s="353"/>
      <c r="E1208" s="326" t="s">
        <v>1455</v>
      </c>
    </row>
    <row r="1209" spans="1:5" x14ac:dyDescent="0.2">
      <c r="A1209" s="354" t="s">
        <v>2043</v>
      </c>
      <c r="B1209" s="356"/>
      <c r="C1209" s="357"/>
      <c r="D1209" s="360" t="s">
        <v>60</v>
      </c>
      <c r="E1209" s="323" t="s">
        <v>1454</v>
      </c>
    </row>
    <row r="1210" spans="1:5" x14ac:dyDescent="0.2">
      <c r="A1210" s="362"/>
      <c r="B1210" s="363"/>
      <c r="C1210" s="364"/>
      <c r="D1210" s="365"/>
      <c r="E1210" s="324" t="s">
        <v>1455</v>
      </c>
    </row>
    <row r="1211" spans="1:5" x14ac:dyDescent="0.2">
      <c r="A1211" s="346" t="s">
        <v>2044</v>
      </c>
      <c r="B1211" s="348"/>
      <c r="C1211" s="349"/>
      <c r="D1211" s="352" t="s">
        <v>60</v>
      </c>
      <c r="E1211" s="325" t="s">
        <v>1454</v>
      </c>
    </row>
    <row r="1212" spans="1:5" x14ac:dyDescent="0.2">
      <c r="A1212" s="347"/>
      <c r="B1212" s="350"/>
      <c r="C1212" s="351"/>
      <c r="D1212" s="353"/>
      <c r="E1212" s="326" t="s">
        <v>1455</v>
      </c>
    </row>
    <row r="1213" spans="1:5" x14ac:dyDescent="0.2">
      <c r="A1213" s="354" t="s">
        <v>2045</v>
      </c>
      <c r="B1213" s="356"/>
      <c r="C1213" s="357"/>
      <c r="D1213" s="360" t="s">
        <v>60</v>
      </c>
      <c r="E1213" s="323" t="s">
        <v>1454</v>
      </c>
    </row>
    <row r="1214" spans="1:5" x14ac:dyDescent="0.2">
      <c r="A1214" s="362"/>
      <c r="B1214" s="363"/>
      <c r="C1214" s="364"/>
      <c r="D1214" s="365"/>
      <c r="E1214" s="324" t="s">
        <v>1455</v>
      </c>
    </row>
    <row r="1215" spans="1:5" x14ac:dyDescent="0.2">
      <c r="A1215" s="346" t="s">
        <v>2046</v>
      </c>
      <c r="B1215" s="348"/>
      <c r="C1215" s="349"/>
      <c r="D1215" s="352" t="s">
        <v>60</v>
      </c>
      <c r="E1215" s="325" t="s">
        <v>1454</v>
      </c>
    </row>
    <row r="1216" spans="1:5" x14ac:dyDescent="0.2">
      <c r="A1216" s="347"/>
      <c r="B1216" s="350"/>
      <c r="C1216" s="351"/>
      <c r="D1216" s="353"/>
      <c r="E1216" s="326" t="s">
        <v>1455</v>
      </c>
    </row>
    <row r="1217" spans="1:5" x14ac:dyDescent="0.2">
      <c r="A1217" s="354" t="s">
        <v>2047</v>
      </c>
      <c r="B1217" s="356"/>
      <c r="C1217" s="357"/>
      <c r="D1217" s="360" t="s">
        <v>60</v>
      </c>
      <c r="E1217" s="323" t="s">
        <v>1454</v>
      </c>
    </row>
    <row r="1218" spans="1:5" x14ac:dyDescent="0.2">
      <c r="A1218" s="362"/>
      <c r="B1218" s="363"/>
      <c r="C1218" s="364"/>
      <c r="D1218" s="365"/>
      <c r="E1218" s="324" t="s">
        <v>1455</v>
      </c>
    </row>
    <row r="1219" spans="1:5" x14ac:dyDescent="0.2">
      <c r="A1219" s="346" t="s">
        <v>2048</v>
      </c>
      <c r="B1219" s="348"/>
      <c r="C1219" s="349"/>
      <c r="D1219" s="352" t="s">
        <v>60</v>
      </c>
      <c r="E1219" s="325" t="s">
        <v>1454</v>
      </c>
    </row>
    <row r="1220" spans="1:5" x14ac:dyDescent="0.2">
      <c r="A1220" s="347"/>
      <c r="B1220" s="350"/>
      <c r="C1220" s="351"/>
      <c r="D1220" s="353"/>
      <c r="E1220" s="326" t="s">
        <v>1455</v>
      </c>
    </row>
    <row r="1221" spans="1:5" x14ac:dyDescent="0.2">
      <c r="A1221" s="354" t="s">
        <v>2049</v>
      </c>
      <c r="B1221" s="356" t="s">
        <v>2050</v>
      </c>
      <c r="C1221" s="357"/>
      <c r="D1221" s="360" t="s">
        <v>60</v>
      </c>
      <c r="E1221" s="323" t="s">
        <v>1454</v>
      </c>
    </row>
    <row r="1222" spans="1:5" x14ac:dyDescent="0.2">
      <c r="A1222" s="362"/>
      <c r="B1222" s="363"/>
      <c r="C1222" s="364"/>
      <c r="D1222" s="365"/>
      <c r="E1222" s="324" t="s">
        <v>1455</v>
      </c>
    </row>
    <row r="1223" spans="1:5" x14ac:dyDescent="0.2">
      <c r="A1223" s="346" t="s">
        <v>1944</v>
      </c>
      <c r="B1223" s="348" t="s">
        <v>2050</v>
      </c>
      <c r="C1223" s="349"/>
      <c r="D1223" s="352" t="s">
        <v>60</v>
      </c>
      <c r="E1223" s="325" t="s">
        <v>1454</v>
      </c>
    </row>
    <row r="1224" spans="1:5" x14ac:dyDescent="0.2">
      <c r="A1224" s="347"/>
      <c r="B1224" s="350"/>
      <c r="C1224" s="351"/>
      <c r="D1224" s="353"/>
      <c r="E1224" s="326" t="s">
        <v>1455</v>
      </c>
    </row>
    <row r="1225" spans="1:5" x14ac:dyDescent="0.2">
      <c r="A1225" s="354" t="s">
        <v>2051</v>
      </c>
      <c r="B1225" s="356" t="s">
        <v>2050</v>
      </c>
      <c r="C1225" s="357"/>
      <c r="D1225" s="360" t="s">
        <v>60</v>
      </c>
      <c r="E1225" s="323" t="s">
        <v>1454</v>
      </c>
    </row>
    <row r="1226" spans="1:5" x14ac:dyDescent="0.2">
      <c r="A1226" s="362"/>
      <c r="B1226" s="363"/>
      <c r="C1226" s="364"/>
      <c r="D1226" s="365"/>
      <c r="E1226" s="324" t="s">
        <v>1455</v>
      </c>
    </row>
    <row r="1227" spans="1:5" x14ac:dyDescent="0.2">
      <c r="A1227" s="346" t="s">
        <v>2052</v>
      </c>
      <c r="B1227" s="348" t="s">
        <v>2050</v>
      </c>
      <c r="C1227" s="349"/>
      <c r="D1227" s="352" t="s">
        <v>60</v>
      </c>
      <c r="E1227" s="325" t="s">
        <v>1454</v>
      </c>
    </row>
    <row r="1228" spans="1:5" x14ac:dyDescent="0.2">
      <c r="A1228" s="347"/>
      <c r="B1228" s="350"/>
      <c r="C1228" s="351"/>
      <c r="D1228" s="353"/>
      <c r="E1228" s="326" t="s">
        <v>1455</v>
      </c>
    </row>
    <row r="1229" spans="1:5" x14ac:dyDescent="0.2">
      <c r="A1229" s="354" t="s">
        <v>2053</v>
      </c>
      <c r="B1229" s="356" t="s">
        <v>2050</v>
      </c>
      <c r="C1229" s="357"/>
      <c r="D1229" s="360" t="s">
        <v>60</v>
      </c>
      <c r="E1229" s="323" t="s">
        <v>1454</v>
      </c>
    </row>
    <row r="1230" spans="1:5" x14ac:dyDescent="0.2">
      <c r="A1230" s="362"/>
      <c r="B1230" s="363"/>
      <c r="C1230" s="364"/>
      <c r="D1230" s="365"/>
      <c r="E1230" s="324" t="s">
        <v>1455</v>
      </c>
    </row>
    <row r="1231" spans="1:5" x14ac:dyDescent="0.2">
      <c r="A1231" s="346" t="s">
        <v>2054</v>
      </c>
      <c r="B1231" s="348" t="s">
        <v>2050</v>
      </c>
      <c r="C1231" s="349"/>
      <c r="D1231" s="352" t="s">
        <v>60</v>
      </c>
      <c r="E1231" s="325" t="s">
        <v>1454</v>
      </c>
    </row>
    <row r="1232" spans="1:5" x14ac:dyDescent="0.2">
      <c r="A1232" s="347"/>
      <c r="B1232" s="350"/>
      <c r="C1232" s="351"/>
      <c r="D1232" s="353"/>
      <c r="E1232" s="326" t="s">
        <v>1455</v>
      </c>
    </row>
    <row r="1233" spans="1:5" x14ac:dyDescent="0.2">
      <c r="A1233" s="354" t="s">
        <v>2055</v>
      </c>
      <c r="B1233" s="356" t="s">
        <v>2050</v>
      </c>
      <c r="C1233" s="357"/>
      <c r="D1233" s="360" t="s">
        <v>60</v>
      </c>
      <c r="E1233" s="323" t="s">
        <v>1454</v>
      </c>
    </row>
    <row r="1234" spans="1:5" x14ac:dyDescent="0.2">
      <c r="A1234" s="362"/>
      <c r="B1234" s="363"/>
      <c r="C1234" s="364"/>
      <c r="D1234" s="365"/>
      <c r="E1234" s="324" t="s">
        <v>1455</v>
      </c>
    </row>
    <row r="1235" spans="1:5" x14ac:dyDescent="0.2">
      <c r="A1235" s="346" t="s">
        <v>2056</v>
      </c>
      <c r="B1235" s="348" t="s">
        <v>2050</v>
      </c>
      <c r="C1235" s="349"/>
      <c r="D1235" s="352" t="s">
        <v>60</v>
      </c>
      <c r="E1235" s="325" t="s">
        <v>1454</v>
      </c>
    </row>
    <row r="1236" spans="1:5" x14ac:dyDescent="0.2">
      <c r="A1236" s="347"/>
      <c r="B1236" s="350"/>
      <c r="C1236" s="351"/>
      <c r="D1236" s="353"/>
      <c r="E1236" s="326" t="s">
        <v>1455</v>
      </c>
    </row>
    <row r="1237" spans="1:5" x14ac:dyDescent="0.2">
      <c r="A1237" s="354" t="s">
        <v>2057</v>
      </c>
      <c r="B1237" s="356" t="s">
        <v>2050</v>
      </c>
      <c r="C1237" s="357"/>
      <c r="D1237" s="360" t="s">
        <v>60</v>
      </c>
      <c r="E1237" s="323" t="s">
        <v>1454</v>
      </c>
    </row>
    <row r="1238" spans="1:5" x14ac:dyDescent="0.2">
      <c r="A1238" s="362"/>
      <c r="B1238" s="363"/>
      <c r="C1238" s="364"/>
      <c r="D1238" s="365"/>
      <c r="E1238" s="324" t="s">
        <v>1455</v>
      </c>
    </row>
    <row r="1239" spans="1:5" x14ac:dyDescent="0.2">
      <c r="A1239" s="346" t="s">
        <v>1964</v>
      </c>
      <c r="B1239" s="348" t="s">
        <v>2050</v>
      </c>
      <c r="C1239" s="349"/>
      <c r="D1239" s="352" t="s">
        <v>60</v>
      </c>
      <c r="E1239" s="325" t="s">
        <v>1454</v>
      </c>
    </row>
    <row r="1240" spans="1:5" x14ac:dyDescent="0.2">
      <c r="A1240" s="347"/>
      <c r="B1240" s="350"/>
      <c r="C1240" s="351"/>
      <c r="D1240" s="353"/>
      <c r="E1240" s="326" t="s">
        <v>1455</v>
      </c>
    </row>
    <row r="1241" spans="1:5" x14ac:dyDescent="0.2">
      <c r="A1241" s="354" t="s">
        <v>2058</v>
      </c>
      <c r="B1241" s="356" t="s">
        <v>2050</v>
      </c>
      <c r="C1241" s="357"/>
      <c r="D1241" s="360" t="s">
        <v>60</v>
      </c>
      <c r="E1241" s="323" t="s">
        <v>1454</v>
      </c>
    </row>
    <row r="1242" spans="1:5" x14ac:dyDescent="0.2">
      <c r="A1242" s="362"/>
      <c r="B1242" s="363"/>
      <c r="C1242" s="364"/>
      <c r="D1242" s="365"/>
      <c r="E1242" s="324" t="s">
        <v>1455</v>
      </c>
    </row>
    <row r="1243" spans="1:5" x14ac:dyDescent="0.2">
      <c r="A1243" s="346" t="s">
        <v>2059</v>
      </c>
      <c r="B1243" s="348" t="s">
        <v>2050</v>
      </c>
      <c r="C1243" s="349"/>
      <c r="D1243" s="352" t="s">
        <v>60</v>
      </c>
      <c r="E1243" s="325" t="s">
        <v>1454</v>
      </c>
    </row>
    <row r="1244" spans="1:5" x14ac:dyDescent="0.2">
      <c r="A1244" s="347"/>
      <c r="B1244" s="350"/>
      <c r="C1244" s="351"/>
      <c r="D1244" s="353"/>
      <c r="E1244" s="326" t="s">
        <v>1455</v>
      </c>
    </row>
    <row r="1245" spans="1:5" x14ac:dyDescent="0.2">
      <c r="A1245" s="354" t="s">
        <v>2060</v>
      </c>
      <c r="B1245" s="356" t="s">
        <v>2050</v>
      </c>
      <c r="C1245" s="357"/>
      <c r="D1245" s="360" t="s">
        <v>60</v>
      </c>
      <c r="E1245" s="323" t="s">
        <v>1454</v>
      </c>
    </row>
    <row r="1246" spans="1:5" x14ac:dyDescent="0.2">
      <c r="A1246" s="362"/>
      <c r="B1246" s="363"/>
      <c r="C1246" s="364"/>
      <c r="D1246" s="365"/>
      <c r="E1246" s="324" t="s">
        <v>1455</v>
      </c>
    </row>
    <row r="1247" spans="1:5" x14ac:dyDescent="0.2">
      <c r="A1247" s="346" t="s">
        <v>2061</v>
      </c>
      <c r="B1247" s="348" t="s">
        <v>2050</v>
      </c>
      <c r="C1247" s="349"/>
      <c r="D1247" s="352" t="s">
        <v>60</v>
      </c>
      <c r="E1247" s="325" t="s">
        <v>1454</v>
      </c>
    </row>
    <row r="1248" spans="1:5" x14ac:dyDescent="0.2">
      <c r="A1248" s="347"/>
      <c r="B1248" s="350"/>
      <c r="C1248" s="351"/>
      <c r="D1248" s="353"/>
      <c r="E1248" s="326" t="s">
        <v>1455</v>
      </c>
    </row>
    <row r="1249" spans="1:5" x14ac:dyDescent="0.2">
      <c r="A1249" s="354" t="s">
        <v>2062</v>
      </c>
      <c r="B1249" s="356" t="s">
        <v>2050</v>
      </c>
      <c r="C1249" s="357"/>
      <c r="D1249" s="360" t="s">
        <v>60</v>
      </c>
      <c r="E1249" s="323" t="s">
        <v>1454</v>
      </c>
    </row>
    <row r="1250" spans="1:5" x14ac:dyDescent="0.2">
      <c r="A1250" s="362"/>
      <c r="B1250" s="363"/>
      <c r="C1250" s="364"/>
      <c r="D1250" s="365"/>
      <c r="E1250" s="324" t="s">
        <v>1455</v>
      </c>
    </row>
    <row r="1251" spans="1:5" x14ac:dyDescent="0.2">
      <c r="A1251" s="346" t="s">
        <v>2063</v>
      </c>
      <c r="B1251" s="348" t="s">
        <v>2050</v>
      </c>
      <c r="C1251" s="349"/>
      <c r="D1251" s="352" t="s">
        <v>60</v>
      </c>
      <c r="E1251" s="325" t="s">
        <v>1454</v>
      </c>
    </row>
    <row r="1252" spans="1:5" x14ac:dyDescent="0.2">
      <c r="A1252" s="347"/>
      <c r="B1252" s="350"/>
      <c r="C1252" s="351"/>
      <c r="D1252" s="353"/>
      <c r="E1252" s="326" t="s">
        <v>1455</v>
      </c>
    </row>
    <row r="1253" spans="1:5" x14ac:dyDescent="0.2">
      <c r="A1253" s="354" t="s">
        <v>2064</v>
      </c>
      <c r="B1253" s="356" t="s">
        <v>2050</v>
      </c>
      <c r="C1253" s="357"/>
      <c r="D1253" s="360" t="s">
        <v>60</v>
      </c>
      <c r="E1253" s="323" t="s">
        <v>1454</v>
      </c>
    </row>
    <row r="1254" spans="1:5" x14ac:dyDescent="0.2">
      <c r="A1254" s="362"/>
      <c r="B1254" s="363"/>
      <c r="C1254" s="364"/>
      <c r="D1254" s="365"/>
      <c r="E1254" s="324" t="s">
        <v>1455</v>
      </c>
    </row>
    <row r="1255" spans="1:5" x14ac:dyDescent="0.2">
      <c r="A1255" s="346" t="s">
        <v>2065</v>
      </c>
      <c r="B1255" s="348" t="s">
        <v>2066</v>
      </c>
      <c r="C1255" s="349"/>
      <c r="D1255" s="352" t="s">
        <v>60</v>
      </c>
      <c r="E1255" s="325" t="s">
        <v>1454</v>
      </c>
    </row>
    <row r="1256" spans="1:5" x14ac:dyDescent="0.2">
      <c r="A1256" s="347"/>
      <c r="B1256" s="350"/>
      <c r="C1256" s="351"/>
      <c r="D1256" s="353"/>
      <c r="E1256" s="326" t="s">
        <v>1455</v>
      </c>
    </row>
    <row r="1257" spans="1:5" x14ac:dyDescent="0.2">
      <c r="A1257" s="354" t="s">
        <v>2067</v>
      </c>
      <c r="B1257" s="356" t="s">
        <v>2066</v>
      </c>
      <c r="C1257" s="357"/>
      <c r="D1257" s="360" t="s">
        <v>60</v>
      </c>
      <c r="E1257" s="323" t="s">
        <v>1454</v>
      </c>
    </row>
    <row r="1258" spans="1:5" x14ac:dyDescent="0.2">
      <c r="A1258" s="362"/>
      <c r="B1258" s="363"/>
      <c r="C1258" s="364"/>
      <c r="D1258" s="365"/>
      <c r="E1258" s="324" t="s">
        <v>1455</v>
      </c>
    </row>
    <row r="1259" spans="1:5" x14ac:dyDescent="0.2">
      <c r="A1259" s="346" t="s">
        <v>2068</v>
      </c>
      <c r="B1259" s="348" t="s">
        <v>2066</v>
      </c>
      <c r="C1259" s="349"/>
      <c r="D1259" s="352" t="s">
        <v>60</v>
      </c>
      <c r="E1259" s="325" t="s">
        <v>1454</v>
      </c>
    </row>
    <row r="1260" spans="1:5" x14ac:dyDescent="0.2">
      <c r="A1260" s="347"/>
      <c r="B1260" s="350"/>
      <c r="C1260" s="351"/>
      <c r="D1260" s="353"/>
      <c r="E1260" s="326" t="s">
        <v>1455</v>
      </c>
    </row>
    <row r="1261" spans="1:5" x14ac:dyDescent="0.2">
      <c r="A1261" s="354" t="s">
        <v>2069</v>
      </c>
      <c r="B1261" s="356" t="s">
        <v>2066</v>
      </c>
      <c r="C1261" s="357"/>
      <c r="D1261" s="360" t="s">
        <v>60</v>
      </c>
      <c r="E1261" s="323" t="s">
        <v>1454</v>
      </c>
    </row>
    <row r="1262" spans="1:5" x14ac:dyDescent="0.2">
      <c r="A1262" s="362"/>
      <c r="B1262" s="363"/>
      <c r="C1262" s="364"/>
      <c r="D1262" s="365"/>
      <c r="E1262" s="324" t="s">
        <v>1455</v>
      </c>
    </row>
    <row r="1263" spans="1:5" x14ac:dyDescent="0.2">
      <c r="A1263" s="346" t="s">
        <v>2070</v>
      </c>
      <c r="B1263" s="348" t="s">
        <v>2066</v>
      </c>
      <c r="C1263" s="349"/>
      <c r="D1263" s="352" t="s">
        <v>60</v>
      </c>
      <c r="E1263" s="325" t="s">
        <v>1454</v>
      </c>
    </row>
    <row r="1264" spans="1:5" x14ac:dyDescent="0.2">
      <c r="A1264" s="347"/>
      <c r="B1264" s="350"/>
      <c r="C1264" s="351"/>
      <c r="D1264" s="353"/>
      <c r="E1264" s="326" t="s">
        <v>1455</v>
      </c>
    </row>
    <row r="1265" spans="1:5" x14ac:dyDescent="0.2">
      <c r="A1265" s="354" t="s">
        <v>2071</v>
      </c>
      <c r="B1265" s="356" t="s">
        <v>2066</v>
      </c>
      <c r="C1265" s="357"/>
      <c r="D1265" s="360" t="s">
        <v>60</v>
      </c>
      <c r="E1265" s="323" t="s">
        <v>1454</v>
      </c>
    </row>
    <row r="1266" spans="1:5" x14ac:dyDescent="0.2">
      <c r="A1266" s="362"/>
      <c r="B1266" s="363"/>
      <c r="C1266" s="364"/>
      <c r="D1266" s="365"/>
      <c r="E1266" s="324" t="s">
        <v>2072</v>
      </c>
    </row>
    <row r="1267" spans="1:5" x14ac:dyDescent="0.2">
      <c r="A1267" s="346" t="s">
        <v>2073</v>
      </c>
      <c r="B1267" s="348" t="s">
        <v>2066</v>
      </c>
      <c r="C1267" s="349"/>
      <c r="D1267" s="352" t="s">
        <v>60</v>
      </c>
      <c r="E1267" s="325" t="s">
        <v>1454</v>
      </c>
    </row>
    <row r="1268" spans="1:5" x14ac:dyDescent="0.2">
      <c r="A1268" s="347"/>
      <c r="B1268" s="350"/>
      <c r="C1268" s="351"/>
      <c r="D1268" s="353"/>
      <c r="E1268" s="326" t="s">
        <v>1455</v>
      </c>
    </row>
    <row r="1269" spans="1:5" x14ac:dyDescent="0.2">
      <c r="A1269" s="354" t="s">
        <v>2074</v>
      </c>
      <c r="B1269" s="356" t="s">
        <v>2066</v>
      </c>
      <c r="C1269" s="357"/>
      <c r="D1269" s="360" t="s">
        <v>60</v>
      </c>
      <c r="E1269" s="323" t="s">
        <v>1454</v>
      </c>
    </row>
    <row r="1270" spans="1:5" x14ac:dyDescent="0.2">
      <c r="A1270" s="362"/>
      <c r="B1270" s="363"/>
      <c r="C1270" s="364"/>
      <c r="D1270" s="365"/>
      <c r="E1270" s="324" t="s">
        <v>2072</v>
      </c>
    </row>
    <row r="1271" spans="1:5" x14ac:dyDescent="0.2">
      <c r="A1271" s="346" t="s">
        <v>2075</v>
      </c>
      <c r="B1271" s="348" t="s">
        <v>2066</v>
      </c>
      <c r="C1271" s="349"/>
      <c r="D1271" s="352" t="s">
        <v>60</v>
      </c>
      <c r="E1271" s="325" t="s">
        <v>1454</v>
      </c>
    </row>
    <row r="1272" spans="1:5" x14ac:dyDescent="0.2">
      <c r="A1272" s="347"/>
      <c r="B1272" s="350"/>
      <c r="C1272" s="351"/>
      <c r="D1272" s="353"/>
      <c r="E1272" s="326" t="s">
        <v>1455</v>
      </c>
    </row>
    <row r="1273" spans="1:5" x14ac:dyDescent="0.2">
      <c r="A1273" s="354" t="s">
        <v>2076</v>
      </c>
      <c r="B1273" s="356" t="s">
        <v>2066</v>
      </c>
      <c r="C1273" s="357"/>
      <c r="D1273" s="360" t="s">
        <v>60</v>
      </c>
      <c r="E1273" s="323" t="s">
        <v>1454</v>
      </c>
    </row>
    <row r="1274" spans="1:5" x14ac:dyDescent="0.2">
      <c r="A1274" s="362"/>
      <c r="B1274" s="363"/>
      <c r="C1274" s="364"/>
      <c r="D1274" s="365"/>
      <c r="E1274" s="324" t="s">
        <v>1455</v>
      </c>
    </row>
    <row r="1275" spans="1:5" x14ac:dyDescent="0.2">
      <c r="A1275" s="346" t="s">
        <v>2077</v>
      </c>
      <c r="B1275" s="348" t="s">
        <v>2078</v>
      </c>
      <c r="C1275" s="349"/>
      <c r="D1275" s="352" t="s">
        <v>60</v>
      </c>
      <c r="E1275" s="325" t="s">
        <v>1454</v>
      </c>
    </row>
    <row r="1276" spans="1:5" x14ac:dyDescent="0.2">
      <c r="A1276" s="347"/>
      <c r="B1276" s="350"/>
      <c r="C1276" s="351"/>
      <c r="D1276" s="353"/>
      <c r="E1276" s="326" t="s">
        <v>1455</v>
      </c>
    </row>
    <row r="1277" spans="1:5" x14ac:dyDescent="0.2">
      <c r="A1277" s="354" t="s">
        <v>2079</v>
      </c>
      <c r="B1277" s="356" t="s">
        <v>2078</v>
      </c>
      <c r="C1277" s="357"/>
      <c r="D1277" s="360" t="s">
        <v>60</v>
      </c>
      <c r="E1277" s="323" t="s">
        <v>1454</v>
      </c>
    </row>
    <row r="1278" spans="1:5" x14ac:dyDescent="0.2">
      <c r="A1278" s="362"/>
      <c r="B1278" s="363"/>
      <c r="C1278" s="364"/>
      <c r="D1278" s="365"/>
      <c r="E1278" s="324" t="s">
        <v>1455</v>
      </c>
    </row>
    <row r="1279" spans="1:5" x14ac:dyDescent="0.2">
      <c r="A1279" s="346" t="s">
        <v>2080</v>
      </c>
      <c r="B1279" s="348" t="s">
        <v>2078</v>
      </c>
      <c r="C1279" s="349"/>
      <c r="D1279" s="352" t="s">
        <v>60</v>
      </c>
      <c r="E1279" s="325" t="s">
        <v>1454</v>
      </c>
    </row>
    <row r="1280" spans="1:5" x14ac:dyDescent="0.2">
      <c r="A1280" s="347"/>
      <c r="B1280" s="350"/>
      <c r="C1280" s="351"/>
      <c r="D1280" s="353"/>
      <c r="E1280" s="326" t="s">
        <v>1455</v>
      </c>
    </row>
    <row r="1281" spans="1:5" x14ac:dyDescent="0.2">
      <c r="A1281" s="354" t="s">
        <v>2081</v>
      </c>
      <c r="B1281" s="356" t="s">
        <v>2078</v>
      </c>
      <c r="C1281" s="357"/>
      <c r="D1281" s="360" t="s">
        <v>60</v>
      </c>
      <c r="E1281" s="323" t="s">
        <v>1454</v>
      </c>
    </row>
    <row r="1282" spans="1:5" x14ac:dyDescent="0.2">
      <c r="A1282" s="362"/>
      <c r="B1282" s="363"/>
      <c r="C1282" s="364"/>
      <c r="D1282" s="365"/>
      <c r="E1282" s="324" t="s">
        <v>1455</v>
      </c>
    </row>
    <row r="1283" spans="1:5" x14ac:dyDescent="0.2">
      <c r="A1283" s="346" t="s">
        <v>2082</v>
      </c>
      <c r="B1283" s="348" t="s">
        <v>2078</v>
      </c>
      <c r="C1283" s="349"/>
      <c r="D1283" s="352" t="s">
        <v>60</v>
      </c>
      <c r="E1283" s="325" t="s">
        <v>1454</v>
      </c>
    </row>
    <row r="1284" spans="1:5" x14ac:dyDescent="0.2">
      <c r="A1284" s="347"/>
      <c r="B1284" s="350"/>
      <c r="C1284" s="351"/>
      <c r="D1284" s="353"/>
      <c r="E1284" s="326" t="s">
        <v>1455</v>
      </c>
    </row>
    <row r="1285" spans="1:5" x14ac:dyDescent="0.2">
      <c r="A1285" s="354" t="s">
        <v>2083</v>
      </c>
      <c r="B1285" s="356" t="s">
        <v>2078</v>
      </c>
      <c r="C1285" s="357"/>
      <c r="D1285" s="360" t="s">
        <v>60</v>
      </c>
      <c r="E1285" s="323" t="s">
        <v>1454</v>
      </c>
    </row>
    <row r="1286" spans="1:5" x14ac:dyDescent="0.2">
      <c r="A1286" s="362"/>
      <c r="B1286" s="363"/>
      <c r="C1286" s="364"/>
      <c r="D1286" s="365"/>
      <c r="E1286" s="324" t="s">
        <v>1455</v>
      </c>
    </row>
    <row r="1287" spans="1:5" x14ac:dyDescent="0.2">
      <c r="A1287" s="346" t="s">
        <v>2084</v>
      </c>
      <c r="B1287" s="348" t="s">
        <v>2078</v>
      </c>
      <c r="C1287" s="349"/>
      <c r="D1287" s="352" t="s">
        <v>60</v>
      </c>
      <c r="E1287" s="325" t="s">
        <v>1454</v>
      </c>
    </row>
    <row r="1288" spans="1:5" x14ac:dyDescent="0.2">
      <c r="A1288" s="347"/>
      <c r="B1288" s="350"/>
      <c r="C1288" s="351"/>
      <c r="D1288" s="353"/>
      <c r="E1288" s="326" t="s">
        <v>1455</v>
      </c>
    </row>
    <row r="1289" spans="1:5" x14ac:dyDescent="0.2">
      <c r="A1289" s="354" t="s">
        <v>2085</v>
      </c>
      <c r="B1289" s="356" t="s">
        <v>2050</v>
      </c>
      <c r="C1289" s="357"/>
      <c r="D1289" s="360" t="s">
        <v>60</v>
      </c>
      <c r="E1289" s="323" t="s">
        <v>1454</v>
      </c>
    </row>
    <row r="1290" spans="1:5" x14ac:dyDescent="0.2">
      <c r="A1290" s="362"/>
      <c r="B1290" s="363"/>
      <c r="C1290" s="364"/>
      <c r="D1290" s="365"/>
      <c r="E1290" s="324" t="s">
        <v>1455</v>
      </c>
    </row>
    <row r="1291" spans="1:5" x14ac:dyDescent="0.2">
      <c r="A1291" s="346" t="s">
        <v>2086</v>
      </c>
      <c r="B1291" s="348" t="s">
        <v>2078</v>
      </c>
      <c r="C1291" s="349"/>
      <c r="D1291" s="352" t="s">
        <v>60</v>
      </c>
      <c r="E1291" s="325" t="s">
        <v>1454</v>
      </c>
    </row>
    <row r="1292" spans="1:5" x14ac:dyDescent="0.2">
      <c r="A1292" s="347"/>
      <c r="B1292" s="350"/>
      <c r="C1292" s="351"/>
      <c r="D1292" s="353"/>
      <c r="E1292" s="326" t="s">
        <v>1455</v>
      </c>
    </row>
    <row r="1293" spans="1:5" x14ac:dyDescent="0.2">
      <c r="A1293" s="354" t="s">
        <v>2087</v>
      </c>
      <c r="B1293" s="356" t="s">
        <v>2078</v>
      </c>
      <c r="C1293" s="357"/>
      <c r="D1293" s="360" t="s">
        <v>60</v>
      </c>
      <c r="E1293" s="323" t="s">
        <v>1454</v>
      </c>
    </row>
    <row r="1294" spans="1:5" x14ac:dyDescent="0.2">
      <c r="A1294" s="362"/>
      <c r="B1294" s="363"/>
      <c r="C1294" s="364"/>
      <c r="D1294" s="365"/>
      <c r="E1294" s="324" t="s">
        <v>1455</v>
      </c>
    </row>
    <row r="1295" spans="1:5" x14ac:dyDescent="0.2">
      <c r="A1295" s="346" t="s">
        <v>2088</v>
      </c>
      <c r="B1295" s="348" t="s">
        <v>2078</v>
      </c>
      <c r="C1295" s="349"/>
      <c r="D1295" s="352" t="s">
        <v>60</v>
      </c>
      <c r="E1295" s="325" t="s">
        <v>1454</v>
      </c>
    </row>
    <row r="1296" spans="1:5" x14ac:dyDescent="0.2">
      <c r="A1296" s="347"/>
      <c r="B1296" s="350"/>
      <c r="C1296" s="351"/>
      <c r="D1296" s="353"/>
      <c r="E1296" s="326" t="s">
        <v>1455</v>
      </c>
    </row>
    <row r="1297" spans="1:5" x14ac:dyDescent="0.2">
      <c r="A1297" s="354" t="s">
        <v>2089</v>
      </c>
      <c r="B1297" s="356" t="s">
        <v>2078</v>
      </c>
      <c r="C1297" s="357"/>
      <c r="D1297" s="360" t="s">
        <v>60</v>
      </c>
      <c r="E1297" s="323" t="s">
        <v>1454</v>
      </c>
    </row>
    <row r="1298" spans="1:5" x14ac:dyDescent="0.2">
      <c r="A1298" s="362"/>
      <c r="B1298" s="363"/>
      <c r="C1298" s="364"/>
      <c r="D1298" s="365"/>
      <c r="E1298" s="324" t="s">
        <v>1455</v>
      </c>
    </row>
    <row r="1299" spans="1:5" x14ac:dyDescent="0.2">
      <c r="A1299" s="346" t="s">
        <v>2090</v>
      </c>
      <c r="B1299" s="348" t="s">
        <v>2078</v>
      </c>
      <c r="C1299" s="349"/>
      <c r="D1299" s="352" t="s">
        <v>60</v>
      </c>
      <c r="E1299" s="325" t="s">
        <v>1454</v>
      </c>
    </row>
    <row r="1300" spans="1:5" x14ac:dyDescent="0.2">
      <c r="A1300" s="347"/>
      <c r="B1300" s="350"/>
      <c r="C1300" s="351"/>
      <c r="D1300" s="353"/>
      <c r="E1300" s="326" t="s">
        <v>1455</v>
      </c>
    </row>
    <row r="1301" spans="1:5" x14ac:dyDescent="0.2">
      <c r="A1301" s="354" t="s">
        <v>2091</v>
      </c>
      <c r="B1301" s="356" t="s">
        <v>2078</v>
      </c>
      <c r="C1301" s="357"/>
      <c r="D1301" s="360" t="s">
        <v>60</v>
      </c>
      <c r="E1301" s="323" t="s">
        <v>1454</v>
      </c>
    </row>
    <row r="1302" spans="1:5" x14ac:dyDescent="0.2">
      <c r="A1302" s="362"/>
      <c r="B1302" s="363"/>
      <c r="C1302" s="364"/>
      <c r="D1302" s="365"/>
      <c r="E1302" s="324" t="s">
        <v>1455</v>
      </c>
    </row>
    <row r="1303" spans="1:5" x14ac:dyDescent="0.2">
      <c r="A1303" s="346" t="s">
        <v>2092</v>
      </c>
      <c r="B1303" s="348" t="s">
        <v>2078</v>
      </c>
      <c r="C1303" s="349"/>
      <c r="D1303" s="352" t="s">
        <v>60</v>
      </c>
      <c r="E1303" s="325" t="s">
        <v>1454</v>
      </c>
    </row>
    <row r="1304" spans="1:5" x14ac:dyDescent="0.2">
      <c r="A1304" s="347"/>
      <c r="B1304" s="350"/>
      <c r="C1304" s="351"/>
      <c r="D1304" s="353"/>
      <c r="E1304" s="326" t="s">
        <v>1455</v>
      </c>
    </row>
    <row r="1305" spans="1:5" x14ac:dyDescent="0.2">
      <c r="A1305" s="354" t="s">
        <v>2093</v>
      </c>
      <c r="B1305" s="356" t="s">
        <v>2094</v>
      </c>
      <c r="C1305" s="357"/>
      <c r="D1305" s="360" t="s">
        <v>60</v>
      </c>
      <c r="E1305" s="323" t="s">
        <v>1454</v>
      </c>
    </row>
    <row r="1306" spans="1:5" x14ac:dyDescent="0.2">
      <c r="A1306" s="362"/>
      <c r="B1306" s="363"/>
      <c r="C1306" s="364"/>
      <c r="D1306" s="365"/>
      <c r="E1306" s="324" t="s">
        <v>1455</v>
      </c>
    </row>
    <row r="1307" spans="1:5" x14ac:dyDescent="0.2">
      <c r="A1307" s="346" t="s">
        <v>2095</v>
      </c>
      <c r="B1307" s="348" t="s">
        <v>2094</v>
      </c>
      <c r="C1307" s="349"/>
      <c r="D1307" s="352" t="s">
        <v>60</v>
      </c>
      <c r="E1307" s="325" t="s">
        <v>1454</v>
      </c>
    </row>
    <row r="1308" spans="1:5" x14ac:dyDescent="0.2">
      <c r="A1308" s="347"/>
      <c r="B1308" s="350"/>
      <c r="C1308" s="351"/>
      <c r="D1308" s="353"/>
      <c r="E1308" s="326" t="s">
        <v>1455</v>
      </c>
    </row>
    <row r="1309" spans="1:5" x14ac:dyDescent="0.2">
      <c r="A1309" s="354" t="s">
        <v>2096</v>
      </c>
      <c r="B1309" s="356" t="s">
        <v>2097</v>
      </c>
      <c r="C1309" s="357"/>
      <c r="D1309" s="360" t="s">
        <v>60</v>
      </c>
      <c r="E1309" s="323" t="s">
        <v>1454</v>
      </c>
    </row>
    <row r="1310" spans="1:5" x14ac:dyDescent="0.2">
      <c r="A1310" s="362"/>
      <c r="B1310" s="363"/>
      <c r="C1310" s="364"/>
      <c r="D1310" s="365"/>
      <c r="E1310" s="324" t="s">
        <v>1455</v>
      </c>
    </row>
    <row r="1311" spans="1:5" x14ac:dyDescent="0.2">
      <c r="A1311" s="346" t="s">
        <v>2098</v>
      </c>
      <c r="B1311" s="348" t="s">
        <v>2097</v>
      </c>
      <c r="C1311" s="349"/>
      <c r="D1311" s="352" t="s">
        <v>60</v>
      </c>
      <c r="E1311" s="325" t="s">
        <v>1454</v>
      </c>
    </row>
    <row r="1312" spans="1:5" x14ac:dyDescent="0.2">
      <c r="A1312" s="347"/>
      <c r="B1312" s="350"/>
      <c r="C1312" s="351"/>
      <c r="D1312" s="353"/>
      <c r="E1312" s="326" t="s">
        <v>1455</v>
      </c>
    </row>
    <row r="1313" spans="1:5" x14ac:dyDescent="0.2">
      <c r="A1313" s="354" t="s">
        <v>2099</v>
      </c>
      <c r="B1313" s="356" t="s">
        <v>2097</v>
      </c>
      <c r="C1313" s="357"/>
      <c r="D1313" s="360" t="s">
        <v>60</v>
      </c>
      <c r="E1313" s="323" t="s">
        <v>1454</v>
      </c>
    </row>
    <row r="1314" spans="1:5" x14ac:dyDescent="0.2">
      <c r="A1314" s="362"/>
      <c r="B1314" s="363"/>
      <c r="C1314" s="364"/>
      <c r="D1314" s="365"/>
      <c r="E1314" s="324" t="s">
        <v>1455</v>
      </c>
    </row>
    <row r="1315" spans="1:5" x14ac:dyDescent="0.2">
      <c r="A1315" s="346" t="s">
        <v>2100</v>
      </c>
      <c r="B1315" s="348" t="s">
        <v>2097</v>
      </c>
      <c r="C1315" s="349"/>
      <c r="D1315" s="352" t="s">
        <v>60</v>
      </c>
      <c r="E1315" s="325" t="s">
        <v>1454</v>
      </c>
    </row>
    <row r="1316" spans="1:5" x14ac:dyDescent="0.2">
      <c r="A1316" s="347"/>
      <c r="B1316" s="350"/>
      <c r="C1316" s="351"/>
      <c r="D1316" s="353"/>
      <c r="E1316" s="326" t="s">
        <v>1455</v>
      </c>
    </row>
    <row r="1317" spans="1:5" x14ac:dyDescent="0.2">
      <c r="A1317" s="354" t="s">
        <v>2101</v>
      </c>
      <c r="B1317" s="356" t="s">
        <v>2094</v>
      </c>
      <c r="C1317" s="357"/>
      <c r="D1317" s="360" t="s">
        <v>60</v>
      </c>
      <c r="E1317" s="323" t="s">
        <v>1454</v>
      </c>
    </row>
    <row r="1318" spans="1:5" x14ac:dyDescent="0.2">
      <c r="A1318" s="362"/>
      <c r="B1318" s="363"/>
      <c r="C1318" s="364"/>
      <c r="D1318" s="365"/>
      <c r="E1318" s="324" t="s">
        <v>1455</v>
      </c>
    </row>
    <row r="1319" spans="1:5" x14ac:dyDescent="0.2">
      <c r="A1319" s="346" t="s">
        <v>2102</v>
      </c>
      <c r="B1319" s="348" t="s">
        <v>2094</v>
      </c>
      <c r="C1319" s="349"/>
      <c r="D1319" s="352" t="s">
        <v>60</v>
      </c>
      <c r="E1319" s="325" t="s">
        <v>1454</v>
      </c>
    </row>
    <row r="1320" spans="1:5" x14ac:dyDescent="0.2">
      <c r="A1320" s="347"/>
      <c r="B1320" s="350"/>
      <c r="C1320" s="351"/>
      <c r="D1320" s="353"/>
      <c r="E1320" s="326" t="s">
        <v>1455</v>
      </c>
    </row>
    <row r="1321" spans="1:5" x14ac:dyDescent="0.2">
      <c r="A1321" s="354" t="s">
        <v>2103</v>
      </c>
      <c r="B1321" s="356" t="s">
        <v>2094</v>
      </c>
      <c r="C1321" s="357"/>
      <c r="D1321" s="360" t="s">
        <v>60</v>
      </c>
      <c r="E1321" s="323" t="s">
        <v>1454</v>
      </c>
    </row>
    <row r="1322" spans="1:5" x14ac:dyDescent="0.2">
      <c r="A1322" s="362"/>
      <c r="B1322" s="363"/>
      <c r="C1322" s="364"/>
      <c r="D1322" s="365"/>
      <c r="E1322" s="324" t="s">
        <v>1455</v>
      </c>
    </row>
    <row r="1323" spans="1:5" x14ac:dyDescent="0.2">
      <c r="A1323" s="346" t="s">
        <v>2104</v>
      </c>
      <c r="B1323" s="348" t="s">
        <v>2105</v>
      </c>
      <c r="C1323" s="349"/>
      <c r="D1323" s="352" t="s">
        <v>60</v>
      </c>
      <c r="E1323" s="325" t="s">
        <v>1454</v>
      </c>
    </row>
    <row r="1324" spans="1:5" x14ac:dyDescent="0.2">
      <c r="A1324" s="347"/>
      <c r="B1324" s="350"/>
      <c r="C1324" s="351"/>
      <c r="D1324" s="353"/>
      <c r="E1324" s="326" t="s">
        <v>1455</v>
      </c>
    </row>
    <row r="1325" spans="1:5" x14ac:dyDescent="0.2">
      <c r="A1325" s="354" t="s">
        <v>2106</v>
      </c>
      <c r="B1325" s="356" t="s">
        <v>2105</v>
      </c>
      <c r="C1325" s="357"/>
      <c r="D1325" s="360" t="s">
        <v>60</v>
      </c>
      <c r="E1325" s="323" t="s">
        <v>1454</v>
      </c>
    </row>
    <row r="1326" spans="1:5" x14ac:dyDescent="0.2">
      <c r="A1326" s="362"/>
      <c r="B1326" s="363"/>
      <c r="C1326" s="364"/>
      <c r="D1326" s="365"/>
      <c r="E1326" s="324" t="s">
        <v>1455</v>
      </c>
    </row>
    <row r="1327" spans="1:5" x14ac:dyDescent="0.2">
      <c r="A1327" s="346" t="s">
        <v>2107</v>
      </c>
      <c r="B1327" s="348" t="s">
        <v>2105</v>
      </c>
      <c r="C1327" s="349"/>
      <c r="D1327" s="352" t="s">
        <v>60</v>
      </c>
      <c r="E1327" s="325" t="s">
        <v>1454</v>
      </c>
    </row>
    <row r="1328" spans="1:5" x14ac:dyDescent="0.2">
      <c r="A1328" s="347"/>
      <c r="B1328" s="350"/>
      <c r="C1328" s="351"/>
      <c r="D1328" s="353"/>
      <c r="E1328" s="326" t="s">
        <v>1455</v>
      </c>
    </row>
    <row r="1329" spans="1:5" x14ac:dyDescent="0.2">
      <c r="A1329" s="354" t="s">
        <v>2108</v>
      </c>
      <c r="B1329" s="356" t="s">
        <v>2105</v>
      </c>
      <c r="C1329" s="357"/>
      <c r="D1329" s="360" t="s">
        <v>60</v>
      </c>
      <c r="E1329" s="323" t="s">
        <v>1454</v>
      </c>
    </row>
    <row r="1330" spans="1:5" x14ac:dyDescent="0.2">
      <c r="A1330" s="362"/>
      <c r="B1330" s="363"/>
      <c r="C1330" s="364"/>
      <c r="D1330" s="365"/>
      <c r="E1330" s="324" t="s">
        <v>1455</v>
      </c>
    </row>
    <row r="1331" spans="1:5" x14ac:dyDescent="0.2">
      <c r="A1331" s="346" t="s">
        <v>2109</v>
      </c>
      <c r="B1331" s="348" t="s">
        <v>2105</v>
      </c>
      <c r="C1331" s="349"/>
      <c r="D1331" s="352" t="s">
        <v>60</v>
      </c>
      <c r="E1331" s="325" t="s">
        <v>1454</v>
      </c>
    </row>
    <row r="1332" spans="1:5" x14ac:dyDescent="0.2">
      <c r="A1332" s="347"/>
      <c r="B1332" s="350"/>
      <c r="C1332" s="351"/>
      <c r="D1332" s="353"/>
      <c r="E1332" s="326" t="s">
        <v>1455</v>
      </c>
    </row>
    <row r="1333" spans="1:5" x14ac:dyDescent="0.2">
      <c r="A1333" s="354" t="s">
        <v>2110</v>
      </c>
      <c r="B1333" s="356" t="s">
        <v>2111</v>
      </c>
      <c r="C1333" s="357"/>
      <c r="D1333" s="360" t="s">
        <v>60</v>
      </c>
      <c r="E1333" s="323" t="s">
        <v>1454</v>
      </c>
    </row>
    <row r="1334" spans="1:5" x14ac:dyDescent="0.2">
      <c r="A1334" s="362"/>
      <c r="B1334" s="363"/>
      <c r="C1334" s="364"/>
      <c r="D1334" s="365"/>
      <c r="E1334" s="324" t="s">
        <v>1455</v>
      </c>
    </row>
    <row r="1335" spans="1:5" x14ac:dyDescent="0.2">
      <c r="A1335" s="346" t="s">
        <v>2112</v>
      </c>
      <c r="B1335" s="348" t="s">
        <v>2111</v>
      </c>
      <c r="C1335" s="349"/>
      <c r="D1335" s="352" t="s">
        <v>60</v>
      </c>
      <c r="E1335" s="325" t="s">
        <v>1454</v>
      </c>
    </row>
    <row r="1336" spans="1:5" x14ac:dyDescent="0.2">
      <c r="A1336" s="347"/>
      <c r="B1336" s="350"/>
      <c r="C1336" s="351"/>
      <c r="D1336" s="353"/>
      <c r="E1336" s="326" t="s">
        <v>1455</v>
      </c>
    </row>
    <row r="1337" spans="1:5" x14ac:dyDescent="0.2">
      <c r="A1337" s="354" t="s">
        <v>2113</v>
      </c>
      <c r="B1337" s="356" t="s">
        <v>2111</v>
      </c>
      <c r="C1337" s="357"/>
      <c r="D1337" s="360" t="s">
        <v>60</v>
      </c>
      <c r="E1337" s="323" t="s">
        <v>1454</v>
      </c>
    </row>
    <row r="1338" spans="1:5" x14ac:dyDescent="0.2">
      <c r="A1338" s="362"/>
      <c r="B1338" s="363"/>
      <c r="C1338" s="364"/>
      <c r="D1338" s="365"/>
      <c r="E1338" s="324" t="s">
        <v>1455</v>
      </c>
    </row>
    <row r="1339" spans="1:5" x14ac:dyDescent="0.2">
      <c r="A1339" s="346" t="s">
        <v>2114</v>
      </c>
      <c r="B1339" s="348" t="s">
        <v>2115</v>
      </c>
      <c r="C1339" s="349"/>
      <c r="D1339" s="352" t="s">
        <v>60</v>
      </c>
      <c r="E1339" s="325" t="s">
        <v>1454</v>
      </c>
    </row>
    <row r="1340" spans="1:5" x14ac:dyDescent="0.2">
      <c r="A1340" s="347"/>
      <c r="B1340" s="350"/>
      <c r="C1340" s="351"/>
      <c r="D1340" s="353"/>
      <c r="E1340" s="326" t="s">
        <v>1455</v>
      </c>
    </row>
    <row r="1341" spans="1:5" x14ac:dyDescent="0.2">
      <c r="A1341" s="354" t="s">
        <v>2116</v>
      </c>
      <c r="B1341" s="356" t="s">
        <v>2115</v>
      </c>
      <c r="C1341" s="357"/>
      <c r="D1341" s="360" t="s">
        <v>60</v>
      </c>
      <c r="E1341" s="323" t="s">
        <v>1454</v>
      </c>
    </row>
    <row r="1342" spans="1:5" x14ac:dyDescent="0.2">
      <c r="A1342" s="362"/>
      <c r="B1342" s="363"/>
      <c r="C1342" s="364"/>
      <c r="D1342" s="365"/>
      <c r="E1342" s="324" t="s">
        <v>1455</v>
      </c>
    </row>
    <row r="1343" spans="1:5" x14ac:dyDescent="0.2">
      <c r="A1343" s="346" t="s">
        <v>2117</v>
      </c>
      <c r="B1343" s="348" t="s">
        <v>2115</v>
      </c>
      <c r="C1343" s="349"/>
      <c r="D1343" s="352" t="s">
        <v>60</v>
      </c>
      <c r="E1343" s="325" t="s">
        <v>1454</v>
      </c>
    </row>
    <row r="1344" spans="1:5" x14ac:dyDescent="0.2">
      <c r="A1344" s="347"/>
      <c r="B1344" s="350"/>
      <c r="C1344" s="351"/>
      <c r="D1344" s="353"/>
      <c r="E1344" s="326" t="s">
        <v>1455</v>
      </c>
    </row>
    <row r="1345" spans="1:5" x14ac:dyDescent="0.2">
      <c r="A1345" s="354" t="s">
        <v>2118</v>
      </c>
      <c r="B1345" s="356" t="s">
        <v>2115</v>
      </c>
      <c r="C1345" s="357"/>
      <c r="D1345" s="360" t="s">
        <v>60</v>
      </c>
      <c r="E1345" s="323" t="s">
        <v>1454</v>
      </c>
    </row>
    <row r="1346" spans="1:5" x14ac:dyDescent="0.2">
      <c r="A1346" s="362"/>
      <c r="B1346" s="363"/>
      <c r="C1346" s="364"/>
      <c r="D1346" s="365"/>
      <c r="E1346" s="324" t="s">
        <v>1455</v>
      </c>
    </row>
    <row r="1347" spans="1:5" x14ac:dyDescent="0.2">
      <c r="A1347" s="346" t="s">
        <v>2119</v>
      </c>
      <c r="B1347" s="348" t="s">
        <v>2115</v>
      </c>
      <c r="C1347" s="349"/>
      <c r="D1347" s="352" t="s">
        <v>60</v>
      </c>
      <c r="E1347" s="325" t="s">
        <v>1454</v>
      </c>
    </row>
    <row r="1348" spans="1:5" x14ac:dyDescent="0.2">
      <c r="A1348" s="347"/>
      <c r="B1348" s="350"/>
      <c r="C1348" s="351"/>
      <c r="D1348" s="353"/>
      <c r="E1348" s="326" t="s">
        <v>1455</v>
      </c>
    </row>
    <row r="1349" spans="1:5" x14ac:dyDescent="0.2">
      <c r="A1349" s="354" t="s">
        <v>2120</v>
      </c>
      <c r="B1349" s="356" t="s">
        <v>2115</v>
      </c>
      <c r="C1349" s="357"/>
      <c r="D1349" s="360" t="s">
        <v>60</v>
      </c>
      <c r="E1349" s="323" t="s">
        <v>1454</v>
      </c>
    </row>
    <row r="1350" spans="1:5" x14ac:dyDescent="0.2">
      <c r="A1350" s="362"/>
      <c r="B1350" s="363"/>
      <c r="C1350" s="364"/>
      <c r="D1350" s="365"/>
      <c r="E1350" s="324" t="s">
        <v>1455</v>
      </c>
    </row>
    <row r="1351" spans="1:5" x14ac:dyDescent="0.2">
      <c r="A1351" s="346" t="s">
        <v>2121</v>
      </c>
      <c r="B1351" s="348" t="s">
        <v>2115</v>
      </c>
      <c r="C1351" s="349"/>
      <c r="D1351" s="352" t="s">
        <v>60</v>
      </c>
      <c r="E1351" s="325" t="s">
        <v>1454</v>
      </c>
    </row>
    <row r="1352" spans="1:5" x14ac:dyDescent="0.2">
      <c r="A1352" s="347"/>
      <c r="B1352" s="350"/>
      <c r="C1352" s="351"/>
      <c r="D1352" s="353"/>
      <c r="E1352" s="326" t="s">
        <v>1455</v>
      </c>
    </row>
    <row r="1353" spans="1:5" x14ac:dyDescent="0.2">
      <c r="A1353" s="354" t="s">
        <v>2122</v>
      </c>
      <c r="B1353" s="356" t="s">
        <v>2123</v>
      </c>
      <c r="C1353" s="357"/>
      <c r="D1353" s="360" t="s">
        <v>60</v>
      </c>
      <c r="E1353" s="323" t="s">
        <v>1454</v>
      </c>
    </row>
    <row r="1354" spans="1:5" x14ac:dyDescent="0.2">
      <c r="A1354" s="362"/>
      <c r="B1354" s="363"/>
      <c r="C1354" s="364"/>
      <c r="D1354" s="365"/>
      <c r="E1354" s="324" t="s">
        <v>1455</v>
      </c>
    </row>
    <row r="1355" spans="1:5" x14ac:dyDescent="0.2">
      <c r="A1355" s="346" t="s">
        <v>2124</v>
      </c>
      <c r="B1355" s="348" t="s">
        <v>2123</v>
      </c>
      <c r="C1355" s="349"/>
      <c r="D1355" s="352" t="s">
        <v>60</v>
      </c>
      <c r="E1355" s="325" t="s">
        <v>1454</v>
      </c>
    </row>
    <row r="1356" spans="1:5" x14ac:dyDescent="0.2">
      <c r="A1356" s="347"/>
      <c r="B1356" s="350"/>
      <c r="C1356" s="351"/>
      <c r="D1356" s="353"/>
      <c r="E1356" s="326" t="s">
        <v>1455</v>
      </c>
    </row>
    <row r="1357" spans="1:5" x14ac:dyDescent="0.2">
      <c r="A1357" s="354" t="s">
        <v>2125</v>
      </c>
      <c r="B1357" s="356" t="s">
        <v>2123</v>
      </c>
      <c r="C1357" s="357"/>
      <c r="D1357" s="360" t="s">
        <v>60</v>
      </c>
      <c r="E1357" s="323" t="s">
        <v>1454</v>
      </c>
    </row>
    <row r="1358" spans="1:5" x14ac:dyDescent="0.2">
      <c r="A1358" s="362"/>
      <c r="B1358" s="363"/>
      <c r="C1358" s="364"/>
      <c r="D1358" s="365"/>
      <c r="E1358" s="324" t="s">
        <v>1455</v>
      </c>
    </row>
    <row r="1359" spans="1:5" x14ac:dyDescent="0.2">
      <c r="A1359" s="346" t="s">
        <v>2126</v>
      </c>
      <c r="B1359" s="348" t="s">
        <v>2123</v>
      </c>
      <c r="C1359" s="349"/>
      <c r="D1359" s="352" t="s">
        <v>60</v>
      </c>
      <c r="E1359" s="325" t="s">
        <v>1454</v>
      </c>
    </row>
    <row r="1360" spans="1:5" x14ac:dyDescent="0.2">
      <c r="A1360" s="347"/>
      <c r="B1360" s="350"/>
      <c r="C1360" s="351"/>
      <c r="D1360" s="353"/>
      <c r="E1360" s="326" t="s">
        <v>1455</v>
      </c>
    </row>
    <row r="1361" spans="1:5" x14ac:dyDescent="0.2">
      <c r="A1361" s="354" t="s">
        <v>2127</v>
      </c>
      <c r="B1361" s="356" t="s">
        <v>2123</v>
      </c>
      <c r="C1361" s="357"/>
      <c r="D1361" s="360" t="s">
        <v>60</v>
      </c>
      <c r="E1361" s="323" t="s">
        <v>1454</v>
      </c>
    </row>
    <row r="1362" spans="1:5" x14ac:dyDescent="0.2">
      <c r="A1362" s="362"/>
      <c r="B1362" s="363"/>
      <c r="C1362" s="364"/>
      <c r="D1362" s="365"/>
      <c r="E1362" s="324" t="s">
        <v>1455</v>
      </c>
    </row>
    <row r="1363" spans="1:5" x14ac:dyDescent="0.2">
      <c r="A1363" s="346" t="s">
        <v>2128</v>
      </c>
      <c r="B1363" s="348" t="s">
        <v>2097</v>
      </c>
      <c r="C1363" s="349"/>
      <c r="D1363" s="352" t="s">
        <v>60</v>
      </c>
      <c r="E1363" s="325" t="s">
        <v>1454</v>
      </c>
    </row>
    <row r="1364" spans="1:5" x14ac:dyDescent="0.2">
      <c r="A1364" s="347"/>
      <c r="B1364" s="350"/>
      <c r="C1364" s="351"/>
      <c r="D1364" s="353"/>
      <c r="E1364" s="326" t="s">
        <v>1455</v>
      </c>
    </row>
    <row r="1365" spans="1:5" x14ac:dyDescent="0.2">
      <c r="A1365" s="354" t="s">
        <v>2050</v>
      </c>
      <c r="B1365" s="356"/>
      <c r="C1365" s="357"/>
      <c r="D1365" s="360" t="s">
        <v>60</v>
      </c>
      <c r="E1365" s="323" t="s">
        <v>1454</v>
      </c>
    </row>
    <row r="1366" spans="1:5" x14ac:dyDescent="0.2">
      <c r="A1366" s="362"/>
      <c r="B1366" s="363"/>
      <c r="C1366" s="364"/>
      <c r="D1366" s="365"/>
      <c r="E1366" s="324" t="s">
        <v>1455</v>
      </c>
    </row>
    <row r="1367" spans="1:5" x14ac:dyDescent="0.2">
      <c r="A1367" s="346" t="s">
        <v>2078</v>
      </c>
      <c r="B1367" s="348"/>
      <c r="C1367" s="349"/>
      <c r="D1367" s="352" t="s">
        <v>60</v>
      </c>
      <c r="E1367" s="325" t="s">
        <v>1454</v>
      </c>
    </row>
    <row r="1368" spans="1:5" x14ac:dyDescent="0.2">
      <c r="A1368" s="347"/>
      <c r="B1368" s="350"/>
      <c r="C1368" s="351"/>
      <c r="D1368" s="353"/>
      <c r="E1368" s="326" t="s">
        <v>1455</v>
      </c>
    </row>
    <row r="1369" spans="1:5" x14ac:dyDescent="0.2">
      <c r="A1369" s="354" t="s">
        <v>2097</v>
      </c>
      <c r="B1369" s="356"/>
      <c r="C1369" s="357"/>
      <c r="D1369" s="360" t="s">
        <v>60</v>
      </c>
      <c r="E1369" s="323" t="s">
        <v>1454</v>
      </c>
    </row>
    <row r="1370" spans="1:5" x14ac:dyDescent="0.2">
      <c r="A1370" s="362"/>
      <c r="B1370" s="363"/>
      <c r="C1370" s="364"/>
      <c r="D1370" s="365"/>
      <c r="E1370" s="324" t="s">
        <v>1455</v>
      </c>
    </row>
    <row r="1371" spans="1:5" x14ac:dyDescent="0.2">
      <c r="A1371" s="346" t="s">
        <v>2105</v>
      </c>
      <c r="B1371" s="348"/>
      <c r="C1371" s="349"/>
      <c r="D1371" s="352" t="s">
        <v>60</v>
      </c>
      <c r="E1371" s="325" t="s">
        <v>1454</v>
      </c>
    </row>
    <row r="1372" spans="1:5" x14ac:dyDescent="0.2">
      <c r="A1372" s="347"/>
      <c r="B1372" s="350"/>
      <c r="C1372" s="351"/>
      <c r="D1372" s="353"/>
      <c r="E1372" s="326" t="s">
        <v>1455</v>
      </c>
    </row>
    <row r="1373" spans="1:5" x14ac:dyDescent="0.2">
      <c r="A1373" s="354" t="s">
        <v>2066</v>
      </c>
      <c r="B1373" s="356"/>
      <c r="C1373" s="357"/>
      <c r="D1373" s="360" t="s">
        <v>60</v>
      </c>
      <c r="E1373" s="323" t="s">
        <v>1454</v>
      </c>
    </row>
    <row r="1374" spans="1:5" x14ac:dyDescent="0.2">
      <c r="A1374" s="362"/>
      <c r="B1374" s="363"/>
      <c r="C1374" s="364"/>
      <c r="D1374" s="365"/>
      <c r="E1374" s="324" t="s">
        <v>1455</v>
      </c>
    </row>
    <row r="1375" spans="1:5" x14ac:dyDescent="0.2">
      <c r="A1375" s="346" t="s">
        <v>2129</v>
      </c>
      <c r="B1375" s="348" t="s">
        <v>2097</v>
      </c>
      <c r="C1375" s="349"/>
      <c r="D1375" s="352" t="s">
        <v>60</v>
      </c>
      <c r="E1375" s="325" t="s">
        <v>1454</v>
      </c>
    </row>
    <row r="1376" spans="1:5" x14ac:dyDescent="0.2">
      <c r="A1376" s="347"/>
      <c r="B1376" s="350"/>
      <c r="C1376" s="351"/>
      <c r="D1376" s="353"/>
      <c r="E1376" s="326" t="s">
        <v>1455</v>
      </c>
    </row>
    <row r="1377" spans="1:5" x14ac:dyDescent="0.2">
      <c r="A1377" s="354" t="s">
        <v>2130</v>
      </c>
      <c r="B1377" s="356"/>
      <c r="C1377" s="357"/>
      <c r="D1377" s="360" t="s">
        <v>60</v>
      </c>
      <c r="E1377" s="323" t="s">
        <v>1454</v>
      </c>
    </row>
    <row r="1378" spans="1:5" x14ac:dyDescent="0.2">
      <c r="A1378" s="362"/>
      <c r="B1378" s="363"/>
      <c r="C1378" s="364"/>
      <c r="D1378" s="365"/>
      <c r="E1378" s="324" t="s">
        <v>1455</v>
      </c>
    </row>
    <row r="1379" spans="1:5" x14ac:dyDescent="0.2">
      <c r="A1379" s="346" t="s">
        <v>2131</v>
      </c>
      <c r="B1379" s="348" t="s">
        <v>2123</v>
      </c>
      <c r="C1379" s="349"/>
      <c r="D1379" s="352" t="s">
        <v>60</v>
      </c>
      <c r="E1379" s="325" t="s">
        <v>1454</v>
      </c>
    </row>
    <row r="1380" spans="1:5" x14ac:dyDescent="0.2">
      <c r="A1380" s="347"/>
      <c r="B1380" s="350"/>
      <c r="C1380" s="351"/>
      <c r="D1380" s="353"/>
      <c r="E1380" s="326" t="s">
        <v>1455</v>
      </c>
    </row>
    <row r="1381" spans="1:5" x14ac:dyDescent="0.2">
      <c r="A1381" s="354" t="s">
        <v>2111</v>
      </c>
      <c r="B1381" s="356"/>
      <c r="C1381" s="357"/>
      <c r="D1381" s="360" t="s">
        <v>60</v>
      </c>
      <c r="E1381" s="323" t="s">
        <v>1454</v>
      </c>
    </row>
    <row r="1382" spans="1:5" x14ac:dyDescent="0.2">
      <c r="A1382" s="362"/>
      <c r="B1382" s="363"/>
      <c r="C1382" s="364"/>
      <c r="D1382" s="365"/>
      <c r="E1382" s="324" t="s">
        <v>1455</v>
      </c>
    </row>
    <row r="1383" spans="1:5" x14ac:dyDescent="0.2">
      <c r="A1383" s="346" t="s">
        <v>2094</v>
      </c>
      <c r="B1383" s="348"/>
      <c r="C1383" s="349"/>
      <c r="D1383" s="352" t="s">
        <v>60</v>
      </c>
      <c r="E1383" s="325" t="s">
        <v>1454</v>
      </c>
    </row>
    <row r="1384" spans="1:5" x14ac:dyDescent="0.2">
      <c r="A1384" s="347"/>
      <c r="B1384" s="350"/>
      <c r="C1384" s="351"/>
      <c r="D1384" s="353"/>
      <c r="E1384" s="326" t="s">
        <v>1455</v>
      </c>
    </row>
    <row r="1385" spans="1:5" x14ac:dyDescent="0.2">
      <c r="A1385" s="354" t="s">
        <v>2115</v>
      </c>
      <c r="B1385" s="356"/>
      <c r="C1385" s="357"/>
      <c r="D1385" s="360" t="s">
        <v>60</v>
      </c>
      <c r="E1385" s="323" t="s">
        <v>1454</v>
      </c>
    </row>
    <row r="1386" spans="1:5" x14ac:dyDescent="0.2">
      <c r="A1386" s="362"/>
      <c r="B1386" s="363"/>
      <c r="C1386" s="364"/>
      <c r="D1386" s="365"/>
      <c r="E1386" s="324" t="s">
        <v>1455</v>
      </c>
    </row>
    <row r="1387" spans="1:5" x14ac:dyDescent="0.2">
      <c r="A1387" s="346" t="s">
        <v>2123</v>
      </c>
      <c r="B1387" s="348"/>
      <c r="C1387" s="349"/>
      <c r="D1387" s="352" t="s">
        <v>60</v>
      </c>
      <c r="E1387" s="325" t="s">
        <v>1454</v>
      </c>
    </row>
    <row r="1388" spans="1:5" x14ac:dyDescent="0.2">
      <c r="A1388" s="347"/>
      <c r="B1388" s="350"/>
      <c r="C1388" s="351"/>
      <c r="D1388" s="353"/>
      <c r="E1388" s="326" t="s">
        <v>1455</v>
      </c>
    </row>
    <row r="1389" spans="1:5" x14ac:dyDescent="0.2">
      <c r="A1389" s="354" t="s">
        <v>2132</v>
      </c>
      <c r="B1389" s="356" t="s">
        <v>2133</v>
      </c>
      <c r="C1389" s="357"/>
      <c r="D1389" s="360" t="s">
        <v>61</v>
      </c>
      <c r="E1389" s="323" t="s">
        <v>1454</v>
      </c>
    </row>
    <row r="1390" spans="1:5" x14ac:dyDescent="0.2">
      <c r="A1390" s="362"/>
      <c r="B1390" s="363"/>
      <c r="C1390" s="364"/>
      <c r="D1390" s="365"/>
      <c r="E1390" s="324" t="s">
        <v>1455</v>
      </c>
    </row>
    <row r="1391" spans="1:5" x14ac:dyDescent="0.2">
      <c r="A1391" s="346" t="s">
        <v>2134</v>
      </c>
      <c r="B1391" s="348" t="s">
        <v>2133</v>
      </c>
      <c r="C1391" s="349"/>
      <c r="D1391" s="352" t="s">
        <v>61</v>
      </c>
      <c r="E1391" s="325" t="s">
        <v>1454</v>
      </c>
    </row>
    <row r="1392" spans="1:5" x14ac:dyDescent="0.2">
      <c r="A1392" s="347"/>
      <c r="B1392" s="350"/>
      <c r="C1392" s="351"/>
      <c r="D1392" s="353"/>
      <c r="E1392" s="326" t="s">
        <v>1455</v>
      </c>
    </row>
    <row r="1393" spans="1:5" x14ac:dyDescent="0.2">
      <c r="A1393" s="354" t="s">
        <v>2135</v>
      </c>
      <c r="B1393" s="356" t="s">
        <v>2133</v>
      </c>
      <c r="C1393" s="357"/>
      <c r="D1393" s="360" t="s">
        <v>61</v>
      </c>
      <c r="E1393" s="323" t="s">
        <v>1454</v>
      </c>
    </row>
    <row r="1394" spans="1:5" x14ac:dyDescent="0.2">
      <c r="A1394" s="362"/>
      <c r="B1394" s="363"/>
      <c r="C1394" s="364"/>
      <c r="D1394" s="365"/>
      <c r="E1394" s="324" t="s">
        <v>1455</v>
      </c>
    </row>
    <row r="1395" spans="1:5" x14ac:dyDescent="0.2">
      <c r="A1395" s="346" t="s">
        <v>1716</v>
      </c>
      <c r="B1395" s="348" t="s">
        <v>2133</v>
      </c>
      <c r="C1395" s="349"/>
      <c r="D1395" s="352" t="s">
        <v>61</v>
      </c>
      <c r="E1395" s="325" t="s">
        <v>1454</v>
      </c>
    </row>
    <row r="1396" spans="1:5" x14ac:dyDescent="0.2">
      <c r="A1396" s="347"/>
      <c r="B1396" s="350"/>
      <c r="C1396" s="351"/>
      <c r="D1396" s="353"/>
      <c r="E1396" s="326" t="s">
        <v>1455</v>
      </c>
    </row>
    <row r="1397" spans="1:5" x14ac:dyDescent="0.2">
      <c r="A1397" s="354" t="s">
        <v>2136</v>
      </c>
      <c r="B1397" s="356" t="s">
        <v>2133</v>
      </c>
      <c r="C1397" s="357"/>
      <c r="D1397" s="360" t="s">
        <v>61</v>
      </c>
      <c r="E1397" s="323" t="s">
        <v>1454</v>
      </c>
    </row>
    <row r="1398" spans="1:5" x14ac:dyDescent="0.2">
      <c r="A1398" s="362"/>
      <c r="B1398" s="363"/>
      <c r="C1398" s="364"/>
      <c r="D1398" s="365"/>
      <c r="E1398" s="324" t="s">
        <v>1455</v>
      </c>
    </row>
    <row r="1399" spans="1:5" x14ac:dyDescent="0.2">
      <c r="A1399" s="346" t="s">
        <v>2137</v>
      </c>
      <c r="B1399" s="348" t="s">
        <v>2133</v>
      </c>
      <c r="C1399" s="349"/>
      <c r="D1399" s="352" t="s">
        <v>61</v>
      </c>
      <c r="E1399" s="325" t="s">
        <v>1454</v>
      </c>
    </row>
    <row r="1400" spans="1:5" x14ac:dyDescent="0.2">
      <c r="A1400" s="347"/>
      <c r="B1400" s="350"/>
      <c r="C1400" s="351"/>
      <c r="D1400" s="353"/>
      <c r="E1400" s="326" t="s">
        <v>1455</v>
      </c>
    </row>
    <row r="1401" spans="1:5" x14ac:dyDescent="0.2">
      <c r="A1401" s="354" t="s">
        <v>2138</v>
      </c>
      <c r="B1401" s="356" t="s">
        <v>2133</v>
      </c>
      <c r="C1401" s="357"/>
      <c r="D1401" s="360" t="s">
        <v>61</v>
      </c>
      <c r="E1401" s="323" t="s">
        <v>1454</v>
      </c>
    </row>
    <row r="1402" spans="1:5" x14ac:dyDescent="0.2">
      <c r="A1402" s="362"/>
      <c r="B1402" s="363"/>
      <c r="C1402" s="364"/>
      <c r="D1402" s="365"/>
      <c r="E1402" s="324" t="s">
        <v>1455</v>
      </c>
    </row>
    <row r="1403" spans="1:5" x14ac:dyDescent="0.2">
      <c r="A1403" s="346" t="s">
        <v>2139</v>
      </c>
      <c r="B1403" s="348" t="s">
        <v>2133</v>
      </c>
      <c r="C1403" s="349"/>
      <c r="D1403" s="352" t="s">
        <v>61</v>
      </c>
      <c r="E1403" s="325" t="s">
        <v>1454</v>
      </c>
    </row>
    <row r="1404" spans="1:5" x14ac:dyDescent="0.2">
      <c r="A1404" s="347"/>
      <c r="B1404" s="350"/>
      <c r="C1404" s="351"/>
      <c r="D1404" s="353"/>
      <c r="E1404" s="326" t="s">
        <v>1455</v>
      </c>
    </row>
    <row r="1405" spans="1:5" x14ac:dyDescent="0.2">
      <c r="A1405" s="354" t="s">
        <v>2140</v>
      </c>
      <c r="B1405" s="356" t="s">
        <v>2133</v>
      </c>
      <c r="C1405" s="357"/>
      <c r="D1405" s="360" t="s">
        <v>61</v>
      </c>
      <c r="E1405" s="323" t="s">
        <v>1454</v>
      </c>
    </row>
    <row r="1406" spans="1:5" x14ac:dyDescent="0.2">
      <c r="A1406" s="362"/>
      <c r="B1406" s="363"/>
      <c r="C1406" s="364"/>
      <c r="D1406" s="365"/>
      <c r="E1406" s="324" t="s">
        <v>1455</v>
      </c>
    </row>
    <row r="1407" spans="1:5" x14ac:dyDescent="0.2">
      <c r="A1407" s="346" t="s">
        <v>2141</v>
      </c>
      <c r="B1407" s="348" t="s">
        <v>2133</v>
      </c>
      <c r="C1407" s="349"/>
      <c r="D1407" s="352" t="s">
        <v>61</v>
      </c>
      <c r="E1407" s="325" t="s">
        <v>1454</v>
      </c>
    </row>
    <row r="1408" spans="1:5" x14ac:dyDescent="0.2">
      <c r="A1408" s="347"/>
      <c r="B1408" s="350"/>
      <c r="C1408" s="351"/>
      <c r="D1408" s="353"/>
      <c r="E1408" s="326" t="s">
        <v>1455</v>
      </c>
    </row>
    <row r="1409" spans="1:5" x14ac:dyDescent="0.2">
      <c r="A1409" s="354" t="s">
        <v>2142</v>
      </c>
      <c r="B1409" s="356" t="s">
        <v>2133</v>
      </c>
      <c r="C1409" s="357"/>
      <c r="D1409" s="360" t="s">
        <v>61</v>
      </c>
      <c r="E1409" s="323" t="s">
        <v>1454</v>
      </c>
    </row>
    <row r="1410" spans="1:5" x14ac:dyDescent="0.2">
      <c r="A1410" s="362"/>
      <c r="B1410" s="363"/>
      <c r="C1410" s="364"/>
      <c r="D1410" s="365"/>
      <c r="E1410" s="324" t="s">
        <v>1455</v>
      </c>
    </row>
    <row r="1411" spans="1:5" x14ac:dyDescent="0.2">
      <c r="A1411" s="346" t="s">
        <v>2143</v>
      </c>
      <c r="B1411" s="348" t="s">
        <v>2133</v>
      </c>
      <c r="C1411" s="349"/>
      <c r="D1411" s="352" t="s">
        <v>61</v>
      </c>
      <c r="E1411" s="325" t="s">
        <v>1454</v>
      </c>
    </row>
    <row r="1412" spans="1:5" x14ac:dyDescent="0.2">
      <c r="A1412" s="347"/>
      <c r="B1412" s="350"/>
      <c r="C1412" s="351"/>
      <c r="D1412" s="353"/>
      <c r="E1412" s="326" t="s">
        <v>1455</v>
      </c>
    </row>
    <row r="1413" spans="1:5" x14ac:dyDescent="0.2">
      <c r="A1413" s="354" t="s">
        <v>2144</v>
      </c>
      <c r="B1413" s="356" t="s">
        <v>2133</v>
      </c>
      <c r="C1413" s="357"/>
      <c r="D1413" s="360" t="s">
        <v>61</v>
      </c>
      <c r="E1413" s="323" t="s">
        <v>1454</v>
      </c>
    </row>
    <row r="1414" spans="1:5" x14ac:dyDescent="0.2">
      <c r="A1414" s="362"/>
      <c r="B1414" s="363"/>
      <c r="C1414" s="364"/>
      <c r="D1414" s="365"/>
      <c r="E1414" s="324" t="s">
        <v>1455</v>
      </c>
    </row>
    <row r="1415" spans="1:5" x14ac:dyDescent="0.2">
      <c r="A1415" s="346" t="s">
        <v>2145</v>
      </c>
      <c r="B1415" s="348" t="s">
        <v>2133</v>
      </c>
      <c r="C1415" s="349"/>
      <c r="D1415" s="352" t="s">
        <v>61</v>
      </c>
      <c r="E1415" s="325" t="s">
        <v>1454</v>
      </c>
    </row>
    <row r="1416" spans="1:5" x14ac:dyDescent="0.2">
      <c r="A1416" s="347"/>
      <c r="B1416" s="350"/>
      <c r="C1416" s="351"/>
      <c r="D1416" s="353"/>
      <c r="E1416" s="326" t="s">
        <v>1455</v>
      </c>
    </row>
    <row r="1417" spans="1:5" x14ac:dyDescent="0.2">
      <c r="A1417" s="354" t="s">
        <v>2146</v>
      </c>
      <c r="B1417" s="356" t="s">
        <v>2133</v>
      </c>
      <c r="C1417" s="357"/>
      <c r="D1417" s="360" t="s">
        <v>61</v>
      </c>
      <c r="E1417" s="323" t="s">
        <v>1454</v>
      </c>
    </row>
    <row r="1418" spans="1:5" x14ac:dyDescent="0.2">
      <c r="A1418" s="362"/>
      <c r="B1418" s="363"/>
      <c r="C1418" s="364"/>
      <c r="D1418" s="365"/>
      <c r="E1418" s="324" t="s">
        <v>1455</v>
      </c>
    </row>
    <row r="1419" spans="1:5" x14ac:dyDescent="0.2">
      <c r="A1419" s="346" t="s">
        <v>2147</v>
      </c>
      <c r="B1419" s="348" t="s">
        <v>2133</v>
      </c>
      <c r="C1419" s="349"/>
      <c r="D1419" s="352" t="s">
        <v>61</v>
      </c>
      <c r="E1419" s="325" t="s">
        <v>1454</v>
      </c>
    </row>
    <row r="1420" spans="1:5" x14ac:dyDescent="0.2">
      <c r="A1420" s="347"/>
      <c r="B1420" s="350"/>
      <c r="C1420" s="351"/>
      <c r="D1420" s="353"/>
      <c r="E1420" s="326" t="s">
        <v>1455</v>
      </c>
    </row>
    <row r="1421" spans="1:5" x14ac:dyDescent="0.2">
      <c r="A1421" s="354" t="s">
        <v>2148</v>
      </c>
      <c r="B1421" s="356" t="s">
        <v>2133</v>
      </c>
      <c r="C1421" s="357"/>
      <c r="D1421" s="360" t="s">
        <v>61</v>
      </c>
      <c r="E1421" s="323" t="s">
        <v>1454</v>
      </c>
    </row>
    <row r="1422" spans="1:5" x14ac:dyDescent="0.2">
      <c r="A1422" s="362"/>
      <c r="B1422" s="363"/>
      <c r="C1422" s="364"/>
      <c r="D1422" s="365"/>
      <c r="E1422" s="324" t="s">
        <v>1455</v>
      </c>
    </row>
    <row r="1423" spans="1:5" x14ac:dyDescent="0.2">
      <c r="A1423" s="346" t="s">
        <v>2149</v>
      </c>
      <c r="B1423" s="348" t="s">
        <v>2133</v>
      </c>
      <c r="C1423" s="349"/>
      <c r="D1423" s="352" t="s">
        <v>61</v>
      </c>
      <c r="E1423" s="325" t="s">
        <v>1454</v>
      </c>
    </row>
    <row r="1424" spans="1:5" x14ac:dyDescent="0.2">
      <c r="A1424" s="347"/>
      <c r="B1424" s="350"/>
      <c r="C1424" s="351"/>
      <c r="D1424" s="353"/>
      <c r="E1424" s="326" t="s">
        <v>1455</v>
      </c>
    </row>
    <row r="1425" spans="1:5" x14ac:dyDescent="0.2">
      <c r="A1425" s="354" t="s">
        <v>2150</v>
      </c>
      <c r="B1425" s="356" t="s">
        <v>2133</v>
      </c>
      <c r="C1425" s="357"/>
      <c r="D1425" s="360" t="s">
        <v>61</v>
      </c>
      <c r="E1425" s="323" t="s">
        <v>1454</v>
      </c>
    </row>
    <row r="1426" spans="1:5" x14ac:dyDescent="0.2">
      <c r="A1426" s="362"/>
      <c r="B1426" s="363"/>
      <c r="C1426" s="364"/>
      <c r="D1426" s="365"/>
      <c r="E1426" s="324" t="s">
        <v>1455</v>
      </c>
    </row>
    <row r="1427" spans="1:5" x14ac:dyDescent="0.2">
      <c r="A1427" s="346" t="s">
        <v>2151</v>
      </c>
      <c r="B1427" s="348" t="s">
        <v>2152</v>
      </c>
      <c r="C1427" s="349"/>
      <c r="D1427" s="352" t="s">
        <v>61</v>
      </c>
      <c r="E1427" s="325" t="s">
        <v>1454</v>
      </c>
    </row>
    <row r="1428" spans="1:5" x14ac:dyDescent="0.2">
      <c r="A1428" s="347"/>
      <c r="B1428" s="350"/>
      <c r="C1428" s="351"/>
      <c r="D1428" s="353"/>
      <c r="E1428" s="326" t="s">
        <v>1455</v>
      </c>
    </row>
    <row r="1429" spans="1:5" x14ac:dyDescent="0.2">
      <c r="A1429" s="354" t="s">
        <v>2153</v>
      </c>
      <c r="B1429" s="356" t="s">
        <v>2152</v>
      </c>
      <c r="C1429" s="357"/>
      <c r="D1429" s="360" t="s">
        <v>61</v>
      </c>
      <c r="E1429" s="323" t="s">
        <v>1454</v>
      </c>
    </row>
    <row r="1430" spans="1:5" x14ac:dyDescent="0.2">
      <c r="A1430" s="362"/>
      <c r="B1430" s="363"/>
      <c r="C1430" s="364"/>
      <c r="D1430" s="365"/>
      <c r="E1430" s="324" t="s">
        <v>1455</v>
      </c>
    </row>
    <row r="1431" spans="1:5" x14ac:dyDescent="0.2">
      <c r="A1431" s="346" t="s">
        <v>2154</v>
      </c>
      <c r="B1431" s="348" t="s">
        <v>2152</v>
      </c>
      <c r="C1431" s="349"/>
      <c r="D1431" s="352" t="s">
        <v>61</v>
      </c>
      <c r="E1431" s="325" t="s">
        <v>1454</v>
      </c>
    </row>
    <row r="1432" spans="1:5" x14ac:dyDescent="0.2">
      <c r="A1432" s="347"/>
      <c r="B1432" s="350"/>
      <c r="C1432" s="351"/>
      <c r="D1432" s="353"/>
      <c r="E1432" s="326" t="s">
        <v>1455</v>
      </c>
    </row>
    <row r="1433" spans="1:5" x14ac:dyDescent="0.2">
      <c r="A1433" s="354" t="s">
        <v>2155</v>
      </c>
      <c r="B1433" s="356" t="s">
        <v>2152</v>
      </c>
      <c r="C1433" s="357"/>
      <c r="D1433" s="360" t="s">
        <v>61</v>
      </c>
      <c r="E1433" s="323" t="s">
        <v>1454</v>
      </c>
    </row>
    <row r="1434" spans="1:5" x14ac:dyDescent="0.2">
      <c r="A1434" s="362"/>
      <c r="B1434" s="363"/>
      <c r="C1434" s="364"/>
      <c r="D1434" s="365"/>
      <c r="E1434" s="324" t="s">
        <v>1455</v>
      </c>
    </row>
    <row r="1435" spans="1:5" x14ac:dyDescent="0.2">
      <c r="A1435" s="346" t="s">
        <v>2156</v>
      </c>
      <c r="B1435" s="348" t="s">
        <v>2152</v>
      </c>
      <c r="C1435" s="349"/>
      <c r="D1435" s="352" t="s">
        <v>61</v>
      </c>
      <c r="E1435" s="325" t="s">
        <v>1454</v>
      </c>
    </row>
    <row r="1436" spans="1:5" x14ac:dyDescent="0.2">
      <c r="A1436" s="347"/>
      <c r="B1436" s="350"/>
      <c r="C1436" s="351"/>
      <c r="D1436" s="353"/>
      <c r="E1436" s="326" t="s">
        <v>1455</v>
      </c>
    </row>
    <row r="1437" spans="1:5" x14ac:dyDescent="0.2">
      <c r="A1437" s="354" t="s">
        <v>2157</v>
      </c>
      <c r="B1437" s="356" t="s">
        <v>2152</v>
      </c>
      <c r="C1437" s="357"/>
      <c r="D1437" s="360" t="s">
        <v>61</v>
      </c>
      <c r="E1437" s="323" t="s">
        <v>1454</v>
      </c>
    </row>
    <row r="1438" spans="1:5" x14ac:dyDescent="0.2">
      <c r="A1438" s="362"/>
      <c r="B1438" s="363"/>
      <c r="C1438" s="364"/>
      <c r="D1438" s="365"/>
      <c r="E1438" s="324" t="s">
        <v>1455</v>
      </c>
    </row>
    <row r="1439" spans="1:5" x14ac:dyDescent="0.2">
      <c r="A1439" s="346" t="s">
        <v>1971</v>
      </c>
      <c r="B1439" s="348" t="s">
        <v>2152</v>
      </c>
      <c r="C1439" s="349"/>
      <c r="D1439" s="352" t="s">
        <v>61</v>
      </c>
      <c r="E1439" s="325" t="s">
        <v>1454</v>
      </c>
    </row>
    <row r="1440" spans="1:5" x14ac:dyDescent="0.2">
      <c r="A1440" s="347"/>
      <c r="B1440" s="350"/>
      <c r="C1440" s="351"/>
      <c r="D1440" s="353"/>
      <c r="E1440" s="326" t="s">
        <v>1455</v>
      </c>
    </row>
    <row r="1441" spans="1:5" x14ac:dyDescent="0.2">
      <c r="A1441" s="354" t="s">
        <v>2158</v>
      </c>
      <c r="B1441" s="356" t="s">
        <v>2152</v>
      </c>
      <c r="C1441" s="357"/>
      <c r="D1441" s="360" t="s">
        <v>61</v>
      </c>
      <c r="E1441" s="323" t="s">
        <v>1454</v>
      </c>
    </row>
    <row r="1442" spans="1:5" x14ac:dyDescent="0.2">
      <c r="A1442" s="362"/>
      <c r="B1442" s="363"/>
      <c r="C1442" s="364"/>
      <c r="D1442" s="365"/>
      <c r="E1442" s="324" t="s">
        <v>1455</v>
      </c>
    </row>
    <row r="1443" spans="1:5" x14ac:dyDescent="0.2">
      <c r="A1443" s="346" t="s">
        <v>2159</v>
      </c>
      <c r="B1443" s="348" t="s">
        <v>2152</v>
      </c>
      <c r="C1443" s="349"/>
      <c r="D1443" s="352" t="s">
        <v>61</v>
      </c>
      <c r="E1443" s="325" t="s">
        <v>1454</v>
      </c>
    </row>
    <row r="1444" spans="1:5" x14ac:dyDescent="0.2">
      <c r="A1444" s="347"/>
      <c r="B1444" s="350"/>
      <c r="C1444" s="351"/>
      <c r="D1444" s="353"/>
      <c r="E1444" s="326" t="s">
        <v>1455</v>
      </c>
    </row>
    <row r="1445" spans="1:5" x14ac:dyDescent="0.2">
      <c r="A1445" s="354" t="s">
        <v>2160</v>
      </c>
      <c r="B1445" s="356" t="s">
        <v>2152</v>
      </c>
      <c r="C1445" s="357"/>
      <c r="D1445" s="360" t="s">
        <v>61</v>
      </c>
      <c r="E1445" s="323" t="s">
        <v>1454</v>
      </c>
    </row>
    <row r="1446" spans="1:5" x14ac:dyDescent="0.2">
      <c r="A1446" s="362"/>
      <c r="B1446" s="363"/>
      <c r="C1446" s="364"/>
      <c r="D1446" s="365"/>
      <c r="E1446" s="324" t="s">
        <v>1455</v>
      </c>
    </row>
    <row r="1447" spans="1:5" x14ac:dyDescent="0.2">
      <c r="A1447" s="346" t="s">
        <v>2161</v>
      </c>
      <c r="B1447" s="348" t="s">
        <v>2152</v>
      </c>
      <c r="C1447" s="349"/>
      <c r="D1447" s="352" t="s">
        <v>61</v>
      </c>
      <c r="E1447" s="325" t="s">
        <v>1454</v>
      </c>
    </row>
    <row r="1448" spans="1:5" x14ac:dyDescent="0.2">
      <c r="A1448" s="347"/>
      <c r="B1448" s="350"/>
      <c r="C1448" s="351"/>
      <c r="D1448" s="353"/>
      <c r="E1448" s="326" t="s">
        <v>1455</v>
      </c>
    </row>
    <row r="1449" spans="1:5" x14ac:dyDescent="0.2">
      <c r="A1449" s="354" t="s">
        <v>2162</v>
      </c>
      <c r="B1449" s="356" t="s">
        <v>2163</v>
      </c>
      <c r="C1449" s="357"/>
      <c r="D1449" s="360" t="s">
        <v>61</v>
      </c>
      <c r="E1449" s="323" t="s">
        <v>1454</v>
      </c>
    </row>
    <row r="1450" spans="1:5" x14ac:dyDescent="0.2">
      <c r="A1450" s="362"/>
      <c r="B1450" s="363"/>
      <c r="C1450" s="364"/>
      <c r="D1450" s="365"/>
      <c r="E1450" s="324" t="s">
        <v>1455</v>
      </c>
    </row>
    <row r="1451" spans="1:5" x14ac:dyDescent="0.2">
      <c r="A1451" s="346" t="s">
        <v>2164</v>
      </c>
      <c r="B1451" s="348" t="s">
        <v>2163</v>
      </c>
      <c r="C1451" s="349"/>
      <c r="D1451" s="352" t="s">
        <v>61</v>
      </c>
      <c r="E1451" s="325" t="s">
        <v>1454</v>
      </c>
    </row>
    <row r="1452" spans="1:5" x14ac:dyDescent="0.2">
      <c r="A1452" s="347"/>
      <c r="B1452" s="350"/>
      <c r="C1452" s="351"/>
      <c r="D1452" s="353"/>
      <c r="E1452" s="326" t="s">
        <v>1455</v>
      </c>
    </row>
    <row r="1453" spans="1:5" x14ac:dyDescent="0.2">
      <c r="A1453" s="354" t="s">
        <v>2165</v>
      </c>
      <c r="B1453" s="356" t="s">
        <v>2163</v>
      </c>
      <c r="C1453" s="357"/>
      <c r="D1453" s="360" t="s">
        <v>61</v>
      </c>
      <c r="E1453" s="323" t="s">
        <v>1454</v>
      </c>
    </row>
    <row r="1454" spans="1:5" x14ac:dyDescent="0.2">
      <c r="A1454" s="362"/>
      <c r="B1454" s="363"/>
      <c r="C1454" s="364"/>
      <c r="D1454" s="365"/>
      <c r="E1454" s="324" t="s">
        <v>1455</v>
      </c>
    </row>
    <row r="1455" spans="1:5" x14ac:dyDescent="0.2">
      <c r="A1455" s="346" t="s">
        <v>2166</v>
      </c>
      <c r="B1455" s="348" t="s">
        <v>2163</v>
      </c>
      <c r="C1455" s="349"/>
      <c r="D1455" s="352" t="s">
        <v>61</v>
      </c>
      <c r="E1455" s="325" t="s">
        <v>1454</v>
      </c>
    </row>
    <row r="1456" spans="1:5" x14ac:dyDescent="0.2">
      <c r="A1456" s="347"/>
      <c r="B1456" s="350"/>
      <c r="C1456" s="351"/>
      <c r="D1456" s="353"/>
      <c r="E1456" s="326" t="s">
        <v>1455</v>
      </c>
    </row>
    <row r="1457" spans="1:5" x14ac:dyDescent="0.2">
      <c r="A1457" s="354" t="s">
        <v>1941</v>
      </c>
      <c r="B1457" s="356" t="s">
        <v>2163</v>
      </c>
      <c r="C1457" s="357"/>
      <c r="D1457" s="360" t="s">
        <v>61</v>
      </c>
      <c r="E1457" s="323" t="s">
        <v>1454</v>
      </c>
    </row>
    <row r="1458" spans="1:5" x14ac:dyDescent="0.2">
      <c r="A1458" s="362"/>
      <c r="B1458" s="363"/>
      <c r="C1458" s="364"/>
      <c r="D1458" s="365"/>
      <c r="E1458" s="324" t="s">
        <v>1455</v>
      </c>
    </row>
    <row r="1459" spans="1:5" x14ac:dyDescent="0.2">
      <c r="A1459" s="346" t="s">
        <v>2167</v>
      </c>
      <c r="B1459" s="348" t="s">
        <v>2163</v>
      </c>
      <c r="C1459" s="349"/>
      <c r="D1459" s="352" t="s">
        <v>61</v>
      </c>
      <c r="E1459" s="325" t="s">
        <v>1454</v>
      </c>
    </row>
    <row r="1460" spans="1:5" x14ac:dyDescent="0.2">
      <c r="A1460" s="347"/>
      <c r="B1460" s="350"/>
      <c r="C1460" s="351"/>
      <c r="D1460" s="353"/>
      <c r="E1460" s="326" t="s">
        <v>1455</v>
      </c>
    </row>
    <row r="1461" spans="1:5" x14ac:dyDescent="0.2">
      <c r="A1461" s="354" t="s">
        <v>2168</v>
      </c>
      <c r="B1461" s="356" t="s">
        <v>2163</v>
      </c>
      <c r="C1461" s="357"/>
      <c r="D1461" s="360" t="s">
        <v>61</v>
      </c>
      <c r="E1461" s="323" t="s">
        <v>1454</v>
      </c>
    </row>
    <row r="1462" spans="1:5" x14ac:dyDescent="0.2">
      <c r="A1462" s="362"/>
      <c r="B1462" s="363"/>
      <c r="C1462" s="364"/>
      <c r="D1462" s="365"/>
      <c r="E1462" s="324" t="s">
        <v>1455</v>
      </c>
    </row>
    <row r="1463" spans="1:5" x14ac:dyDescent="0.2">
      <c r="A1463" s="346" t="s">
        <v>2169</v>
      </c>
      <c r="B1463" s="348" t="s">
        <v>2163</v>
      </c>
      <c r="C1463" s="349"/>
      <c r="D1463" s="352" t="s">
        <v>61</v>
      </c>
      <c r="E1463" s="325" t="s">
        <v>1454</v>
      </c>
    </row>
    <row r="1464" spans="1:5" x14ac:dyDescent="0.2">
      <c r="A1464" s="347"/>
      <c r="B1464" s="350"/>
      <c r="C1464" s="351"/>
      <c r="D1464" s="353"/>
      <c r="E1464" s="326" t="s">
        <v>1455</v>
      </c>
    </row>
    <row r="1465" spans="1:5" x14ac:dyDescent="0.2">
      <c r="A1465" s="354" t="s">
        <v>2170</v>
      </c>
      <c r="B1465" s="356" t="s">
        <v>2163</v>
      </c>
      <c r="C1465" s="357"/>
      <c r="D1465" s="360" t="s">
        <v>61</v>
      </c>
      <c r="E1465" s="323" t="s">
        <v>1454</v>
      </c>
    </row>
    <row r="1466" spans="1:5" x14ac:dyDescent="0.2">
      <c r="A1466" s="362"/>
      <c r="B1466" s="363"/>
      <c r="C1466" s="364"/>
      <c r="D1466" s="365"/>
      <c r="E1466" s="324" t="s">
        <v>1455</v>
      </c>
    </row>
    <row r="1467" spans="1:5" x14ac:dyDescent="0.2">
      <c r="A1467" s="346" t="s">
        <v>2171</v>
      </c>
      <c r="B1467" s="348" t="s">
        <v>2163</v>
      </c>
      <c r="C1467" s="349"/>
      <c r="D1467" s="352" t="s">
        <v>61</v>
      </c>
      <c r="E1467" s="325" t="s">
        <v>1454</v>
      </c>
    </row>
    <row r="1468" spans="1:5" x14ac:dyDescent="0.2">
      <c r="A1468" s="347"/>
      <c r="B1468" s="350"/>
      <c r="C1468" s="351"/>
      <c r="D1468" s="353"/>
      <c r="E1468" s="326" t="s">
        <v>1455</v>
      </c>
    </row>
    <row r="1469" spans="1:5" x14ac:dyDescent="0.2">
      <c r="A1469" s="354" t="s">
        <v>2172</v>
      </c>
      <c r="B1469" s="356" t="s">
        <v>2163</v>
      </c>
      <c r="C1469" s="357"/>
      <c r="D1469" s="360" t="s">
        <v>61</v>
      </c>
      <c r="E1469" s="323" t="s">
        <v>1454</v>
      </c>
    </row>
    <row r="1470" spans="1:5" x14ac:dyDescent="0.2">
      <c r="A1470" s="362"/>
      <c r="B1470" s="363"/>
      <c r="C1470" s="364"/>
      <c r="D1470" s="365"/>
      <c r="E1470" s="324" t="s">
        <v>1455</v>
      </c>
    </row>
    <row r="1471" spans="1:5" x14ac:dyDescent="0.2">
      <c r="A1471" s="346" t="s">
        <v>2173</v>
      </c>
      <c r="B1471" s="348" t="s">
        <v>2163</v>
      </c>
      <c r="C1471" s="349"/>
      <c r="D1471" s="352" t="s">
        <v>61</v>
      </c>
      <c r="E1471" s="325" t="s">
        <v>1454</v>
      </c>
    </row>
    <row r="1472" spans="1:5" x14ac:dyDescent="0.2">
      <c r="A1472" s="347"/>
      <c r="B1472" s="350"/>
      <c r="C1472" s="351"/>
      <c r="D1472" s="353"/>
      <c r="E1472" s="326" t="s">
        <v>1455</v>
      </c>
    </row>
    <row r="1473" spans="1:5" x14ac:dyDescent="0.2">
      <c r="A1473" s="354" t="s">
        <v>2174</v>
      </c>
      <c r="B1473" s="356" t="s">
        <v>2163</v>
      </c>
      <c r="C1473" s="357"/>
      <c r="D1473" s="360" t="s">
        <v>61</v>
      </c>
      <c r="E1473" s="323" t="s">
        <v>1454</v>
      </c>
    </row>
    <row r="1474" spans="1:5" x14ac:dyDescent="0.2">
      <c r="A1474" s="362"/>
      <c r="B1474" s="363"/>
      <c r="C1474" s="364"/>
      <c r="D1474" s="365"/>
      <c r="E1474" s="324" t="s">
        <v>1455</v>
      </c>
    </row>
    <row r="1475" spans="1:5" x14ac:dyDescent="0.2">
      <c r="A1475" s="346" t="s">
        <v>2175</v>
      </c>
      <c r="B1475" s="348" t="s">
        <v>2163</v>
      </c>
      <c r="C1475" s="349"/>
      <c r="D1475" s="352" t="s">
        <v>61</v>
      </c>
      <c r="E1475" s="325" t="s">
        <v>1454</v>
      </c>
    </row>
    <row r="1476" spans="1:5" x14ac:dyDescent="0.2">
      <c r="A1476" s="347"/>
      <c r="B1476" s="350"/>
      <c r="C1476" s="351"/>
      <c r="D1476" s="353"/>
      <c r="E1476" s="326" t="s">
        <v>1455</v>
      </c>
    </row>
    <row r="1477" spans="1:5" x14ac:dyDescent="0.2">
      <c r="A1477" s="354" t="s">
        <v>2176</v>
      </c>
      <c r="B1477" s="356" t="s">
        <v>2177</v>
      </c>
      <c r="C1477" s="357"/>
      <c r="D1477" s="360" t="s">
        <v>61</v>
      </c>
      <c r="E1477" s="323" t="s">
        <v>1454</v>
      </c>
    </row>
    <row r="1478" spans="1:5" x14ac:dyDescent="0.2">
      <c r="A1478" s="362"/>
      <c r="B1478" s="363"/>
      <c r="C1478" s="364"/>
      <c r="D1478" s="365"/>
      <c r="E1478" s="324" t="s">
        <v>1455</v>
      </c>
    </row>
    <row r="1479" spans="1:5" x14ac:dyDescent="0.2">
      <c r="A1479" s="346" t="s">
        <v>2178</v>
      </c>
      <c r="B1479" s="348" t="s">
        <v>2177</v>
      </c>
      <c r="C1479" s="349"/>
      <c r="D1479" s="352" t="s">
        <v>61</v>
      </c>
      <c r="E1479" s="325" t="s">
        <v>1454</v>
      </c>
    </row>
    <row r="1480" spans="1:5" x14ac:dyDescent="0.2">
      <c r="A1480" s="347"/>
      <c r="B1480" s="350"/>
      <c r="C1480" s="351"/>
      <c r="D1480" s="353"/>
      <c r="E1480" s="326" t="s">
        <v>1455</v>
      </c>
    </row>
    <row r="1481" spans="1:5" x14ac:dyDescent="0.2">
      <c r="A1481" s="354" t="s">
        <v>2179</v>
      </c>
      <c r="B1481" s="356" t="s">
        <v>2177</v>
      </c>
      <c r="C1481" s="357"/>
      <c r="D1481" s="360" t="s">
        <v>61</v>
      </c>
      <c r="E1481" s="323" t="s">
        <v>1454</v>
      </c>
    </row>
    <row r="1482" spans="1:5" x14ac:dyDescent="0.2">
      <c r="A1482" s="362"/>
      <c r="B1482" s="363"/>
      <c r="C1482" s="364"/>
      <c r="D1482" s="365"/>
      <c r="E1482" s="324" t="s">
        <v>1455</v>
      </c>
    </row>
    <row r="1483" spans="1:5" x14ac:dyDescent="0.2">
      <c r="A1483" s="346" t="s">
        <v>2180</v>
      </c>
      <c r="B1483" s="348" t="s">
        <v>2177</v>
      </c>
      <c r="C1483" s="349"/>
      <c r="D1483" s="352" t="s">
        <v>61</v>
      </c>
      <c r="E1483" s="325" t="s">
        <v>1454</v>
      </c>
    </row>
    <row r="1484" spans="1:5" x14ac:dyDescent="0.2">
      <c r="A1484" s="347"/>
      <c r="B1484" s="350"/>
      <c r="C1484" s="351"/>
      <c r="D1484" s="353"/>
      <c r="E1484" s="326" t="s">
        <v>1455</v>
      </c>
    </row>
    <row r="1485" spans="1:5" x14ac:dyDescent="0.2">
      <c r="A1485" s="354" t="s">
        <v>2153</v>
      </c>
      <c r="B1485" s="356" t="s">
        <v>2177</v>
      </c>
      <c r="C1485" s="357"/>
      <c r="D1485" s="360" t="s">
        <v>61</v>
      </c>
      <c r="E1485" s="323" t="s">
        <v>1454</v>
      </c>
    </row>
    <row r="1486" spans="1:5" x14ac:dyDescent="0.2">
      <c r="A1486" s="362"/>
      <c r="B1486" s="363"/>
      <c r="C1486" s="364"/>
      <c r="D1486" s="365"/>
      <c r="E1486" s="324" t="s">
        <v>1455</v>
      </c>
    </row>
    <row r="1487" spans="1:5" x14ac:dyDescent="0.2">
      <c r="A1487" s="346" t="s">
        <v>2181</v>
      </c>
      <c r="B1487" s="348" t="s">
        <v>2177</v>
      </c>
      <c r="C1487" s="349"/>
      <c r="D1487" s="352" t="s">
        <v>61</v>
      </c>
      <c r="E1487" s="325" t="s">
        <v>1454</v>
      </c>
    </row>
    <row r="1488" spans="1:5" x14ac:dyDescent="0.2">
      <c r="A1488" s="347"/>
      <c r="B1488" s="350"/>
      <c r="C1488" s="351"/>
      <c r="D1488" s="353"/>
      <c r="E1488" s="326" t="s">
        <v>1455</v>
      </c>
    </row>
    <row r="1489" spans="1:5" x14ac:dyDescent="0.2">
      <c r="A1489" s="354" t="s">
        <v>2136</v>
      </c>
      <c r="B1489" s="356" t="s">
        <v>2177</v>
      </c>
      <c r="C1489" s="357"/>
      <c r="D1489" s="360" t="s">
        <v>61</v>
      </c>
      <c r="E1489" s="323" t="s">
        <v>1454</v>
      </c>
    </row>
    <row r="1490" spans="1:5" x14ac:dyDescent="0.2">
      <c r="A1490" s="362"/>
      <c r="B1490" s="363"/>
      <c r="C1490" s="364"/>
      <c r="D1490" s="365"/>
      <c r="E1490" s="324" t="s">
        <v>1455</v>
      </c>
    </row>
    <row r="1491" spans="1:5" x14ac:dyDescent="0.2">
      <c r="A1491" s="346" t="s">
        <v>2182</v>
      </c>
      <c r="B1491" s="348" t="s">
        <v>2177</v>
      </c>
      <c r="C1491" s="349"/>
      <c r="D1491" s="352" t="s">
        <v>61</v>
      </c>
      <c r="E1491" s="325" t="s">
        <v>1454</v>
      </c>
    </row>
    <row r="1492" spans="1:5" x14ac:dyDescent="0.2">
      <c r="A1492" s="347"/>
      <c r="B1492" s="350"/>
      <c r="C1492" s="351"/>
      <c r="D1492" s="353"/>
      <c r="E1492" s="326" t="s">
        <v>1455</v>
      </c>
    </row>
    <row r="1493" spans="1:5" x14ac:dyDescent="0.2">
      <c r="A1493" s="354" t="s">
        <v>2183</v>
      </c>
      <c r="B1493" s="356" t="s">
        <v>2177</v>
      </c>
      <c r="C1493" s="357"/>
      <c r="D1493" s="360" t="s">
        <v>61</v>
      </c>
      <c r="E1493" s="323" t="s">
        <v>1454</v>
      </c>
    </row>
    <row r="1494" spans="1:5" x14ac:dyDescent="0.2">
      <c r="A1494" s="362"/>
      <c r="B1494" s="363"/>
      <c r="C1494" s="364"/>
      <c r="D1494" s="365"/>
      <c r="E1494" s="324" t="s">
        <v>1455</v>
      </c>
    </row>
    <row r="1495" spans="1:5" x14ac:dyDescent="0.2">
      <c r="A1495" s="346" t="s">
        <v>2184</v>
      </c>
      <c r="B1495" s="348" t="s">
        <v>2177</v>
      </c>
      <c r="C1495" s="349"/>
      <c r="D1495" s="352" t="s">
        <v>61</v>
      </c>
      <c r="E1495" s="325" t="s">
        <v>1454</v>
      </c>
    </row>
    <row r="1496" spans="1:5" x14ac:dyDescent="0.2">
      <c r="A1496" s="347"/>
      <c r="B1496" s="350"/>
      <c r="C1496" s="351"/>
      <c r="D1496" s="353"/>
      <c r="E1496" s="326" t="s">
        <v>1455</v>
      </c>
    </row>
    <row r="1497" spans="1:5" x14ac:dyDescent="0.2">
      <c r="A1497" s="354" t="s">
        <v>2185</v>
      </c>
      <c r="B1497" s="356" t="s">
        <v>2177</v>
      </c>
      <c r="C1497" s="357"/>
      <c r="D1497" s="360" t="s">
        <v>61</v>
      </c>
      <c r="E1497" s="323" t="s">
        <v>1454</v>
      </c>
    </row>
    <row r="1498" spans="1:5" x14ac:dyDescent="0.2">
      <c r="A1498" s="362"/>
      <c r="B1498" s="363"/>
      <c r="C1498" s="364"/>
      <c r="D1498" s="365"/>
      <c r="E1498" s="324" t="s">
        <v>1455</v>
      </c>
    </row>
    <row r="1499" spans="1:5" x14ac:dyDescent="0.2">
      <c r="A1499" s="346" t="s">
        <v>2186</v>
      </c>
      <c r="B1499" s="348" t="s">
        <v>2177</v>
      </c>
      <c r="C1499" s="349"/>
      <c r="D1499" s="352" t="s">
        <v>61</v>
      </c>
      <c r="E1499" s="325" t="s">
        <v>1454</v>
      </c>
    </row>
    <row r="1500" spans="1:5" x14ac:dyDescent="0.2">
      <c r="A1500" s="347"/>
      <c r="B1500" s="350"/>
      <c r="C1500" s="351"/>
      <c r="D1500" s="353"/>
      <c r="E1500" s="326" t="s">
        <v>1455</v>
      </c>
    </row>
    <row r="1501" spans="1:5" x14ac:dyDescent="0.2">
      <c r="A1501" s="354" t="s">
        <v>2187</v>
      </c>
      <c r="B1501" s="356" t="s">
        <v>2177</v>
      </c>
      <c r="C1501" s="357"/>
      <c r="D1501" s="360" t="s">
        <v>61</v>
      </c>
      <c r="E1501" s="323" t="s">
        <v>1454</v>
      </c>
    </row>
    <row r="1502" spans="1:5" x14ac:dyDescent="0.2">
      <c r="A1502" s="362"/>
      <c r="B1502" s="363"/>
      <c r="C1502" s="364"/>
      <c r="D1502" s="365"/>
      <c r="E1502" s="324" t="s">
        <v>1455</v>
      </c>
    </row>
    <row r="1503" spans="1:5" x14ac:dyDescent="0.2">
      <c r="A1503" s="346" t="s">
        <v>2188</v>
      </c>
      <c r="B1503" s="348" t="s">
        <v>2177</v>
      </c>
      <c r="C1503" s="349"/>
      <c r="D1503" s="352" t="s">
        <v>61</v>
      </c>
      <c r="E1503" s="325" t="s">
        <v>1454</v>
      </c>
    </row>
    <row r="1504" spans="1:5" x14ac:dyDescent="0.2">
      <c r="A1504" s="347"/>
      <c r="B1504" s="350"/>
      <c r="C1504" s="351"/>
      <c r="D1504" s="353"/>
      <c r="E1504" s="326" t="s">
        <v>1455</v>
      </c>
    </row>
    <row r="1505" spans="1:5" x14ac:dyDescent="0.2">
      <c r="A1505" s="354" t="s">
        <v>1980</v>
      </c>
      <c r="B1505" s="356" t="s">
        <v>2177</v>
      </c>
      <c r="C1505" s="357"/>
      <c r="D1505" s="360" t="s">
        <v>61</v>
      </c>
      <c r="E1505" s="323" t="s">
        <v>1454</v>
      </c>
    </row>
    <row r="1506" spans="1:5" x14ac:dyDescent="0.2">
      <c r="A1506" s="362"/>
      <c r="B1506" s="363"/>
      <c r="C1506" s="364"/>
      <c r="D1506" s="365"/>
      <c r="E1506" s="324" t="s">
        <v>1455</v>
      </c>
    </row>
    <row r="1507" spans="1:5" x14ac:dyDescent="0.2">
      <c r="A1507" s="346" t="s">
        <v>2189</v>
      </c>
      <c r="B1507" s="348" t="s">
        <v>2177</v>
      </c>
      <c r="C1507" s="349"/>
      <c r="D1507" s="352" t="s">
        <v>61</v>
      </c>
      <c r="E1507" s="325" t="s">
        <v>1454</v>
      </c>
    </row>
    <row r="1508" spans="1:5" x14ac:dyDescent="0.2">
      <c r="A1508" s="347"/>
      <c r="B1508" s="350"/>
      <c r="C1508" s="351"/>
      <c r="D1508" s="353"/>
      <c r="E1508" s="326" t="s">
        <v>1455</v>
      </c>
    </row>
    <row r="1509" spans="1:5" x14ac:dyDescent="0.2">
      <c r="A1509" s="354" t="s">
        <v>2182</v>
      </c>
      <c r="B1509" s="356" t="s">
        <v>2190</v>
      </c>
      <c r="C1509" s="357"/>
      <c r="D1509" s="360" t="s">
        <v>61</v>
      </c>
      <c r="E1509" s="323" t="s">
        <v>1454</v>
      </c>
    </row>
    <row r="1510" spans="1:5" x14ac:dyDescent="0.2">
      <c r="A1510" s="362"/>
      <c r="B1510" s="363"/>
      <c r="C1510" s="364"/>
      <c r="D1510" s="365"/>
      <c r="E1510" s="324" t="s">
        <v>1455</v>
      </c>
    </row>
    <row r="1511" spans="1:5" x14ac:dyDescent="0.2">
      <c r="A1511" s="346" t="s">
        <v>2191</v>
      </c>
      <c r="B1511" s="348" t="s">
        <v>2190</v>
      </c>
      <c r="C1511" s="349"/>
      <c r="D1511" s="352" t="s">
        <v>61</v>
      </c>
      <c r="E1511" s="325" t="s">
        <v>1454</v>
      </c>
    </row>
    <row r="1512" spans="1:5" x14ac:dyDescent="0.2">
      <c r="A1512" s="347"/>
      <c r="B1512" s="350"/>
      <c r="C1512" s="351"/>
      <c r="D1512" s="353"/>
      <c r="E1512" s="326" t="s">
        <v>1455</v>
      </c>
    </row>
    <row r="1513" spans="1:5" x14ac:dyDescent="0.2">
      <c r="A1513" s="354" t="s">
        <v>2192</v>
      </c>
      <c r="B1513" s="356" t="s">
        <v>2190</v>
      </c>
      <c r="C1513" s="357"/>
      <c r="D1513" s="360" t="s">
        <v>61</v>
      </c>
      <c r="E1513" s="323" t="s">
        <v>1454</v>
      </c>
    </row>
    <row r="1514" spans="1:5" x14ac:dyDescent="0.2">
      <c r="A1514" s="362"/>
      <c r="B1514" s="363"/>
      <c r="C1514" s="364"/>
      <c r="D1514" s="365"/>
      <c r="E1514" s="324" t="s">
        <v>1455</v>
      </c>
    </row>
    <row r="1515" spans="1:5" x14ac:dyDescent="0.2">
      <c r="A1515" s="346" t="s">
        <v>2193</v>
      </c>
      <c r="B1515" s="348" t="s">
        <v>2190</v>
      </c>
      <c r="C1515" s="349"/>
      <c r="D1515" s="352" t="s">
        <v>61</v>
      </c>
      <c r="E1515" s="325" t="s">
        <v>1454</v>
      </c>
    </row>
    <row r="1516" spans="1:5" x14ac:dyDescent="0.2">
      <c r="A1516" s="347"/>
      <c r="B1516" s="350"/>
      <c r="C1516" s="351"/>
      <c r="D1516" s="353"/>
      <c r="E1516" s="326" t="s">
        <v>1455</v>
      </c>
    </row>
    <row r="1517" spans="1:5" x14ac:dyDescent="0.2">
      <c r="A1517" s="354" t="s">
        <v>2194</v>
      </c>
      <c r="B1517" s="356" t="s">
        <v>2190</v>
      </c>
      <c r="C1517" s="357"/>
      <c r="D1517" s="360" t="s">
        <v>61</v>
      </c>
      <c r="E1517" s="323" t="s">
        <v>1454</v>
      </c>
    </row>
    <row r="1518" spans="1:5" x14ac:dyDescent="0.2">
      <c r="A1518" s="362"/>
      <c r="B1518" s="363"/>
      <c r="C1518" s="364"/>
      <c r="D1518" s="365"/>
      <c r="E1518" s="324" t="s">
        <v>1455</v>
      </c>
    </row>
    <row r="1519" spans="1:5" x14ac:dyDescent="0.2">
      <c r="A1519" s="346" t="s">
        <v>2195</v>
      </c>
      <c r="B1519" s="348" t="s">
        <v>2190</v>
      </c>
      <c r="C1519" s="349"/>
      <c r="D1519" s="352" t="s">
        <v>61</v>
      </c>
      <c r="E1519" s="325" t="s">
        <v>1454</v>
      </c>
    </row>
    <row r="1520" spans="1:5" x14ac:dyDescent="0.2">
      <c r="A1520" s="347"/>
      <c r="B1520" s="350"/>
      <c r="C1520" s="351"/>
      <c r="D1520" s="353"/>
      <c r="E1520" s="326" t="s">
        <v>1455</v>
      </c>
    </row>
    <row r="1521" spans="1:5" x14ac:dyDescent="0.2">
      <c r="A1521" s="354" t="s">
        <v>2196</v>
      </c>
      <c r="B1521" s="356" t="s">
        <v>2190</v>
      </c>
      <c r="C1521" s="357"/>
      <c r="D1521" s="360" t="s">
        <v>61</v>
      </c>
      <c r="E1521" s="323" t="s">
        <v>1454</v>
      </c>
    </row>
    <row r="1522" spans="1:5" x14ac:dyDescent="0.2">
      <c r="A1522" s="362"/>
      <c r="B1522" s="363"/>
      <c r="C1522" s="364"/>
      <c r="D1522" s="365"/>
      <c r="E1522" s="324" t="s">
        <v>1455</v>
      </c>
    </row>
    <row r="1523" spans="1:5" x14ac:dyDescent="0.2">
      <c r="A1523" s="346" t="s">
        <v>1878</v>
      </c>
      <c r="B1523" s="348" t="s">
        <v>2190</v>
      </c>
      <c r="C1523" s="349"/>
      <c r="D1523" s="352" t="s">
        <v>61</v>
      </c>
      <c r="E1523" s="325" t="s">
        <v>1454</v>
      </c>
    </row>
    <row r="1524" spans="1:5" x14ac:dyDescent="0.2">
      <c r="A1524" s="347"/>
      <c r="B1524" s="350"/>
      <c r="C1524" s="351"/>
      <c r="D1524" s="353"/>
      <c r="E1524" s="326" t="s">
        <v>1455</v>
      </c>
    </row>
    <row r="1525" spans="1:5" x14ac:dyDescent="0.2">
      <c r="A1525" s="354" t="s">
        <v>2197</v>
      </c>
      <c r="B1525" s="356" t="s">
        <v>2190</v>
      </c>
      <c r="C1525" s="357"/>
      <c r="D1525" s="360" t="s">
        <v>61</v>
      </c>
      <c r="E1525" s="323" t="s">
        <v>1454</v>
      </c>
    </row>
    <row r="1526" spans="1:5" x14ac:dyDescent="0.2">
      <c r="A1526" s="362"/>
      <c r="B1526" s="363"/>
      <c r="C1526" s="364"/>
      <c r="D1526" s="365"/>
      <c r="E1526" s="324" t="s">
        <v>1455</v>
      </c>
    </row>
    <row r="1527" spans="1:5" x14ac:dyDescent="0.2">
      <c r="A1527" s="346" t="s">
        <v>2198</v>
      </c>
      <c r="B1527" s="348" t="s">
        <v>2190</v>
      </c>
      <c r="C1527" s="349"/>
      <c r="D1527" s="352" t="s">
        <v>61</v>
      </c>
      <c r="E1527" s="325" t="s">
        <v>1454</v>
      </c>
    </row>
    <row r="1528" spans="1:5" x14ac:dyDescent="0.2">
      <c r="A1528" s="347"/>
      <c r="B1528" s="350"/>
      <c r="C1528" s="351"/>
      <c r="D1528" s="353"/>
      <c r="E1528" s="326" t="s">
        <v>1455</v>
      </c>
    </row>
    <row r="1529" spans="1:5" x14ac:dyDescent="0.2">
      <c r="A1529" s="354" t="s">
        <v>2199</v>
      </c>
      <c r="B1529" s="356" t="s">
        <v>2190</v>
      </c>
      <c r="C1529" s="357"/>
      <c r="D1529" s="360" t="s">
        <v>61</v>
      </c>
      <c r="E1529" s="323" t="s">
        <v>1454</v>
      </c>
    </row>
    <row r="1530" spans="1:5" x14ac:dyDescent="0.2">
      <c r="A1530" s="362"/>
      <c r="B1530" s="363"/>
      <c r="C1530" s="364"/>
      <c r="D1530" s="365"/>
      <c r="E1530" s="324" t="s">
        <v>1455</v>
      </c>
    </row>
    <row r="1531" spans="1:5" x14ac:dyDescent="0.2">
      <c r="A1531" s="346" t="s">
        <v>2200</v>
      </c>
      <c r="B1531" s="348" t="s">
        <v>2201</v>
      </c>
      <c r="C1531" s="349"/>
      <c r="D1531" s="352" t="s">
        <v>61</v>
      </c>
      <c r="E1531" s="325" t="s">
        <v>1454</v>
      </c>
    </row>
    <row r="1532" spans="1:5" x14ac:dyDescent="0.2">
      <c r="A1532" s="347"/>
      <c r="B1532" s="350"/>
      <c r="C1532" s="351"/>
      <c r="D1532" s="353"/>
      <c r="E1532" s="326" t="s">
        <v>1455</v>
      </c>
    </row>
    <row r="1533" spans="1:5" x14ac:dyDescent="0.2">
      <c r="A1533" s="354" t="s">
        <v>2202</v>
      </c>
      <c r="B1533" s="356" t="s">
        <v>2201</v>
      </c>
      <c r="C1533" s="357"/>
      <c r="D1533" s="360" t="s">
        <v>61</v>
      </c>
      <c r="E1533" s="323" t="s">
        <v>1454</v>
      </c>
    </row>
    <row r="1534" spans="1:5" x14ac:dyDescent="0.2">
      <c r="A1534" s="362"/>
      <c r="B1534" s="363"/>
      <c r="C1534" s="364"/>
      <c r="D1534" s="365"/>
      <c r="E1534" s="324" t="s">
        <v>1455</v>
      </c>
    </row>
    <row r="1535" spans="1:5" x14ac:dyDescent="0.2">
      <c r="A1535" s="346" t="s">
        <v>2203</v>
      </c>
      <c r="B1535" s="348" t="s">
        <v>2201</v>
      </c>
      <c r="C1535" s="349"/>
      <c r="D1535" s="352" t="s">
        <v>61</v>
      </c>
      <c r="E1535" s="325" t="s">
        <v>1454</v>
      </c>
    </row>
    <row r="1536" spans="1:5" x14ac:dyDescent="0.2">
      <c r="A1536" s="347"/>
      <c r="B1536" s="350"/>
      <c r="C1536" s="351"/>
      <c r="D1536" s="353"/>
      <c r="E1536" s="326" t="s">
        <v>1455</v>
      </c>
    </row>
    <row r="1537" spans="1:5" x14ac:dyDescent="0.2">
      <c r="A1537" s="354" t="s">
        <v>2204</v>
      </c>
      <c r="B1537" s="356" t="s">
        <v>2201</v>
      </c>
      <c r="C1537" s="357"/>
      <c r="D1537" s="360" t="s">
        <v>61</v>
      </c>
      <c r="E1537" s="323" t="s">
        <v>1454</v>
      </c>
    </row>
    <row r="1538" spans="1:5" x14ac:dyDescent="0.2">
      <c r="A1538" s="362"/>
      <c r="B1538" s="363"/>
      <c r="C1538" s="364"/>
      <c r="D1538" s="365"/>
      <c r="E1538" s="324" t="s">
        <v>1455</v>
      </c>
    </row>
    <row r="1539" spans="1:5" x14ac:dyDescent="0.2">
      <c r="A1539" s="346" t="s">
        <v>2205</v>
      </c>
      <c r="B1539" s="348" t="s">
        <v>2201</v>
      </c>
      <c r="C1539" s="349"/>
      <c r="D1539" s="352" t="s">
        <v>61</v>
      </c>
      <c r="E1539" s="325" t="s">
        <v>1454</v>
      </c>
    </row>
    <row r="1540" spans="1:5" x14ac:dyDescent="0.2">
      <c r="A1540" s="347"/>
      <c r="B1540" s="350"/>
      <c r="C1540" s="351"/>
      <c r="D1540" s="353"/>
      <c r="E1540" s="326" t="s">
        <v>1455</v>
      </c>
    </row>
    <row r="1541" spans="1:5" x14ac:dyDescent="0.2">
      <c r="A1541" s="354" t="s">
        <v>2206</v>
      </c>
      <c r="B1541" s="356" t="s">
        <v>2201</v>
      </c>
      <c r="C1541" s="357"/>
      <c r="D1541" s="360" t="s">
        <v>61</v>
      </c>
      <c r="E1541" s="323" t="s">
        <v>1454</v>
      </c>
    </row>
    <row r="1542" spans="1:5" x14ac:dyDescent="0.2">
      <c r="A1542" s="362"/>
      <c r="B1542" s="363"/>
      <c r="C1542" s="364"/>
      <c r="D1542" s="365"/>
      <c r="E1542" s="324" t="s">
        <v>1455</v>
      </c>
    </row>
    <row r="1543" spans="1:5" x14ac:dyDescent="0.2">
      <c r="A1543" s="346" t="s">
        <v>2207</v>
      </c>
      <c r="B1543" s="348" t="s">
        <v>2201</v>
      </c>
      <c r="C1543" s="349"/>
      <c r="D1543" s="352" t="s">
        <v>61</v>
      </c>
      <c r="E1543" s="325" t="s">
        <v>1454</v>
      </c>
    </row>
    <row r="1544" spans="1:5" x14ac:dyDescent="0.2">
      <c r="A1544" s="347"/>
      <c r="B1544" s="350"/>
      <c r="C1544" s="351"/>
      <c r="D1544" s="353"/>
      <c r="E1544" s="326" t="s">
        <v>1455</v>
      </c>
    </row>
    <row r="1545" spans="1:5" x14ac:dyDescent="0.2">
      <c r="A1545" s="354" t="s">
        <v>2133</v>
      </c>
      <c r="B1545" s="356"/>
      <c r="C1545" s="357"/>
      <c r="D1545" s="360" t="s">
        <v>61</v>
      </c>
      <c r="E1545" s="323" t="s">
        <v>1454</v>
      </c>
    </row>
    <row r="1546" spans="1:5" x14ac:dyDescent="0.2">
      <c r="A1546" s="362"/>
      <c r="B1546" s="363"/>
      <c r="C1546" s="364"/>
      <c r="D1546" s="365"/>
      <c r="E1546" s="324" t="s">
        <v>1455</v>
      </c>
    </row>
    <row r="1547" spans="1:5" x14ac:dyDescent="0.2">
      <c r="A1547" s="346" t="s">
        <v>2152</v>
      </c>
      <c r="B1547" s="348"/>
      <c r="C1547" s="349"/>
      <c r="D1547" s="352" t="s">
        <v>61</v>
      </c>
      <c r="E1547" s="325" t="s">
        <v>1454</v>
      </c>
    </row>
    <row r="1548" spans="1:5" x14ac:dyDescent="0.2">
      <c r="A1548" s="347"/>
      <c r="B1548" s="350"/>
      <c r="C1548" s="351"/>
      <c r="D1548" s="353"/>
      <c r="E1548" s="326" t="s">
        <v>1455</v>
      </c>
    </row>
    <row r="1549" spans="1:5" x14ac:dyDescent="0.2">
      <c r="A1549" s="354" t="s">
        <v>2163</v>
      </c>
      <c r="B1549" s="356"/>
      <c r="C1549" s="357"/>
      <c r="D1549" s="360" t="s">
        <v>61</v>
      </c>
      <c r="E1549" s="323" t="s">
        <v>1454</v>
      </c>
    </row>
    <row r="1550" spans="1:5" x14ac:dyDescent="0.2">
      <c r="A1550" s="362"/>
      <c r="B1550" s="363"/>
      <c r="C1550" s="364"/>
      <c r="D1550" s="365"/>
      <c r="E1550" s="324" t="s">
        <v>1455</v>
      </c>
    </row>
    <row r="1551" spans="1:5" x14ac:dyDescent="0.2">
      <c r="A1551" s="346" t="s">
        <v>2177</v>
      </c>
      <c r="B1551" s="348"/>
      <c r="C1551" s="349"/>
      <c r="D1551" s="352" t="s">
        <v>61</v>
      </c>
      <c r="E1551" s="325" t="s">
        <v>1454</v>
      </c>
    </row>
    <row r="1552" spans="1:5" x14ac:dyDescent="0.2">
      <c r="A1552" s="347"/>
      <c r="B1552" s="350"/>
      <c r="C1552" s="351"/>
      <c r="D1552" s="353"/>
      <c r="E1552" s="326" t="s">
        <v>1455</v>
      </c>
    </row>
    <row r="1553" spans="1:5" x14ac:dyDescent="0.2">
      <c r="A1553" s="354" t="s">
        <v>2190</v>
      </c>
      <c r="B1553" s="356"/>
      <c r="C1553" s="357"/>
      <c r="D1553" s="360" t="s">
        <v>61</v>
      </c>
      <c r="E1553" s="323" t="s">
        <v>1454</v>
      </c>
    </row>
    <row r="1554" spans="1:5" x14ac:dyDescent="0.2">
      <c r="A1554" s="362"/>
      <c r="B1554" s="363"/>
      <c r="C1554" s="364"/>
      <c r="D1554" s="365"/>
      <c r="E1554" s="324" t="s">
        <v>1455</v>
      </c>
    </row>
    <row r="1555" spans="1:5" x14ac:dyDescent="0.2">
      <c r="A1555" s="346" t="s">
        <v>2208</v>
      </c>
      <c r="B1555" s="348" t="s">
        <v>2190</v>
      </c>
      <c r="C1555" s="349"/>
      <c r="D1555" s="352" t="s">
        <v>61</v>
      </c>
      <c r="E1555" s="325" t="s">
        <v>1454</v>
      </c>
    </row>
    <row r="1556" spans="1:5" x14ac:dyDescent="0.2">
      <c r="A1556" s="347"/>
      <c r="B1556" s="350"/>
      <c r="C1556" s="351"/>
      <c r="D1556" s="353"/>
      <c r="E1556" s="326" t="s">
        <v>1455</v>
      </c>
    </row>
    <row r="1557" spans="1:5" x14ac:dyDescent="0.2">
      <c r="A1557" s="354" t="s">
        <v>2182</v>
      </c>
      <c r="B1557" s="356" t="s">
        <v>2133</v>
      </c>
      <c r="C1557" s="357"/>
      <c r="D1557" s="360" t="s">
        <v>61</v>
      </c>
      <c r="E1557" s="323" t="s">
        <v>1454</v>
      </c>
    </row>
    <row r="1558" spans="1:5" x14ac:dyDescent="0.2">
      <c r="A1558" s="362"/>
      <c r="B1558" s="363"/>
      <c r="C1558" s="364"/>
      <c r="D1558" s="365"/>
      <c r="E1558" s="324" t="s">
        <v>1455</v>
      </c>
    </row>
    <row r="1559" spans="1:5" x14ac:dyDescent="0.2">
      <c r="A1559" s="346" t="s">
        <v>2209</v>
      </c>
      <c r="B1559" s="348" t="s">
        <v>2177</v>
      </c>
      <c r="C1559" s="349"/>
      <c r="D1559" s="352" t="s">
        <v>61</v>
      </c>
      <c r="E1559" s="325" t="s">
        <v>1454</v>
      </c>
    </row>
    <row r="1560" spans="1:5" x14ac:dyDescent="0.2">
      <c r="A1560" s="347"/>
      <c r="B1560" s="350"/>
      <c r="C1560" s="351"/>
      <c r="D1560" s="353"/>
      <c r="E1560" s="326" t="s">
        <v>1455</v>
      </c>
    </row>
    <row r="1561" spans="1:5" x14ac:dyDescent="0.2">
      <c r="A1561" s="354" t="s">
        <v>2210</v>
      </c>
      <c r="B1561" s="356" t="s">
        <v>2190</v>
      </c>
      <c r="C1561" s="357"/>
      <c r="D1561" s="360" t="s">
        <v>61</v>
      </c>
      <c r="E1561" s="323" t="s">
        <v>1454</v>
      </c>
    </row>
    <row r="1562" spans="1:5" x14ac:dyDescent="0.2">
      <c r="A1562" s="362"/>
      <c r="B1562" s="363"/>
      <c r="C1562" s="364"/>
      <c r="D1562" s="365"/>
      <c r="E1562" s="324" t="s">
        <v>1455</v>
      </c>
    </row>
    <row r="1563" spans="1:5" x14ac:dyDescent="0.2">
      <c r="A1563" s="346" t="s">
        <v>1837</v>
      </c>
      <c r="B1563" s="348" t="s">
        <v>2152</v>
      </c>
      <c r="C1563" s="349"/>
      <c r="D1563" s="352" t="s">
        <v>61</v>
      </c>
      <c r="E1563" s="325" t="s">
        <v>1454</v>
      </c>
    </row>
    <row r="1564" spans="1:5" x14ac:dyDescent="0.2">
      <c r="A1564" s="347"/>
      <c r="B1564" s="350"/>
      <c r="C1564" s="351"/>
      <c r="D1564" s="353"/>
      <c r="E1564" s="326" t="s">
        <v>1455</v>
      </c>
    </row>
    <row r="1565" spans="1:5" x14ac:dyDescent="0.2">
      <c r="A1565" s="354" t="s">
        <v>2201</v>
      </c>
      <c r="B1565" s="356"/>
      <c r="C1565" s="357"/>
      <c r="D1565" s="360" t="s">
        <v>61</v>
      </c>
      <c r="E1565" s="323" t="s">
        <v>1454</v>
      </c>
    </row>
    <row r="1566" spans="1:5" x14ac:dyDescent="0.2">
      <c r="A1566" s="362"/>
      <c r="B1566" s="363"/>
      <c r="C1566" s="364"/>
      <c r="D1566" s="365"/>
      <c r="E1566" s="324" t="s">
        <v>1455</v>
      </c>
    </row>
    <row r="1567" spans="1:5" x14ac:dyDescent="0.2">
      <c r="A1567" s="321" t="s">
        <v>2211</v>
      </c>
      <c r="B1567" s="368"/>
      <c r="C1567" s="369"/>
      <c r="D1567" s="311" t="s">
        <v>62</v>
      </c>
      <c r="E1567" s="322"/>
    </row>
    <row r="1568" spans="1:5" x14ac:dyDescent="0.2">
      <c r="A1568" s="319" t="s">
        <v>2212</v>
      </c>
      <c r="B1568" s="366"/>
      <c r="C1568" s="367"/>
      <c r="D1568" s="310" t="s">
        <v>62</v>
      </c>
      <c r="E1568" s="320"/>
    </row>
    <row r="1569" spans="1:5" x14ac:dyDescent="0.2">
      <c r="A1569" s="321" t="s">
        <v>2213</v>
      </c>
      <c r="B1569" s="368"/>
      <c r="C1569" s="369"/>
      <c r="D1569" s="311" t="s">
        <v>62</v>
      </c>
      <c r="E1569" s="322"/>
    </row>
    <row r="1570" spans="1:5" x14ac:dyDescent="0.2">
      <c r="A1570" s="319" t="s">
        <v>2214</v>
      </c>
      <c r="B1570" s="366"/>
      <c r="C1570" s="367"/>
      <c r="D1570" s="310" t="s">
        <v>62</v>
      </c>
      <c r="E1570" s="320"/>
    </row>
    <row r="1571" spans="1:5" x14ac:dyDescent="0.2">
      <c r="A1571" s="321" t="s">
        <v>2215</v>
      </c>
      <c r="B1571" s="368"/>
      <c r="C1571" s="369"/>
      <c r="D1571" s="311" t="s">
        <v>62</v>
      </c>
      <c r="E1571" s="322"/>
    </row>
    <row r="1572" spans="1:5" x14ac:dyDescent="0.2">
      <c r="A1572" s="319" t="s">
        <v>2216</v>
      </c>
      <c r="B1572" s="366"/>
      <c r="C1572" s="367"/>
      <c r="D1572" s="310" t="s">
        <v>62</v>
      </c>
      <c r="E1572" s="320"/>
    </row>
    <row r="1573" spans="1:5" x14ac:dyDescent="0.2">
      <c r="A1573" s="321" t="s">
        <v>2217</v>
      </c>
      <c r="B1573" s="368"/>
      <c r="C1573" s="369"/>
      <c r="D1573" s="311" t="s">
        <v>62</v>
      </c>
      <c r="E1573" s="322"/>
    </row>
    <row r="1574" spans="1:5" x14ac:dyDescent="0.2">
      <c r="A1574" s="319" t="s">
        <v>2218</v>
      </c>
      <c r="B1574" s="366"/>
      <c r="C1574" s="367"/>
      <c r="D1574" s="310" t="s">
        <v>62</v>
      </c>
      <c r="E1574" s="320"/>
    </row>
    <row r="1575" spans="1:5" x14ac:dyDescent="0.2">
      <c r="A1575" s="321" t="s">
        <v>2219</v>
      </c>
      <c r="B1575" s="368"/>
      <c r="C1575" s="369"/>
      <c r="D1575" s="311" t="s">
        <v>62</v>
      </c>
      <c r="E1575" s="322"/>
    </row>
    <row r="1576" spans="1:5" x14ac:dyDescent="0.2">
      <c r="A1576" s="319" t="s">
        <v>2220</v>
      </c>
      <c r="B1576" s="366"/>
      <c r="C1576" s="367"/>
      <c r="D1576" s="310" t="s">
        <v>62</v>
      </c>
      <c r="E1576" s="320"/>
    </row>
    <row r="1577" spans="1:5" x14ac:dyDescent="0.2">
      <c r="A1577" s="321" t="s">
        <v>2221</v>
      </c>
      <c r="B1577" s="368"/>
      <c r="C1577" s="369"/>
      <c r="D1577" s="311" t="s">
        <v>62</v>
      </c>
      <c r="E1577" s="322"/>
    </row>
    <row r="1578" spans="1:5" x14ac:dyDescent="0.2">
      <c r="A1578" s="354" t="s">
        <v>2222</v>
      </c>
      <c r="B1578" s="356"/>
      <c r="C1578" s="357"/>
      <c r="D1578" s="360" t="s">
        <v>62</v>
      </c>
      <c r="E1578" s="323" t="s">
        <v>1454</v>
      </c>
    </row>
    <row r="1579" spans="1:5" x14ac:dyDescent="0.2">
      <c r="A1579" s="362"/>
      <c r="B1579" s="363"/>
      <c r="C1579" s="364"/>
      <c r="D1579" s="365"/>
      <c r="E1579" s="324" t="s">
        <v>1455</v>
      </c>
    </row>
    <row r="1580" spans="1:5" x14ac:dyDescent="0.2">
      <c r="A1580" s="321" t="s">
        <v>2223</v>
      </c>
      <c r="B1580" s="368"/>
      <c r="C1580" s="369"/>
      <c r="D1580" s="311" t="s">
        <v>62</v>
      </c>
      <c r="E1580" s="322"/>
    </row>
    <row r="1581" spans="1:5" x14ac:dyDescent="0.2">
      <c r="A1581" s="319" t="s">
        <v>2224</v>
      </c>
      <c r="B1581" s="366"/>
      <c r="C1581" s="367"/>
      <c r="D1581" s="310" t="s">
        <v>62</v>
      </c>
      <c r="E1581" s="320"/>
    </row>
    <row r="1582" spans="1:5" x14ac:dyDescent="0.2">
      <c r="A1582" s="321" t="s">
        <v>2225</v>
      </c>
      <c r="B1582" s="368"/>
      <c r="C1582" s="369"/>
      <c r="D1582" s="311" t="s">
        <v>62</v>
      </c>
      <c r="E1582" s="322"/>
    </row>
    <row r="1583" spans="1:5" x14ac:dyDescent="0.2">
      <c r="A1583" s="319" t="s">
        <v>2226</v>
      </c>
      <c r="B1583" s="366"/>
      <c r="C1583" s="367"/>
      <c r="D1583" s="310" t="s">
        <v>62</v>
      </c>
      <c r="E1583" s="320"/>
    </row>
    <row r="1584" spans="1:5" x14ac:dyDescent="0.2">
      <c r="A1584" s="321" t="s">
        <v>2227</v>
      </c>
      <c r="B1584" s="368"/>
      <c r="C1584" s="369"/>
      <c r="D1584" s="311" t="s">
        <v>62</v>
      </c>
      <c r="E1584" s="322"/>
    </row>
    <row r="1585" spans="1:5" x14ac:dyDescent="0.2">
      <c r="A1585" s="319" t="s">
        <v>2228</v>
      </c>
      <c r="B1585" s="366"/>
      <c r="C1585" s="367"/>
      <c r="D1585" s="310" t="s">
        <v>62</v>
      </c>
      <c r="E1585" s="320"/>
    </row>
    <row r="1586" spans="1:5" x14ac:dyDescent="0.2">
      <c r="A1586" s="321" t="s">
        <v>2229</v>
      </c>
      <c r="B1586" s="368"/>
      <c r="C1586" s="369"/>
      <c r="D1586" s="311" t="s">
        <v>62</v>
      </c>
      <c r="E1586" s="322"/>
    </row>
    <row r="1587" spans="1:5" x14ac:dyDescent="0.2">
      <c r="A1587" s="354" t="s">
        <v>2230</v>
      </c>
      <c r="B1587" s="356" t="s">
        <v>2231</v>
      </c>
      <c r="C1587" s="357"/>
      <c r="D1587" s="360" t="s">
        <v>62</v>
      </c>
      <c r="E1587" s="323" t="s">
        <v>1454</v>
      </c>
    </row>
    <row r="1588" spans="1:5" x14ac:dyDescent="0.2">
      <c r="A1588" s="362"/>
      <c r="B1588" s="363"/>
      <c r="C1588" s="364"/>
      <c r="D1588" s="365"/>
      <c r="E1588" s="324" t="s">
        <v>1455</v>
      </c>
    </row>
    <row r="1589" spans="1:5" x14ac:dyDescent="0.2">
      <c r="A1589" s="346" t="s">
        <v>2232</v>
      </c>
      <c r="B1589" s="348" t="s">
        <v>2231</v>
      </c>
      <c r="C1589" s="349"/>
      <c r="D1589" s="352" t="s">
        <v>62</v>
      </c>
      <c r="E1589" s="325" t="s">
        <v>1454</v>
      </c>
    </row>
    <row r="1590" spans="1:5" x14ac:dyDescent="0.2">
      <c r="A1590" s="347"/>
      <c r="B1590" s="350"/>
      <c r="C1590" s="351"/>
      <c r="D1590" s="353"/>
      <c r="E1590" s="326" t="s">
        <v>1455</v>
      </c>
    </row>
    <row r="1591" spans="1:5" x14ac:dyDescent="0.2">
      <c r="A1591" s="354" t="s">
        <v>2233</v>
      </c>
      <c r="B1591" s="356" t="s">
        <v>2231</v>
      </c>
      <c r="C1591" s="357"/>
      <c r="D1591" s="360" t="s">
        <v>62</v>
      </c>
      <c r="E1591" s="323" t="s">
        <v>1454</v>
      </c>
    </row>
    <row r="1592" spans="1:5" x14ac:dyDescent="0.2">
      <c r="A1592" s="362"/>
      <c r="B1592" s="363"/>
      <c r="C1592" s="364"/>
      <c r="D1592" s="365"/>
      <c r="E1592" s="324" t="s">
        <v>1455</v>
      </c>
    </row>
    <row r="1593" spans="1:5" x14ac:dyDescent="0.2">
      <c r="A1593" s="346" t="s">
        <v>2234</v>
      </c>
      <c r="B1593" s="348" t="s">
        <v>2231</v>
      </c>
      <c r="C1593" s="349"/>
      <c r="D1593" s="352" t="s">
        <v>62</v>
      </c>
      <c r="E1593" s="325" t="s">
        <v>1454</v>
      </c>
    </row>
    <row r="1594" spans="1:5" x14ac:dyDescent="0.2">
      <c r="A1594" s="347"/>
      <c r="B1594" s="350"/>
      <c r="C1594" s="351"/>
      <c r="D1594" s="353"/>
      <c r="E1594" s="326" t="s">
        <v>1455</v>
      </c>
    </row>
    <row r="1595" spans="1:5" x14ac:dyDescent="0.2">
      <c r="A1595" s="354" t="s">
        <v>2235</v>
      </c>
      <c r="B1595" s="356" t="s">
        <v>2231</v>
      </c>
      <c r="C1595" s="357"/>
      <c r="D1595" s="360" t="s">
        <v>62</v>
      </c>
      <c r="E1595" s="323" t="s">
        <v>1454</v>
      </c>
    </row>
    <row r="1596" spans="1:5" x14ac:dyDescent="0.2">
      <c r="A1596" s="362"/>
      <c r="B1596" s="363"/>
      <c r="C1596" s="364"/>
      <c r="D1596" s="365"/>
      <c r="E1596" s="324" t="s">
        <v>1455</v>
      </c>
    </row>
    <row r="1597" spans="1:5" x14ac:dyDescent="0.2">
      <c r="A1597" s="346" t="s">
        <v>2236</v>
      </c>
      <c r="B1597" s="348" t="s">
        <v>2231</v>
      </c>
      <c r="C1597" s="349"/>
      <c r="D1597" s="352" t="s">
        <v>62</v>
      </c>
      <c r="E1597" s="325" t="s">
        <v>1454</v>
      </c>
    </row>
    <row r="1598" spans="1:5" x14ac:dyDescent="0.2">
      <c r="A1598" s="347"/>
      <c r="B1598" s="350"/>
      <c r="C1598" s="351"/>
      <c r="D1598" s="353"/>
      <c r="E1598" s="326" t="s">
        <v>1455</v>
      </c>
    </row>
    <row r="1599" spans="1:5" x14ac:dyDescent="0.2">
      <c r="A1599" s="354" t="s">
        <v>2237</v>
      </c>
      <c r="B1599" s="356" t="s">
        <v>2231</v>
      </c>
      <c r="C1599" s="357"/>
      <c r="D1599" s="360" t="s">
        <v>62</v>
      </c>
      <c r="E1599" s="323" t="s">
        <v>1454</v>
      </c>
    </row>
    <row r="1600" spans="1:5" x14ac:dyDescent="0.2">
      <c r="A1600" s="362"/>
      <c r="B1600" s="363"/>
      <c r="C1600" s="364"/>
      <c r="D1600" s="365"/>
      <c r="E1600" s="324" t="s">
        <v>1455</v>
      </c>
    </row>
    <row r="1601" spans="1:5" x14ac:dyDescent="0.2">
      <c r="A1601" s="346" t="s">
        <v>2238</v>
      </c>
      <c r="B1601" s="348" t="s">
        <v>2231</v>
      </c>
      <c r="C1601" s="349"/>
      <c r="D1601" s="352" t="s">
        <v>62</v>
      </c>
      <c r="E1601" s="325" t="s">
        <v>1454</v>
      </c>
    </row>
    <row r="1602" spans="1:5" x14ac:dyDescent="0.2">
      <c r="A1602" s="347"/>
      <c r="B1602" s="350"/>
      <c r="C1602" s="351"/>
      <c r="D1602" s="353"/>
      <c r="E1602" s="326" t="s">
        <v>1455</v>
      </c>
    </row>
    <row r="1603" spans="1:5" x14ac:dyDescent="0.2">
      <c r="A1603" s="354" t="s">
        <v>2239</v>
      </c>
      <c r="B1603" s="356" t="s">
        <v>2231</v>
      </c>
      <c r="C1603" s="357"/>
      <c r="D1603" s="360" t="s">
        <v>62</v>
      </c>
      <c r="E1603" s="323" t="s">
        <v>1454</v>
      </c>
    </row>
    <row r="1604" spans="1:5" x14ac:dyDescent="0.2">
      <c r="A1604" s="362"/>
      <c r="B1604" s="363"/>
      <c r="C1604" s="364"/>
      <c r="D1604" s="365"/>
      <c r="E1604" s="324" t="s">
        <v>1455</v>
      </c>
    </row>
    <row r="1605" spans="1:5" x14ac:dyDescent="0.2">
      <c r="A1605" s="346" t="s">
        <v>2240</v>
      </c>
      <c r="B1605" s="348" t="s">
        <v>2231</v>
      </c>
      <c r="C1605" s="349"/>
      <c r="D1605" s="352" t="s">
        <v>62</v>
      </c>
      <c r="E1605" s="325" t="s">
        <v>1454</v>
      </c>
    </row>
    <row r="1606" spans="1:5" x14ac:dyDescent="0.2">
      <c r="A1606" s="347"/>
      <c r="B1606" s="350"/>
      <c r="C1606" s="351"/>
      <c r="D1606" s="353"/>
      <c r="E1606" s="326" t="s">
        <v>1455</v>
      </c>
    </row>
    <row r="1607" spans="1:5" x14ac:dyDescent="0.2">
      <c r="A1607" s="354" t="s">
        <v>2241</v>
      </c>
      <c r="B1607" s="356" t="s">
        <v>2231</v>
      </c>
      <c r="C1607" s="357"/>
      <c r="D1607" s="360" t="s">
        <v>62</v>
      </c>
      <c r="E1607" s="323" t="s">
        <v>1454</v>
      </c>
    </row>
    <row r="1608" spans="1:5" x14ac:dyDescent="0.2">
      <c r="A1608" s="362"/>
      <c r="B1608" s="363"/>
      <c r="C1608" s="364"/>
      <c r="D1608" s="365"/>
      <c r="E1608" s="324" t="s">
        <v>1455</v>
      </c>
    </row>
    <row r="1609" spans="1:5" x14ac:dyDescent="0.2">
      <c r="A1609" s="346" t="s">
        <v>2242</v>
      </c>
      <c r="B1609" s="348" t="s">
        <v>2231</v>
      </c>
      <c r="C1609" s="349"/>
      <c r="D1609" s="352" t="s">
        <v>62</v>
      </c>
      <c r="E1609" s="325" t="s">
        <v>1454</v>
      </c>
    </row>
    <row r="1610" spans="1:5" x14ac:dyDescent="0.2">
      <c r="A1610" s="347"/>
      <c r="B1610" s="350"/>
      <c r="C1610" s="351"/>
      <c r="D1610" s="353"/>
      <c r="E1610" s="326" t="s">
        <v>1455</v>
      </c>
    </row>
    <row r="1611" spans="1:5" x14ac:dyDescent="0.2">
      <c r="A1611" s="354" t="s">
        <v>2243</v>
      </c>
      <c r="B1611" s="356" t="s">
        <v>2231</v>
      </c>
      <c r="C1611" s="357"/>
      <c r="D1611" s="360" t="s">
        <v>62</v>
      </c>
      <c r="E1611" s="323" t="s">
        <v>1454</v>
      </c>
    </row>
    <row r="1612" spans="1:5" x14ac:dyDescent="0.2">
      <c r="A1612" s="362"/>
      <c r="B1612" s="363"/>
      <c r="C1612" s="364"/>
      <c r="D1612" s="365"/>
      <c r="E1612" s="324" t="s">
        <v>1455</v>
      </c>
    </row>
    <row r="1613" spans="1:5" x14ac:dyDescent="0.2">
      <c r="A1613" s="346" t="s">
        <v>2244</v>
      </c>
      <c r="B1613" s="348" t="s">
        <v>2231</v>
      </c>
      <c r="C1613" s="349"/>
      <c r="D1613" s="352" t="s">
        <v>62</v>
      </c>
      <c r="E1613" s="325" t="s">
        <v>1454</v>
      </c>
    </row>
    <row r="1614" spans="1:5" x14ac:dyDescent="0.2">
      <c r="A1614" s="347"/>
      <c r="B1614" s="350"/>
      <c r="C1614" s="351"/>
      <c r="D1614" s="353"/>
      <c r="E1614" s="326" t="s">
        <v>1455</v>
      </c>
    </row>
    <row r="1615" spans="1:5" x14ac:dyDescent="0.2">
      <c r="A1615" s="354" t="s">
        <v>2245</v>
      </c>
      <c r="B1615" s="356" t="s">
        <v>2231</v>
      </c>
      <c r="C1615" s="357"/>
      <c r="D1615" s="360" t="s">
        <v>62</v>
      </c>
      <c r="E1615" s="323" t="s">
        <v>1454</v>
      </c>
    </row>
    <row r="1616" spans="1:5" x14ac:dyDescent="0.2">
      <c r="A1616" s="362"/>
      <c r="B1616" s="363"/>
      <c r="C1616" s="364"/>
      <c r="D1616" s="365"/>
      <c r="E1616" s="324" t="s">
        <v>1455</v>
      </c>
    </row>
    <row r="1617" spans="1:5" x14ac:dyDescent="0.2">
      <c r="A1617" s="346" t="s">
        <v>2246</v>
      </c>
      <c r="B1617" s="348" t="s">
        <v>2231</v>
      </c>
      <c r="C1617" s="349"/>
      <c r="D1617" s="352" t="s">
        <v>62</v>
      </c>
      <c r="E1617" s="325" t="s">
        <v>1454</v>
      </c>
    </row>
    <row r="1618" spans="1:5" x14ac:dyDescent="0.2">
      <c r="A1618" s="347"/>
      <c r="B1618" s="350"/>
      <c r="C1618" s="351"/>
      <c r="D1618" s="353"/>
      <c r="E1618" s="326" t="s">
        <v>1455</v>
      </c>
    </row>
    <row r="1619" spans="1:5" x14ac:dyDescent="0.2">
      <c r="A1619" s="354" t="s">
        <v>2247</v>
      </c>
      <c r="B1619" s="356" t="s">
        <v>2231</v>
      </c>
      <c r="C1619" s="357"/>
      <c r="D1619" s="360" t="s">
        <v>62</v>
      </c>
      <c r="E1619" s="323" t="s">
        <v>1454</v>
      </c>
    </row>
    <row r="1620" spans="1:5" x14ac:dyDescent="0.2">
      <c r="A1620" s="362"/>
      <c r="B1620" s="363"/>
      <c r="C1620" s="364"/>
      <c r="D1620" s="365"/>
      <c r="E1620" s="324" t="s">
        <v>1455</v>
      </c>
    </row>
    <row r="1621" spans="1:5" x14ac:dyDescent="0.2">
      <c r="A1621" s="346" t="s">
        <v>2248</v>
      </c>
      <c r="B1621" s="348" t="s">
        <v>2231</v>
      </c>
      <c r="C1621" s="349"/>
      <c r="D1621" s="352" t="s">
        <v>62</v>
      </c>
      <c r="E1621" s="325" t="s">
        <v>1454</v>
      </c>
    </row>
    <row r="1622" spans="1:5" x14ac:dyDescent="0.2">
      <c r="A1622" s="347"/>
      <c r="B1622" s="350"/>
      <c r="C1622" s="351"/>
      <c r="D1622" s="353"/>
      <c r="E1622" s="326" t="s">
        <v>1455</v>
      </c>
    </row>
    <row r="1623" spans="1:5" x14ac:dyDescent="0.2">
      <c r="A1623" s="354" t="s">
        <v>2249</v>
      </c>
      <c r="B1623" s="356" t="s">
        <v>2231</v>
      </c>
      <c r="C1623" s="357"/>
      <c r="D1623" s="360" t="s">
        <v>62</v>
      </c>
      <c r="E1623" s="323" t="s">
        <v>1454</v>
      </c>
    </row>
    <row r="1624" spans="1:5" x14ac:dyDescent="0.2">
      <c r="A1624" s="362"/>
      <c r="B1624" s="363"/>
      <c r="C1624" s="364"/>
      <c r="D1624" s="365"/>
      <c r="E1624" s="324" t="s">
        <v>1455</v>
      </c>
    </row>
    <row r="1625" spans="1:5" x14ac:dyDescent="0.2">
      <c r="A1625" s="346" t="s">
        <v>2250</v>
      </c>
      <c r="B1625" s="348" t="s">
        <v>2231</v>
      </c>
      <c r="C1625" s="349"/>
      <c r="D1625" s="352" t="s">
        <v>62</v>
      </c>
      <c r="E1625" s="325" t="s">
        <v>1454</v>
      </c>
    </row>
    <row r="1626" spans="1:5" x14ac:dyDescent="0.2">
      <c r="A1626" s="347"/>
      <c r="B1626" s="350"/>
      <c r="C1626" s="351"/>
      <c r="D1626" s="353"/>
      <c r="E1626" s="326" t="s">
        <v>1455</v>
      </c>
    </row>
    <row r="1627" spans="1:5" x14ac:dyDescent="0.2">
      <c r="A1627" s="354" t="s">
        <v>2251</v>
      </c>
      <c r="B1627" s="356" t="s">
        <v>2231</v>
      </c>
      <c r="C1627" s="357"/>
      <c r="D1627" s="360" t="s">
        <v>62</v>
      </c>
      <c r="E1627" s="323" t="s">
        <v>1454</v>
      </c>
    </row>
    <row r="1628" spans="1:5" x14ac:dyDescent="0.2">
      <c r="A1628" s="362"/>
      <c r="B1628" s="363"/>
      <c r="C1628" s="364"/>
      <c r="D1628" s="365"/>
      <c r="E1628" s="324" t="s">
        <v>1455</v>
      </c>
    </row>
    <row r="1629" spans="1:5" x14ac:dyDescent="0.2">
      <c r="A1629" s="346" t="s">
        <v>2252</v>
      </c>
      <c r="B1629" s="348" t="s">
        <v>2231</v>
      </c>
      <c r="C1629" s="349"/>
      <c r="D1629" s="352" t="s">
        <v>62</v>
      </c>
      <c r="E1629" s="325" t="s">
        <v>1454</v>
      </c>
    </row>
    <row r="1630" spans="1:5" x14ac:dyDescent="0.2">
      <c r="A1630" s="347"/>
      <c r="B1630" s="350"/>
      <c r="C1630" s="351"/>
      <c r="D1630" s="353"/>
      <c r="E1630" s="326" t="s">
        <v>1455</v>
      </c>
    </row>
    <row r="1631" spans="1:5" x14ac:dyDescent="0.2">
      <c r="A1631" s="354" t="s">
        <v>2253</v>
      </c>
      <c r="B1631" s="356" t="s">
        <v>2231</v>
      </c>
      <c r="C1631" s="357"/>
      <c r="D1631" s="360" t="s">
        <v>62</v>
      </c>
      <c r="E1631" s="323" t="s">
        <v>1454</v>
      </c>
    </row>
    <row r="1632" spans="1:5" x14ac:dyDescent="0.2">
      <c r="A1632" s="362"/>
      <c r="B1632" s="363"/>
      <c r="C1632" s="364"/>
      <c r="D1632" s="365"/>
      <c r="E1632" s="324" t="s">
        <v>1455</v>
      </c>
    </row>
    <row r="1633" spans="1:5" x14ac:dyDescent="0.2">
      <c r="A1633" s="346" t="s">
        <v>2254</v>
      </c>
      <c r="B1633" s="348" t="s">
        <v>2231</v>
      </c>
      <c r="C1633" s="349"/>
      <c r="D1633" s="352" t="s">
        <v>62</v>
      </c>
      <c r="E1633" s="325" t="s">
        <v>1454</v>
      </c>
    </row>
    <row r="1634" spans="1:5" x14ac:dyDescent="0.2">
      <c r="A1634" s="347"/>
      <c r="B1634" s="350"/>
      <c r="C1634" s="351"/>
      <c r="D1634" s="353"/>
      <c r="E1634" s="326" t="s">
        <v>1455</v>
      </c>
    </row>
    <row r="1635" spans="1:5" x14ac:dyDescent="0.2">
      <c r="A1635" s="354" t="s">
        <v>2255</v>
      </c>
      <c r="B1635" s="356" t="s">
        <v>2256</v>
      </c>
      <c r="C1635" s="357"/>
      <c r="D1635" s="360" t="s">
        <v>62</v>
      </c>
      <c r="E1635" s="323" t="s">
        <v>1454</v>
      </c>
    </row>
    <row r="1636" spans="1:5" x14ac:dyDescent="0.2">
      <c r="A1636" s="362"/>
      <c r="B1636" s="363"/>
      <c r="C1636" s="364"/>
      <c r="D1636" s="365"/>
      <c r="E1636" s="324" t="s">
        <v>1455</v>
      </c>
    </row>
    <row r="1637" spans="1:5" x14ac:dyDescent="0.2">
      <c r="A1637" s="346" t="s">
        <v>2257</v>
      </c>
      <c r="B1637" s="348" t="s">
        <v>2256</v>
      </c>
      <c r="C1637" s="349"/>
      <c r="D1637" s="352" t="s">
        <v>62</v>
      </c>
      <c r="E1637" s="325" t="s">
        <v>1454</v>
      </c>
    </row>
    <row r="1638" spans="1:5" x14ac:dyDescent="0.2">
      <c r="A1638" s="347"/>
      <c r="B1638" s="350"/>
      <c r="C1638" s="351"/>
      <c r="D1638" s="353"/>
      <c r="E1638" s="326" t="s">
        <v>1455</v>
      </c>
    </row>
    <row r="1639" spans="1:5" x14ac:dyDescent="0.2">
      <c r="A1639" s="354" t="s">
        <v>2258</v>
      </c>
      <c r="B1639" s="356" t="s">
        <v>2256</v>
      </c>
      <c r="C1639" s="357"/>
      <c r="D1639" s="360" t="s">
        <v>62</v>
      </c>
      <c r="E1639" s="323" t="s">
        <v>1454</v>
      </c>
    </row>
    <row r="1640" spans="1:5" x14ac:dyDescent="0.2">
      <c r="A1640" s="362"/>
      <c r="B1640" s="363"/>
      <c r="C1640" s="364"/>
      <c r="D1640" s="365"/>
      <c r="E1640" s="324" t="s">
        <v>1455</v>
      </c>
    </row>
    <row r="1641" spans="1:5" x14ac:dyDescent="0.2">
      <c r="A1641" s="346" t="s">
        <v>2259</v>
      </c>
      <c r="B1641" s="348" t="s">
        <v>2256</v>
      </c>
      <c r="C1641" s="349"/>
      <c r="D1641" s="352" t="s">
        <v>62</v>
      </c>
      <c r="E1641" s="325" t="s">
        <v>1454</v>
      </c>
    </row>
    <row r="1642" spans="1:5" x14ac:dyDescent="0.2">
      <c r="A1642" s="347"/>
      <c r="B1642" s="350"/>
      <c r="C1642" s="351"/>
      <c r="D1642" s="353"/>
      <c r="E1642" s="326" t="s">
        <v>1455</v>
      </c>
    </row>
    <row r="1643" spans="1:5" x14ac:dyDescent="0.2">
      <c r="A1643" s="354" t="s">
        <v>2260</v>
      </c>
      <c r="B1643" s="356" t="s">
        <v>2256</v>
      </c>
      <c r="C1643" s="357"/>
      <c r="D1643" s="360" t="s">
        <v>62</v>
      </c>
      <c r="E1643" s="323" t="s">
        <v>1454</v>
      </c>
    </row>
    <row r="1644" spans="1:5" x14ac:dyDescent="0.2">
      <c r="A1644" s="362"/>
      <c r="B1644" s="363"/>
      <c r="C1644" s="364"/>
      <c r="D1644" s="365"/>
      <c r="E1644" s="324" t="s">
        <v>1455</v>
      </c>
    </row>
    <row r="1645" spans="1:5" x14ac:dyDescent="0.2">
      <c r="A1645" s="346" t="s">
        <v>2261</v>
      </c>
      <c r="B1645" s="348" t="s">
        <v>2256</v>
      </c>
      <c r="C1645" s="349"/>
      <c r="D1645" s="352" t="s">
        <v>62</v>
      </c>
      <c r="E1645" s="325" t="s">
        <v>1454</v>
      </c>
    </row>
    <row r="1646" spans="1:5" x14ac:dyDescent="0.2">
      <c r="A1646" s="347"/>
      <c r="B1646" s="350"/>
      <c r="C1646" s="351"/>
      <c r="D1646" s="353"/>
      <c r="E1646" s="326" t="s">
        <v>1455</v>
      </c>
    </row>
    <row r="1647" spans="1:5" x14ac:dyDescent="0.2">
      <c r="A1647" s="354" t="s">
        <v>2262</v>
      </c>
      <c r="B1647" s="356" t="s">
        <v>2256</v>
      </c>
      <c r="C1647" s="357"/>
      <c r="D1647" s="360" t="s">
        <v>62</v>
      </c>
      <c r="E1647" s="323" t="s">
        <v>1454</v>
      </c>
    </row>
    <row r="1648" spans="1:5" x14ac:dyDescent="0.2">
      <c r="A1648" s="362"/>
      <c r="B1648" s="363"/>
      <c r="C1648" s="364"/>
      <c r="D1648" s="365"/>
      <c r="E1648" s="324" t="s">
        <v>1455</v>
      </c>
    </row>
    <row r="1649" spans="1:5" x14ac:dyDescent="0.2">
      <c r="A1649" s="346" t="s">
        <v>2263</v>
      </c>
      <c r="B1649" s="348" t="s">
        <v>2264</v>
      </c>
      <c r="C1649" s="349"/>
      <c r="D1649" s="352" t="s">
        <v>62</v>
      </c>
      <c r="E1649" s="325" t="s">
        <v>1454</v>
      </c>
    </row>
    <row r="1650" spans="1:5" x14ac:dyDescent="0.2">
      <c r="A1650" s="347"/>
      <c r="B1650" s="350"/>
      <c r="C1650" s="351"/>
      <c r="D1650" s="353"/>
      <c r="E1650" s="326" t="s">
        <v>1455</v>
      </c>
    </row>
    <row r="1651" spans="1:5" x14ac:dyDescent="0.2">
      <c r="A1651" s="354" t="s">
        <v>2265</v>
      </c>
      <c r="B1651" s="356" t="s">
        <v>2264</v>
      </c>
      <c r="C1651" s="357"/>
      <c r="D1651" s="360" t="s">
        <v>62</v>
      </c>
      <c r="E1651" s="323" t="s">
        <v>1454</v>
      </c>
    </row>
    <row r="1652" spans="1:5" x14ac:dyDescent="0.2">
      <c r="A1652" s="362"/>
      <c r="B1652" s="363"/>
      <c r="C1652" s="364"/>
      <c r="D1652" s="365"/>
      <c r="E1652" s="324" t="s">
        <v>1455</v>
      </c>
    </row>
    <row r="1653" spans="1:5" x14ac:dyDescent="0.2">
      <c r="A1653" s="346" t="s">
        <v>2266</v>
      </c>
      <c r="B1653" s="348" t="s">
        <v>2264</v>
      </c>
      <c r="C1653" s="349"/>
      <c r="D1653" s="352" t="s">
        <v>62</v>
      </c>
      <c r="E1653" s="325" t="s">
        <v>1454</v>
      </c>
    </row>
    <row r="1654" spans="1:5" x14ac:dyDescent="0.2">
      <c r="A1654" s="347"/>
      <c r="B1654" s="350"/>
      <c r="C1654" s="351"/>
      <c r="D1654" s="353"/>
      <c r="E1654" s="326" t="s">
        <v>1455</v>
      </c>
    </row>
    <row r="1655" spans="1:5" x14ac:dyDescent="0.2">
      <c r="A1655" s="354" t="s">
        <v>2267</v>
      </c>
      <c r="B1655" s="356" t="s">
        <v>2264</v>
      </c>
      <c r="C1655" s="357"/>
      <c r="D1655" s="360" t="s">
        <v>62</v>
      </c>
      <c r="E1655" s="323" t="s">
        <v>1454</v>
      </c>
    </row>
    <row r="1656" spans="1:5" x14ac:dyDescent="0.2">
      <c r="A1656" s="362"/>
      <c r="B1656" s="363"/>
      <c r="C1656" s="364"/>
      <c r="D1656" s="365"/>
      <c r="E1656" s="324" t="s">
        <v>1455</v>
      </c>
    </row>
    <row r="1657" spans="1:5" x14ac:dyDescent="0.2">
      <c r="A1657" s="346" t="s">
        <v>2268</v>
      </c>
      <c r="B1657" s="348" t="s">
        <v>2264</v>
      </c>
      <c r="C1657" s="349"/>
      <c r="D1657" s="352" t="s">
        <v>62</v>
      </c>
      <c r="E1657" s="325" t="s">
        <v>1454</v>
      </c>
    </row>
    <row r="1658" spans="1:5" x14ac:dyDescent="0.2">
      <c r="A1658" s="347"/>
      <c r="B1658" s="350"/>
      <c r="C1658" s="351"/>
      <c r="D1658" s="353"/>
      <c r="E1658" s="326" t="s">
        <v>1455</v>
      </c>
    </row>
    <row r="1659" spans="1:5" x14ac:dyDescent="0.2">
      <c r="A1659" s="354" t="s">
        <v>2269</v>
      </c>
      <c r="B1659" s="356" t="s">
        <v>2264</v>
      </c>
      <c r="C1659" s="357"/>
      <c r="D1659" s="360" t="s">
        <v>62</v>
      </c>
      <c r="E1659" s="323" t="s">
        <v>1454</v>
      </c>
    </row>
    <row r="1660" spans="1:5" x14ac:dyDescent="0.2">
      <c r="A1660" s="362"/>
      <c r="B1660" s="363"/>
      <c r="C1660" s="364"/>
      <c r="D1660" s="365"/>
      <c r="E1660" s="324" t="s">
        <v>1455</v>
      </c>
    </row>
    <row r="1661" spans="1:5" x14ac:dyDescent="0.2">
      <c r="A1661" s="346" t="s">
        <v>2270</v>
      </c>
      <c r="B1661" s="348" t="s">
        <v>2264</v>
      </c>
      <c r="C1661" s="349"/>
      <c r="D1661" s="352" t="s">
        <v>62</v>
      </c>
      <c r="E1661" s="325" t="s">
        <v>1454</v>
      </c>
    </row>
    <row r="1662" spans="1:5" x14ac:dyDescent="0.2">
      <c r="A1662" s="347"/>
      <c r="B1662" s="350"/>
      <c r="C1662" s="351"/>
      <c r="D1662" s="353"/>
      <c r="E1662" s="326" t="s">
        <v>1455</v>
      </c>
    </row>
    <row r="1663" spans="1:5" x14ac:dyDescent="0.2">
      <c r="A1663" s="354" t="s">
        <v>2271</v>
      </c>
      <c r="B1663" s="356" t="s">
        <v>2264</v>
      </c>
      <c r="C1663" s="357"/>
      <c r="D1663" s="360" t="s">
        <v>62</v>
      </c>
      <c r="E1663" s="323" t="s">
        <v>1454</v>
      </c>
    </row>
    <row r="1664" spans="1:5" x14ac:dyDescent="0.2">
      <c r="A1664" s="362"/>
      <c r="B1664" s="363"/>
      <c r="C1664" s="364"/>
      <c r="D1664" s="365"/>
      <c r="E1664" s="324" t="s">
        <v>1455</v>
      </c>
    </row>
    <row r="1665" spans="1:5" x14ac:dyDescent="0.2">
      <c r="A1665" s="346" t="s">
        <v>2272</v>
      </c>
      <c r="B1665" s="348" t="s">
        <v>2273</v>
      </c>
      <c r="C1665" s="349"/>
      <c r="D1665" s="352" t="s">
        <v>62</v>
      </c>
      <c r="E1665" s="325" t="s">
        <v>1454</v>
      </c>
    </row>
    <row r="1666" spans="1:5" x14ac:dyDescent="0.2">
      <c r="A1666" s="347"/>
      <c r="B1666" s="350"/>
      <c r="C1666" s="351"/>
      <c r="D1666" s="353"/>
      <c r="E1666" s="326" t="s">
        <v>1455</v>
      </c>
    </row>
    <row r="1667" spans="1:5" x14ac:dyDescent="0.2">
      <c r="A1667" s="354" t="s">
        <v>2274</v>
      </c>
      <c r="B1667" s="356" t="s">
        <v>2273</v>
      </c>
      <c r="C1667" s="357"/>
      <c r="D1667" s="360" t="s">
        <v>62</v>
      </c>
      <c r="E1667" s="323" t="s">
        <v>1454</v>
      </c>
    </row>
    <row r="1668" spans="1:5" x14ac:dyDescent="0.2">
      <c r="A1668" s="362"/>
      <c r="B1668" s="363"/>
      <c r="C1668" s="364"/>
      <c r="D1668" s="365"/>
      <c r="E1668" s="324" t="s">
        <v>1455</v>
      </c>
    </row>
    <row r="1669" spans="1:5" x14ac:dyDescent="0.2">
      <c r="A1669" s="346" t="s">
        <v>2275</v>
      </c>
      <c r="B1669" s="348" t="s">
        <v>2273</v>
      </c>
      <c r="C1669" s="349"/>
      <c r="D1669" s="352" t="s">
        <v>62</v>
      </c>
      <c r="E1669" s="325" t="s">
        <v>1454</v>
      </c>
    </row>
    <row r="1670" spans="1:5" x14ac:dyDescent="0.2">
      <c r="A1670" s="347"/>
      <c r="B1670" s="350"/>
      <c r="C1670" s="351"/>
      <c r="D1670" s="353"/>
      <c r="E1670" s="326" t="s">
        <v>1455</v>
      </c>
    </row>
    <row r="1671" spans="1:5" x14ac:dyDescent="0.2">
      <c r="A1671" s="354" t="s">
        <v>2276</v>
      </c>
      <c r="B1671" s="356" t="s">
        <v>2273</v>
      </c>
      <c r="C1671" s="357"/>
      <c r="D1671" s="360" t="s">
        <v>62</v>
      </c>
      <c r="E1671" s="323" t="s">
        <v>1454</v>
      </c>
    </row>
    <row r="1672" spans="1:5" x14ac:dyDescent="0.2">
      <c r="A1672" s="362"/>
      <c r="B1672" s="363"/>
      <c r="C1672" s="364"/>
      <c r="D1672" s="365"/>
      <c r="E1672" s="324" t="s">
        <v>1455</v>
      </c>
    </row>
    <row r="1673" spans="1:5" x14ac:dyDescent="0.2">
      <c r="A1673" s="346" t="s">
        <v>2277</v>
      </c>
      <c r="B1673" s="348" t="s">
        <v>2273</v>
      </c>
      <c r="C1673" s="349"/>
      <c r="D1673" s="352" t="s">
        <v>62</v>
      </c>
      <c r="E1673" s="325" t="s">
        <v>1454</v>
      </c>
    </row>
    <row r="1674" spans="1:5" x14ac:dyDescent="0.2">
      <c r="A1674" s="347"/>
      <c r="B1674" s="350"/>
      <c r="C1674" s="351"/>
      <c r="D1674" s="353"/>
      <c r="E1674" s="326" t="s">
        <v>1455</v>
      </c>
    </row>
    <row r="1675" spans="1:5" x14ac:dyDescent="0.2">
      <c r="A1675" s="354" t="s">
        <v>2278</v>
      </c>
      <c r="B1675" s="356" t="s">
        <v>2279</v>
      </c>
      <c r="C1675" s="357"/>
      <c r="D1675" s="360" t="s">
        <v>62</v>
      </c>
      <c r="E1675" s="323" t="s">
        <v>1454</v>
      </c>
    </row>
    <row r="1676" spans="1:5" x14ac:dyDescent="0.2">
      <c r="A1676" s="362"/>
      <c r="B1676" s="363"/>
      <c r="C1676" s="364"/>
      <c r="D1676" s="365"/>
      <c r="E1676" s="324" t="s">
        <v>1455</v>
      </c>
    </row>
    <row r="1677" spans="1:5" x14ac:dyDescent="0.2">
      <c r="A1677" s="346" t="s">
        <v>2280</v>
      </c>
      <c r="B1677" s="348" t="s">
        <v>2273</v>
      </c>
      <c r="C1677" s="349"/>
      <c r="D1677" s="352" t="s">
        <v>62</v>
      </c>
      <c r="E1677" s="325" t="s">
        <v>1454</v>
      </c>
    </row>
    <row r="1678" spans="1:5" x14ac:dyDescent="0.2">
      <c r="A1678" s="347"/>
      <c r="B1678" s="350"/>
      <c r="C1678" s="351"/>
      <c r="D1678" s="353"/>
      <c r="E1678" s="326" t="s">
        <v>1455</v>
      </c>
    </row>
    <row r="1679" spans="1:5" x14ac:dyDescent="0.2">
      <c r="A1679" s="354" t="s">
        <v>2281</v>
      </c>
      <c r="B1679" s="356" t="s">
        <v>2273</v>
      </c>
      <c r="C1679" s="357"/>
      <c r="D1679" s="360" t="s">
        <v>62</v>
      </c>
      <c r="E1679" s="323" t="s">
        <v>1454</v>
      </c>
    </row>
    <row r="1680" spans="1:5" x14ac:dyDescent="0.2">
      <c r="A1680" s="362"/>
      <c r="B1680" s="363"/>
      <c r="C1680" s="364"/>
      <c r="D1680" s="365"/>
      <c r="E1680" s="324" t="s">
        <v>1455</v>
      </c>
    </row>
    <row r="1681" spans="1:5" x14ac:dyDescent="0.2">
      <c r="A1681" s="346" t="s">
        <v>2282</v>
      </c>
      <c r="B1681" s="348" t="s">
        <v>2279</v>
      </c>
      <c r="C1681" s="349"/>
      <c r="D1681" s="352" t="s">
        <v>62</v>
      </c>
      <c r="E1681" s="325" t="s">
        <v>1454</v>
      </c>
    </row>
    <row r="1682" spans="1:5" x14ac:dyDescent="0.2">
      <c r="A1682" s="347"/>
      <c r="B1682" s="350"/>
      <c r="C1682" s="351"/>
      <c r="D1682" s="353"/>
      <c r="E1682" s="326" t="s">
        <v>1455</v>
      </c>
    </row>
    <row r="1683" spans="1:5" x14ac:dyDescent="0.2">
      <c r="A1683" s="354" t="s">
        <v>2283</v>
      </c>
      <c r="B1683" s="356" t="s">
        <v>2279</v>
      </c>
      <c r="C1683" s="357"/>
      <c r="D1683" s="360" t="s">
        <v>62</v>
      </c>
      <c r="E1683" s="323" t="s">
        <v>1454</v>
      </c>
    </row>
    <row r="1684" spans="1:5" x14ac:dyDescent="0.2">
      <c r="A1684" s="362"/>
      <c r="B1684" s="363"/>
      <c r="C1684" s="364"/>
      <c r="D1684" s="365"/>
      <c r="E1684" s="324" t="s">
        <v>1455</v>
      </c>
    </row>
    <row r="1685" spans="1:5" x14ac:dyDescent="0.2">
      <c r="A1685" s="346" t="s">
        <v>2284</v>
      </c>
      <c r="B1685" s="348" t="s">
        <v>2273</v>
      </c>
      <c r="C1685" s="349"/>
      <c r="D1685" s="352" t="s">
        <v>62</v>
      </c>
      <c r="E1685" s="325" t="s">
        <v>1454</v>
      </c>
    </row>
    <row r="1686" spans="1:5" x14ac:dyDescent="0.2">
      <c r="A1686" s="347"/>
      <c r="B1686" s="350"/>
      <c r="C1686" s="351"/>
      <c r="D1686" s="353"/>
      <c r="E1686" s="326" t="s">
        <v>1455</v>
      </c>
    </row>
    <row r="1687" spans="1:5" x14ac:dyDescent="0.2">
      <c r="A1687" s="354" t="s">
        <v>2285</v>
      </c>
      <c r="B1687" s="356" t="s">
        <v>2273</v>
      </c>
      <c r="C1687" s="357"/>
      <c r="D1687" s="360" t="s">
        <v>62</v>
      </c>
      <c r="E1687" s="323" t="s">
        <v>1454</v>
      </c>
    </row>
    <row r="1688" spans="1:5" x14ac:dyDescent="0.2">
      <c r="A1688" s="362"/>
      <c r="B1688" s="363"/>
      <c r="C1688" s="364"/>
      <c r="D1688" s="365"/>
      <c r="E1688" s="324" t="s">
        <v>1455</v>
      </c>
    </row>
    <row r="1689" spans="1:5" x14ac:dyDescent="0.2">
      <c r="A1689" s="346" t="s">
        <v>2286</v>
      </c>
      <c r="B1689" s="348" t="s">
        <v>2273</v>
      </c>
      <c r="C1689" s="349"/>
      <c r="D1689" s="352" t="s">
        <v>62</v>
      </c>
      <c r="E1689" s="325" t="s">
        <v>1454</v>
      </c>
    </row>
    <row r="1690" spans="1:5" x14ac:dyDescent="0.2">
      <c r="A1690" s="347"/>
      <c r="B1690" s="350"/>
      <c r="C1690" s="351"/>
      <c r="D1690" s="353"/>
      <c r="E1690" s="326" t="s">
        <v>1455</v>
      </c>
    </row>
    <row r="1691" spans="1:5" x14ac:dyDescent="0.2">
      <c r="A1691" s="354" t="s">
        <v>2287</v>
      </c>
      <c r="B1691" s="356" t="s">
        <v>2279</v>
      </c>
      <c r="C1691" s="357"/>
      <c r="D1691" s="360" t="s">
        <v>62</v>
      </c>
      <c r="E1691" s="323" t="s">
        <v>1454</v>
      </c>
    </row>
    <row r="1692" spans="1:5" x14ac:dyDescent="0.2">
      <c r="A1692" s="362"/>
      <c r="B1692" s="363"/>
      <c r="C1692" s="364"/>
      <c r="D1692" s="365"/>
      <c r="E1692" s="324" t="s">
        <v>1455</v>
      </c>
    </row>
    <row r="1693" spans="1:5" x14ac:dyDescent="0.2">
      <c r="A1693" s="346" t="s">
        <v>2288</v>
      </c>
      <c r="B1693" s="348" t="s">
        <v>2273</v>
      </c>
      <c r="C1693" s="349"/>
      <c r="D1693" s="352" t="s">
        <v>62</v>
      </c>
      <c r="E1693" s="325" t="s">
        <v>1454</v>
      </c>
    </row>
    <row r="1694" spans="1:5" x14ac:dyDescent="0.2">
      <c r="A1694" s="347"/>
      <c r="B1694" s="350"/>
      <c r="C1694" s="351"/>
      <c r="D1694" s="353"/>
      <c r="E1694" s="326" t="s">
        <v>1455</v>
      </c>
    </row>
    <row r="1695" spans="1:5" x14ac:dyDescent="0.2">
      <c r="A1695" s="354" t="s">
        <v>2289</v>
      </c>
      <c r="B1695" s="356" t="s">
        <v>2273</v>
      </c>
      <c r="C1695" s="357"/>
      <c r="D1695" s="360" t="s">
        <v>62</v>
      </c>
      <c r="E1695" s="323" t="s">
        <v>1454</v>
      </c>
    </row>
    <row r="1696" spans="1:5" x14ac:dyDescent="0.2">
      <c r="A1696" s="362"/>
      <c r="B1696" s="363"/>
      <c r="C1696" s="364"/>
      <c r="D1696" s="365"/>
      <c r="E1696" s="324" t="s">
        <v>1455</v>
      </c>
    </row>
    <row r="1697" spans="1:5" x14ac:dyDescent="0.2">
      <c r="A1697" s="346" t="s">
        <v>2290</v>
      </c>
      <c r="B1697" s="348" t="s">
        <v>2273</v>
      </c>
      <c r="C1697" s="349"/>
      <c r="D1697" s="352" t="s">
        <v>62</v>
      </c>
      <c r="E1697" s="325" t="s">
        <v>1454</v>
      </c>
    </row>
    <row r="1698" spans="1:5" x14ac:dyDescent="0.2">
      <c r="A1698" s="347"/>
      <c r="B1698" s="350"/>
      <c r="C1698" s="351"/>
      <c r="D1698" s="353"/>
      <c r="E1698" s="326" t="s">
        <v>1455</v>
      </c>
    </row>
    <row r="1699" spans="1:5" x14ac:dyDescent="0.2">
      <c r="A1699" s="354" t="s">
        <v>2291</v>
      </c>
      <c r="B1699" s="356" t="s">
        <v>2273</v>
      </c>
      <c r="C1699" s="357"/>
      <c r="D1699" s="360" t="s">
        <v>62</v>
      </c>
      <c r="E1699" s="323" t="s">
        <v>1454</v>
      </c>
    </row>
    <row r="1700" spans="1:5" x14ac:dyDescent="0.2">
      <c r="A1700" s="362"/>
      <c r="B1700" s="363"/>
      <c r="C1700" s="364"/>
      <c r="D1700" s="365"/>
      <c r="E1700" s="324" t="s">
        <v>1455</v>
      </c>
    </row>
    <row r="1701" spans="1:5" x14ac:dyDescent="0.2">
      <c r="A1701" s="346" t="s">
        <v>2292</v>
      </c>
      <c r="B1701" s="348" t="s">
        <v>2273</v>
      </c>
      <c r="C1701" s="349"/>
      <c r="D1701" s="352" t="s">
        <v>62</v>
      </c>
      <c r="E1701" s="325" t="s">
        <v>1454</v>
      </c>
    </row>
    <row r="1702" spans="1:5" x14ac:dyDescent="0.2">
      <c r="A1702" s="347"/>
      <c r="B1702" s="350"/>
      <c r="C1702" s="351"/>
      <c r="D1702" s="353"/>
      <c r="E1702" s="326" t="s">
        <v>1455</v>
      </c>
    </row>
    <row r="1703" spans="1:5" x14ac:dyDescent="0.2">
      <c r="A1703" s="354" t="s">
        <v>2293</v>
      </c>
      <c r="B1703" s="356" t="s">
        <v>2273</v>
      </c>
      <c r="C1703" s="357"/>
      <c r="D1703" s="360" t="s">
        <v>62</v>
      </c>
      <c r="E1703" s="323" t="s">
        <v>1454</v>
      </c>
    </row>
    <row r="1704" spans="1:5" x14ac:dyDescent="0.2">
      <c r="A1704" s="362"/>
      <c r="B1704" s="363"/>
      <c r="C1704" s="364"/>
      <c r="D1704" s="365"/>
      <c r="E1704" s="324" t="s">
        <v>1455</v>
      </c>
    </row>
    <row r="1705" spans="1:5" x14ac:dyDescent="0.2">
      <c r="A1705" s="346" t="s">
        <v>2294</v>
      </c>
      <c r="B1705" s="348" t="s">
        <v>2295</v>
      </c>
      <c r="C1705" s="349"/>
      <c r="D1705" s="352" t="s">
        <v>62</v>
      </c>
      <c r="E1705" s="325" t="s">
        <v>1454</v>
      </c>
    </row>
    <row r="1706" spans="1:5" x14ac:dyDescent="0.2">
      <c r="A1706" s="347"/>
      <c r="B1706" s="350"/>
      <c r="C1706" s="351"/>
      <c r="D1706" s="353"/>
      <c r="E1706" s="326" t="s">
        <v>1455</v>
      </c>
    </row>
    <row r="1707" spans="1:5" x14ac:dyDescent="0.2">
      <c r="A1707" s="354" t="s">
        <v>2296</v>
      </c>
      <c r="B1707" s="356" t="s">
        <v>2295</v>
      </c>
      <c r="C1707" s="357"/>
      <c r="D1707" s="360" t="s">
        <v>62</v>
      </c>
      <c r="E1707" s="323" t="s">
        <v>1454</v>
      </c>
    </row>
    <row r="1708" spans="1:5" x14ac:dyDescent="0.2">
      <c r="A1708" s="362"/>
      <c r="B1708" s="363"/>
      <c r="C1708" s="364"/>
      <c r="D1708" s="365"/>
      <c r="E1708" s="324" t="s">
        <v>1455</v>
      </c>
    </row>
    <row r="1709" spans="1:5" x14ac:dyDescent="0.2">
      <c r="A1709" s="346" t="s">
        <v>2297</v>
      </c>
      <c r="B1709" s="348" t="s">
        <v>2295</v>
      </c>
      <c r="C1709" s="349"/>
      <c r="D1709" s="352" t="s">
        <v>62</v>
      </c>
      <c r="E1709" s="325" t="s">
        <v>1454</v>
      </c>
    </row>
    <row r="1710" spans="1:5" x14ac:dyDescent="0.2">
      <c r="A1710" s="347"/>
      <c r="B1710" s="350"/>
      <c r="C1710" s="351"/>
      <c r="D1710" s="353"/>
      <c r="E1710" s="326" t="s">
        <v>1455</v>
      </c>
    </row>
    <row r="1711" spans="1:5" x14ac:dyDescent="0.2">
      <c r="A1711" s="354" t="s">
        <v>2298</v>
      </c>
      <c r="B1711" s="356" t="s">
        <v>2295</v>
      </c>
      <c r="C1711" s="357"/>
      <c r="D1711" s="360" t="s">
        <v>62</v>
      </c>
      <c r="E1711" s="323" t="s">
        <v>1454</v>
      </c>
    </row>
    <row r="1712" spans="1:5" x14ac:dyDescent="0.2">
      <c r="A1712" s="362"/>
      <c r="B1712" s="363"/>
      <c r="C1712" s="364"/>
      <c r="D1712" s="365"/>
      <c r="E1712" s="324" t="s">
        <v>1455</v>
      </c>
    </row>
    <row r="1713" spans="1:5" x14ac:dyDescent="0.2">
      <c r="A1713" s="346" t="s">
        <v>2299</v>
      </c>
      <c r="B1713" s="348" t="s">
        <v>2295</v>
      </c>
      <c r="C1713" s="349"/>
      <c r="D1713" s="352" t="s">
        <v>62</v>
      </c>
      <c r="E1713" s="325" t="s">
        <v>1454</v>
      </c>
    </row>
    <row r="1714" spans="1:5" x14ac:dyDescent="0.2">
      <c r="A1714" s="347"/>
      <c r="B1714" s="350"/>
      <c r="C1714" s="351"/>
      <c r="D1714" s="353"/>
      <c r="E1714" s="326" t="s">
        <v>1455</v>
      </c>
    </row>
    <row r="1715" spans="1:5" x14ac:dyDescent="0.2">
      <c r="A1715" s="354" t="s">
        <v>2300</v>
      </c>
      <c r="B1715" s="356" t="s">
        <v>2295</v>
      </c>
      <c r="C1715" s="357"/>
      <c r="D1715" s="360" t="s">
        <v>62</v>
      </c>
      <c r="E1715" s="323" t="s">
        <v>1454</v>
      </c>
    </row>
    <row r="1716" spans="1:5" x14ac:dyDescent="0.2">
      <c r="A1716" s="362"/>
      <c r="B1716" s="363"/>
      <c r="C1716" s="364"/>
      <c r="D1716" s="365"/>
      <c r="E1716" s="324" t="s">
        <v>1455</v>
      </c>
    </row>
    <row r="1717" spans="1:5" x14ac:dyDescent="0.2">
      <c r="A1717" s="346" t="s">
        <v>2301</v>
      </c>
      <c r="B1717" s="348" t="s">
        <v>2295</v>
      </c>
      <c r="C1717" s="349"/>
      <c r="D1717" s="352" t="s">
        <v>62</v>
      </c>
      <c r="E1717" s="325" t="s">
        <v>1454</v>
      </c>
    </row>
    <row r="1718" spans="1:5" x14ac:dyDescent="0.2">
      <c r="A1718" s="347"/>
      <c r="B1718" s="350"/>
      <c r="C1718" s="351"/>
      <c r="D1718" s="353"/>
      <c r="E1718" s="326" t="s">
        <v>1455</v>
      </c>
    </row>
    <row r="1719" spans="1:5" x14ac:dyDescent="0.2">
      <c r="A1719" s="354" t="s">
        <v>2263</v>
      </c>
      <c r="B1719" s="356" t="s">
        <v>2295</v>
      </c>
      <c r="C1719" s="357"/>
      <c r="D1719" s="360" t="s">
        <v>62</v>
      </c>
      <c r="E1719" s="323" t="s">
        <v>1454</v>
      </c>
    </row>
    <row r="1720" spans="1:5" x14ac:dyDescent="0.2">
      <c r="A1720" s="362"/>
      <c r="B1720" s="363"/>
      <c r="C1720" s="364"/>
      <c r="D1720" s="365"/>
      <c r="E1720" s="324" t="s">
        <v>1455</v>
      </c>
    </row>
    <row r="1721" spans="1:5" x14ac:dyDescent="0.2">
      <c r="A1721" s="346" t="s">
        <v>2302</v>
      </c>
      <c r="B1721" s="348" t="s">
        <v>2303</v>
      </c>
      <c r="C1721" s="349"/>
      <c r="D1721" s="352" t="s">
        <v>62</v>
      </c>
      <c r="E1721" s="325" t="s">
        <v>1454</v>
      </c>
    </row>
    <row r="1722" spans="1:5" x14ac:dyDescent="0.2">
      <c r="A1722" s="347"/>
      <c r="B1722" s="350"/>
      <c r="C1722" s="351"/>
      <c r="D1722" s="353"/>
      <c r="E1722" s="326" t="s">
        <v>1455</v>
      </c>
    </row>
    <row r="1723" spans="1:5" x14ac:dyDescent="0.2">
      <c r="A1723" s="354" t="s">
        <v>2304</v>
      </c>
      <c r="B1723" s="356" t="s">
        <v>2303</v>
      </c>
      <c r="C1723" s="357"/>
      <c r="D1723" s="360" t="s">
        <v>62</v>
      </c>
      <c r="E1723" s="323" t="s">
        <v>1454</v>
      </c>
    </row>
    <row r="1724" spans="1:5" x14ac:dyDescent="0.2">
      <c r="A1724" s="362"/>
      <c r="B1724" s="363"/>
      <c r="C1724" s="364"/>
      <c r="D1724" s="365"/>
      <c r="E1724" s="324" t="s">
        <v>1455</v>
      </c>
    </row>
    <row r="1725" spans="1:5" x14ac:dyDescent="0.2">
      <c r="A1725" s="346" t="s">
        <v>2305</v>
      </c>
      <c r="B1725" s="348" t="s">
        <v>2303</v>
      </c>
      <c r="C1725" s="349"/>
      <c r="D1725" s="352" t="s">
        <v>62</v>
      </c>
      <c r="E1725" s="325" t="s">
        <v>1454</v>
      </c>
    </row>
    <row r="1726" spans="1:5" x14ac:dyDescent="0.2">
      <c r="A1726" s="347"/>
      <c r="B1726" s="350"/>
      <c r="C1726" s="351"/>
      <c r="D1726" s="353"/>
      <c r="E1726" s="326" t="s">
        <v>1455</v>
      </c>
    </row>
    <row r="1727" spans="1:5" x14ac:dyDescent="0.2">
      <c r="A1727" s="354" t="s">
        <v>2306</v>
      </c>
      <c r="B1727" s="356" t="s">
        <v>2303</v>
      </c>
      <c r="C1727" s="357"/>
      <c r="D1727" s="360" t="s">
        <v>62</v>
      </c>
      <c r="E1727" s="323" t="s">
        <v>1454</v>
      </c>
    </row>
    <row r="1728" spans="1:5" x14ac:dyDescent="0.2">
      <c r="A1728" s="362"/>
      <c r="B1728" s="363"/>
      <c r="C1728" s="364"/>
      <c r="D1728" s="365"/>
      <c r="E1728" s="324" t="s">
        <v>1455</v>
      </c>
    </row>
    <row r="1729" spans="1:5" x14ac:dyDescent="0.2">
      <c r="A1729" s="346" t="s">
        <v>2307</v>
      </c>
      <c r="B1729" s="348" t="s">
        <v>2303</v>
      </c>
      <c r="C1729" s="349"/>
      <c r="D1729" s="352" t="s">
        <v>62</v>
      </c>
      <c r="E1729" s="325" t="s">
        <v>1454</v>
      </c>
    </row>
    <row r="1730" spans="1:5" x14ac:dyDescent="0.2">
      <c r="A1730" s="347"/>
      <c r="B1730" s="350"/>
      <c r="C1730" s="351"/>
      <c r="D1730" s="353"/>
      <c r="E1730" s="326" t="s">
        <v>1455</v>
      </c>
    </row>
    <row r="1731" spans="1:5" x14ac:dyDescent="0.2">
      <c r="A1731" s="354" t="s">
        <v>2308</v>
      </c>
      <c r="B1731" s="356" t="s">
        <v>2303</v>
      </c>
      <c r="C1731" s="357"/>
      <c r="D1731" s="360" t="s">
        <v>62</v>
      </c>
      <c r="E1731" s="323" t="s">
        <v>1454</v>
      </c>
    </row>
    <row r="1732" spans="1:5" x14ac:dyDescent="0.2">
      <c r="A1732" s="362"/>
      <c r="B1732" s="363"/>
      <c r="C1732" s="364"/>
      <c r="D1732" s="365"/>
      <c r="E1732" s="324" t="s">
        <v>1455</v>
      </c>
    </row>
    <row r="1733" spans="1:5" x14ac:dyDescent="0.2">
      <c r="A1733" s="346" t="s">
        <v>2309</v>
      </c>
      <c r="B1733" s="348" t="s">
        <v>2303</v>
      </c>
      <c r="C1733" s="349"/>
      <c r="D1733" s="352" t="s">
        <v>62</v>
      </c>
      <c r="E1733" s="325" t="s">
        <v>1454</v>
      </c>
    </row>
    <row r="1734" spans="1:5" x14ac:dyDescent="0.2">
      <c r="A1734" s="347"/>
      <c r="B1734" s="350"/>
      <c r="C1734" s="351"/>
      <c r="D1734" s="353"/>
      <c r="E1734" s="326" t="s">
        <v>1455</v>
      </c>
    </row>
    <row r="1735" spans="1:5" x14ac:dyDescent="0.2">
      <c r="A1735" s="354" t="s">
        <v>2310</v>
      </c>
      <c r="B1735" s="356" t="s">
        <v>2303</v>
      </c>
      <c r="C1735" s="357"/>
      <c r="D1735" s="360" t="s">
        <v>62</v>
      </c>
      <c r="E1735" s="323" t="s">
        <v>1454</v>
      </c>
    </row>
    <row r="1736" spans="1:5" x14ac:dyDescent="0.2">
      <c r="A1736" s="362"/>
      <c r="B1736" s="363"/>
      <c r="C1736" s="364"/>
      <c r="D1736" s="365"/>
      <c r="E1736" s="324" t="s">
        <v>1455</v>
      </c>
    </row>
    <row r="1737" spans="1:5" x14ac:dyDescent="0.2">
      <c r="A1737" s="346" t="s">
        <v>2311</v>
      </c>
      <c r="B1737" s="348" t="s">
        <v>2303</v>
      </c>
      <c r="C1737" s="349"/>
      <c r="D1737" s="352" t="s">
        <v>62</v>
      </c>
      <c r="E1737" s="325" t="s">
        <v>1454</v>
      </c>
    </row>
    <row r="1738" spans="1:5" x14ac:dyDescent="0.2">
      <c r="A1738" s="347"/>
      <c r="B1738" s="350"/>
      <c r="C1738" s="351"/>
      <c r="D1738" s="353"/>
      <c r="E1738" s="326" t="s">
        <v>1455</v>
      </c>
    </row>
    <row r="1739" spans="1:5" x14ac:dyDescent="0.2">
      <c r="A1739" s="354" t="s">
        <v>2312</v>
      </c>
      <c r="B1739" s="356" t="s">
        <v>2303</v>
      </c>
      <c r="C1739" s="357"/>
      <c r="D1739" s="360" t="s">
        <v>62</v>
      </c>
      <c r="E1739" s="323" t="s">
        <v>1454</v>
      </c>
    </row>
    <row r="1740" spans="1:5" x14ac:dyDescent="0.2">
      <c r="A1740" s="362"/>
      <c r="B1740" s="363"/>
      <c r="C1740" s="364"/>
      <c r="D1740" s="365"/>
      <c r="E1740" s="324" t="s">
        <v>1455</v>
      </c>
    </row>
    <row r="1741" spans="1:5" x14ac:dyDescent="0.2">
      <c r="A1741" s="346" t="s">
        <v>2313</v>
      </c>
      <c r="B1741" s="348" t="s">
        <v>2303</v>
      </c>
      <c r="C1741" s="349"/>
      <c r="D1741" s="352" t="s">
        <v>62</v>
      </c>
      <c r="E1741" s="325" t="s">
        <v>1454</v>
      </c>
    </row>
    <row r="1742" spans="1:5" x14ac:dyDescent="0.2">
      <c r="A1742" s="347"/>
      <c r="B1742" s="350"/>
      <c r="C1742" s="351"/>
      <c r="D1742" s="353"/>
      <c r="E1742" s="326" t="s">
        <v>1455</v>
      </c>
    </row>
    <row r="1743" spans="1:5" x14ac:dyDescent="0.2">
      <c r="A1743" s="354" t="s">
        <v>2314</v>
      </c>
      <c r="B1743" s="356" t="s">
        <v>2303</v>
      </c>
      <c r="C1743" s="357"/>
      <c r="D1743" s="360" t="s">
        <v>62</v>
      </c>
      <c r="E1743" s="323" t="s">
        <v>1454</v>
      </c>
    </row>
    <row r="1744" spans="1:5" x14ac:dyDescent="0.2">
      <c r="A1744" s="362"/>
      <c r="B1744" s="363"/>
      <c r="C1744" s="364"/>
      <c r="D1744" s="365"/>
      <c r="E1744" s="324" t="s">
        <v>1455</v>
      </c>
    </row>
    <row r="1745" spans="1:5" x14ac:dyDescent="0.2">
      <c r="A1745" s="346" t="s">
        <v>2315</v>
      </c>
      <c r="B1745" s="348" t="s">
        <v>2303</v>
      </c>
      <c r="C1745" s="349"/>
      <c r="D1745" s="352" t="s">
        <v>62</v>
      </c>
      <c r="E1745" s="325" t="s">
        <v>1454</v>
      </c>
    </row>
    <row r="1746" spans="1:5" x14ac:dyDescent="0.2">
      <c r="A1746" s="347"/>
      <c r="B1746" s="350"/>
      <c r="C1746" s="351"/>
      <c r="D1746" s="353"/>
      <c r="E1746" s="326" t="s">
        <v>1455</v>
      </c>
    </row>
    <row r="1747" spans="1:5" x14ac:dyDescent="0.2">
      <c r="A1747" s="354" t="s">
        <v>2316</v>
      </c>
      <c r="B1747" s="356" t="s">
        <v>2317</v>
      </c>
      <c r="C1747" s="357"/>
      <c r="D1747" s="360" t="s">
        <v>62</v>
      </c>
      <c r="E1747" s="323" t="s">
        <v>1454</v>
      </c>
    </row>
    <row r="1748" spans="1:5" x14ac:dyDescent="0.2">
      <c r="A1748" s="362"/>
      <c r="B1748" s="363"/>
      <c r="C1748" s="364"/>
      <c r="D1748" s="365"/>
      <c r="E1748" s="324" t="s">
        <v>1455</v>
      </c>
    </row>
    <row r="1749" spans="1:5" x14ac:dyDescent="0.2">
      <c r="A1749" s="346" t="s">
        <v>2318</v>
      </c>
      <c r="B1749" s="348" t="s">
        <v>2317</v>
      </c>
      <c r="C1749" s="349"/>
      <c r="D1749" s="352" t="s">
        <v>62</v>
      </c>
      <c r="E1749" s="325" t="s">
        <v>1454</v>
      </c>
    </row>
    <row r="1750" spans="1:5" x14ac:dyDescent="0.2">
      <c r="A1750" s="347"/>
      <c r="B1750" s="350"/>
      <c r="C1750" s="351"/>
      <c r="D1750" s="353"/>
      <c r="E1750" s="326" t="s">
        <v>1455</v>
      </c>
    </row>
    <row r="1751" spans="1:5" x14ac:dyDescent="0.2">
      <c r="A1751" s="354" t="s">
        <v>2319</v>
      </c>
      <c r="B1751" s="356" t="s">
        <v>2317</v>
      </c>
      <c r="C1751" s="357"/>
      <c r="D1751" s="360" t="s">
        <v>62</v>
      </c>
      <c r="E1751" s="323" t="s">
        <v>1454</v>
      </c>
    </row>
    <row r="1752" spans="1:5" x14ac:dyDescent="0.2">
      <c r="A1752" s="362"/>
      <c r="B1752" s="363"/>
      <c r="C1752" s="364"/>
      <c r="D1752" s="365"/>
      <c r="E1752" s="324" t="s">
        <v>1455</v>
      </c>
    </row>
    <row r="1753" spans="1:5" x14ac:dyDescent="0.2">
      <c r="A1753" s="346" t="s">
        <v>2320</v>
      </c>
      <c r="B1753" s="348" t="s">
        <v>2317</v>
      </c>
      <c r="C1753" s="349"/>
      <c r="D1753" s="352" t="s">
        <v>62</v>
      </c>
      <c r="E1753" s="325" t="s">
        <v>1454</v>
      </c>
    </row>
    <row r="1754" spans="1:5" x14ac:dyDescent="0.2">
      <c r="A1754" s="347"/>
      <c r="B1754" s="350"/>
      <c r="C1754" s="351"/>
      <c r="D1754" s="353"/>
      <c r="E1754" s="326" t="s">
        <v>1455</v>
      </c>
    </row>
    <row r="1755" spans="1:5" x14ac:dyDescent="0.2">
      <c r="A1755" s="354" t="s">
        <v>2321</v>
      </c>
      <c r="B1755" s="356" t="s">
        <v>2317</v>
      </c>
      <c r="C1755" s="357"/>
      <c r="D1755" s="360" t="s">
        <v>62</v>
      </c>
      <c r="E1755" s="323" t="s">
        <v>1454</v>
      </c>
    </row>
    <row r="1756" spans="1:5" x14ac:dyDescent="0.2">
      <c r="A1756" s="362"/>
      <c r="B1756" s="363"/>
      <c r="C1756" s="364"/>
      <c r="D1756" s="365"/>
      <c r="E1756" s="324" t="s">
        <v>1455</v>
      </c>
    </row>
    <row r="1757" spans="1:5" x14ac:dyDescent="0.2">
      <c r="A1757" s="346" t="s">
        <v>2322</v>
      </c>
      <c r="B1757" s="348" t="s">
        <v>2323</v>
      </c>
      <c r="C1757" s="349"/>
      <c r="D1757" s="352" t="s">
        <v>62</v>
      </c>
      <c r="E1757" s="325" t="s">
        <v>1454</v>
      </c>
    </row>
    <row r="1758" spans="1:5" x14ac:dyDescent="0.2">
      <c r="A1758" s="347"/>
      <c r="B1758" s="350"/>
      <c r="C1758" s="351"/>
      <c r="D1758" s="353"/>
      <c r="E1758" s="326" t="s">
        <v>1455</v>
      </c>
    </row>
    <row r="1759" spans="1:5" x14ac:dyDescent="0.2">
      <c r="A1759" s="354" t="s">
        <v>2324</v>
      </c>
      <c r="B1759" s="356" t="s">
        <v>2323</v>
      </c>
      <c r="C1759" s="357"/>
      <c r="D1759" s="360" t="s">
        <v>62</v>
      </c>
      <c r="E1759" s="323" t="s">
        <v>1454</v>
      </c>
    </row>
    <row r="1760" spans="1:5" x14ac:dyDescent="0.2">
      <c r="A1760" s="362"/>
      <c r="B1760" s="363"/>
      <c r="C1760" s="364"/>
      <c r="D1760" s="365"/>
      <c r="E1760" s="324" t="s">
        <v>1455</v>
      </c>
    </row>
    <row r="1761" spans="1:5" x14ac:dyDescent="0.2">
      <c r="A1761" s="346" t="s">
        <v>2325</v>
      </c>
      <c r="B1761" s="348" t="s">
        <v>2323</v>
      </c>
      <c r="C1761" s="349"/>
      <c r="D1761" s="352" t="s">
        <v>62</v>
      </c>
      <c r="E1761" s="325" t="s">
        <v>1454</v>
      </c>
    </row>
    <row r="1762" spans="1:5" x14ac:dyDescent="0.2">
      <c r="A1762" s="347"/>
      <c r="B1762" s="350"/>
      <c r="C1762" s="351"/>
      <c r="D1762" s="353"/>
      <c r="E1762" s="326" t="s">
        <v>1455</v>
      </c>
    </row>
    <row r="1763" spans="1:5" x14ac:dyDescent="0.2">
      <c r="A1763" s="354" t="s">
        <v>2326</v>
      </c>
      <c r="B1763" s="356" t="s">
        <v>2323</v>
      </c>
      <c r="C1763" s="357"/>
      <c r="D1763" s="360" t="s">
        <v>62</v>
      </c>
      <c r="E1763" s="323" t="s">
        <v>1454</v>
      </c>
    </row>
    <row r="1764" spans="1:5" x14ac:dyDescent="0.2">
      <c r="A1764" s="362"/>
      <c r="B1764" s="363"/>
      <c r="C1764" s="364"/>
      <c r="D1764" s="365"/>
      <c r="E1764" s="324" t="s">
        <v>1455</v>
      </c>
    </row>
    <row r="1765" spans="1:5" x14ac:dyDescent="0.2">
      <c r="A1765" s="346" t="s">
        <v>2327</v>
      </c>
      <c r="B1765" s="348" t="s">
        <v>2328</v>
      </c>
      <c r="C1765" s="349"/>
      <c r="D1765" s="352" t="s">
        <v>62</v>
      </c>
      <c r="E1765" s="325" t="s">
        <v>1454</v>
      </c>
    </row>
    <row r="1766" spans="1:5" x14ac:dyDescent="0.2">
      <c r="A1766" s="347"/>
      <c r="B1766" s="350"/>
      <c r="C1766" s="351"/>
      <c r="D1766" s="353"/>
      <c r="E1766" s="326" t="s">
        <v>1455</v>
      </c>
    </row>
    <row r="1767" spans="1:5" x14ac:dyDescent="0.2">
      <c r="A1767" s="354" t="s">
        <v>2329</v>
      </c>
      <c r="B1767" s="356" t="s">
        <v>2328</v>
      </c>
      <c r="C1767" s="357"/>
      <c r="D1767" s="360" t="s">
        <v>62</v>
      </c>
      <c r="E1767" s="323" t="s">
        <v>1454</v>
      </c>
    </row>
    <row r="1768" spans="1:5" x14ac:dyDescent="0.2">
      <c r="A1768" s="362"/>
      <c r="B1768" s="363"/>
      <c r="C1768" s="364"/>
      <c r="D1768" s="365"/>
      <c r="E1768" s="324" t="s">
        <v>1455</v>
      </c>
    </row>
    <row r="1769" spans="1:5" x14ac:dyDescent="0.2">
      <c r="A1769" s="346" t="s">
        <v>2330</v>
      </c>
      <c r="B1769" s="348" t="s">
        <v>2328</v>
      </c>
      <c r="C1769" s="349"/>
      <c r="D1769" s="352" t="s">
        <v>62</v>
      </c>
      <c r="E1769" s="325" t="s">
        <v>1454</v>
      </c>
    </row>
    <row r="1770" spans="1:5" x14ac:dyDescent="0.2">
      <c r="A1770" s="347"/>
      <c r="B1770" s="350"/>
      <c r="C1770" s="351"/>
      <c r="D1770" s="353"/>
      <c r="E1770" s="326" t="s">
        <v>1455</v>
      </c>
    </row>
    <row r="1771" spans="1:5" x14ac:dyDescent="0.2">
      <c r="A1771" s="354" t="s">
        <v>2331</v>
      </c>
      <c r="B1771" s="356" t="s">
        <v>2328</v>
      </c>
      <c r="C1771" s="357"/>
      <c r="D1771" s="360" t="s">
        <v>62</v>
      </c>
      <c r="E1771" s="323" t="s">
        <v>1454</v>
      </c>
    </row>
    <row r="1772" spans="1:5" x14ac:dyDescent="0.2">
      <c r="A1772" s="362"/>
      <c r="B1772" s="363"/>
      <c r="C1772" s="364"/>
      <c r="D1772" s="365"/>
      <c r="E1772" s="324" t="s">
        <v>1455</v>
      </c>
    </row>
    <row r="1773" spans="1:5" x14ac:dyDescent="0.2">
      <c r="A1773" s="346" t="s">
        <v>2332</v>
      </c>
      <c r="B1773" s="348" t="s">
        <v>2328</v>
      </c>
      <c r="C1773" s="349"/>
      <c r="D1773" s="352" t="s">
        <v>62</v>
      </c>
      <c r="E1773" s="325" t="s">
        <v>1454</v>
      </c>
    </row>
    <row r="1774" spans="1:5" x14ac:dyDescent="0.2">
      <c r="A1774" s="347"/>
      <c r="B1774" s="350"/>
      <c r="C1774" s="351"/>
      <c r="D1774" s="353"/>
      <c r="E1774" s="326" t="s">
        <v>1455</v>
      </c>
    </row>
    <row r="1775" spans="1:5" x14ac:dyDescent="0.2">
      <c r="A1775" s="354" t="s">
        <v>2333</v>
      </c>
      <c r="B1775" s="356" t="s">
        <v>2328</v>
      </c>
      <c r="C1775" s="357"/>
      <c r="D1775" s="360" t="s">
        <v>62</v>
      </c>
      <c r="E1775" s="323" t="s">
        <v>1454</v>
      </c>
    </row>
    <row r="1776" spans="1:5" x14ac:dyDescent="0.2">
      <c r="A1776" s="362"/>
      <c r="B1776" s="363"/>
      <c r="C1776" s="364"/>
      <c r="D1776" s="365"/>
      <c r="E1776" s="324" t="s">
        <v>1455</v>
      </c>
    </row>
    <row r="1777" spans="1:5" x14ac:dyDescent="0.2">
      <c r="A1777" s="346" t="s">
        <v>2334</v>
      </c>
      <c r="B1777" s="348" t="s">
        <v>2328</v>
      </c>
      <c r="C1777" s="349"/>
      <c r="D1777" s="352" t="s">
        <v>62</v>
      </c>
      <c r="E1777" s="325" t="s">
        <v>1454</v>
      </c>
    </row>
    <row r="1778" spans="1:5" x14ac:dyDescent="0.2">
      <c r="A1778" s="347"/>
      <c r="B1778" s="350"/>
      <c r="C1778" s="351"/>
      <c r="D1778" s="353"/>
      <c r="E1778" s="326" t="s">
        <v>1455</v>
      </c>
    </row>
    <row r="1779" spans="1:5" x14ac:dyDescent="0.2">
      <c r="A1779" s="354" t="s">
        <v>2335</v>
      </c>
      <c r="B1779" s="356" t="s">
        <v>2328</v>
      </c>
      <c r="C1779" s="357"/>
      <c r="D1779" s="360" t="s">
        <v>62</v>
      </c>
      <c r="E1779" s="323" t="s">
        <v>1454</v>
      </c>
    </row>
    <row r="1780" spans="1:5" x14ac:dyDescent="0.2">
      <c r="A1780" s="362"/>
      <c r="B1780" s="363"/>
      <c r="C1780" s="364"/>
      <c r="D1780" s="365"/>
      <c r="E1780" s="324" t="s">
        <v>1455</v>
      </c>
    </row>
    <row r="1781" spans="1:5" x14ac:dyDescent="0.2">
      <c r="A1781" s="346" t="s">
        <v>2336</v>
      </c>
      <c r="B1781" s="348" t="s">
        <v>2328</v>
      </c>
      <c r="C1781" s="349"/>
      <c r="D1781" s="352" t="s">
        <v>62</v>
      </c>
      <c r="E1781" s="325" t="s">
        <v>1454</v>
      </c>
    </row>
    <row r="1782" spans="1:5" x14ac:dyDescent="0.2">
      <c r="A1782" s="347"/>
      <c r="B1782" s="350"/>
      <c r="C1782" s="351"/>
      <c r="D1782" s="353"/>
      <c r="E1782" s="326" t="s">
        <v>1455</v>
      </c>
    </row>
    <row r="1783" spans="1:5" x14ac:dyDescent="0.2">
      <c r="A1783" s="354" t="s">
        <v>2337</v>
      </c>
      <c r="B1783" s="356" t="s">
        <v>2338</v>
      </c>
      <c r="C1783" s="357"/>
      <c r="D1783" s="360" t="s">
        <v>62</v>
      </c>
      <c r="E1783" s="323" t="s">
        <v>1454</v>
      </c>
    </row>
    <row r="1784" spans="1:5" x14ac:dyDescent="0.2">
      <c r="A1784" s="362"/>
      <c r="B1784" s="363"/>
      <c r="C1784" s="364"/>
      <c r="D1784" s="365"/>
      <c r="E1784" s="324" t="s">
        <v>1455</v>
      </c>
    </row>
    <row r="1785" spans="1:5" x14ac:dyDescent="0.2">
      <c r="A1785" s="346" t="s">
        <v>2339</v>
      </c>
      <c r="B1785" s="348" t="s">
        <v>2338</v>
      </c>
      <c r="C1785" s="349"/>
      <c r="D1785" s="352" t="s">
        <v>62</v>
      </c>
      <c r="E1785" s="325" t="s">
        <v>1454</v>
      </c>
    </row>
    <row r="1786" spans="1:5" x14ac:dyDescent="0.2">
      <c r="A1786" s="347"/>
      <c r="B1786" s="350"/>
      <c r="C1786" s="351"/>
      <c r="D1786" s="353"/>
      <c r="E1786" s="326" t="s">
        <v>1455</v>
      </c>
    </row>
    <row r="1787" spans="1:5" x14ac:dyDescent="0.2">
      <c r="A1787" s="354" t="s">
        <v>2340</v>
      </c>
      <c r="B1787" s="356" t="s">
        <v>2338</v>
      </c>
      <c r="C1787" s="357"/>
      <c r="D1787" s="360" t="s">
        <v>62</v>
      </c>
      <c r="E1787" s="323" t="s">
        <v>1454</v>
      </c>
    </row>
    <row r="1788" spans="1:5" x14ac:dyDescent="0.2">
      <c r="A1788" s="362"/>
      <c r="B1788" s="363"/>
      <c r="C1788" s="364"/>
      <c r="D1788" s="365"/>
      <c r="E1788" s="324" t="s">
        <v>1455</v>
      </c>
    </row>
    <row r="1789" spans="1:5" x14ac:dyDescent="0.2">
      <c r="A1789" s="346" t="s">
        <v>2341</v>
      </c>
      <c r="B1789" s="348" t="s">
        <v>2338</v>
      </c>
      <c r="C1789" s="349"/>
      <c r="D1789" s="352" t="s">
        <v>62</v>
      </c>
      <c r="E1789" s="325" t="s">
        <v>1454</v>
      </c>
    </row>
    <row r="1790" spans="1:5" x14ac:dyDescent="0.2">
      <c r="A1790" s="347"/>
      <c r="B1790" s="350"/>
      <c r="C1790" s="351"/>
      <c r="D1790" s="353"/>
      <c r="E1790" s="326" t="s">
        <v>1455</v>
      </c>
    </row>
    <row r="1791" spans="1:5" x14ac:dyDescent="0.2">
      <c r="A1791" s="354" t="s">
        <v>2342</v>
      </c>
      <c r="B1791" s="356" t="s">
        <v>2338</v>
      </c>
      <c r="C1791" s="357"/>
      <c r="D1791" s="360" t="s">
        <v>62</v>
      </c>
      <c r="E1791" s="323" t="s">
        <v>1454</v>
      </c>
    </row>
    <row r="1792" spans="1:5" x14ac:dyDescent="0.2">
      <c r="A1792" s="362"/>
      <c r="B1792" s="363"/>
      <c r="C1792" s="364"/>
      <c r="D1792" s="365"/>
      <c r="E1792" s="324" t="s">
        <v>1455</v>
      </c>
    </row>
    <row r="1793" spans="1:5" x14ac:dyDescent="0.2">
      <c r="A1793" s="346" t="s">
        <v>2343</v>
      </c>
      <c r="B1793" s="348" t="s">
        <v>2338</v>
      </c>
      <c r="C1793" s="349"/>
      <c r="D1793" s="352" t="s">
        <v>62</v>
      </c>
      <c r="E1793" s="325" t="s">
        <v>1454</v>
      </c>
    </row>
    <row r="1794" spans="1:5" x14ac:dyDescent="0.2">
      <c r="A1794" s="347"/>
      <c r="B1794" s="350"/>
      <c r="C1794" s="351"/>
      <c r="D1794" s="353"/>
      <c r="E1794" s="326" t="s">
        <v>1455</v>
      </c>
    </row>
    <row r="1795" spans="1:5" x14ac:dyDescent="0.2">
      <c r="A1795" s="354" t="s">
        <v>2344</v>
      </c>
      <c r="B1795" s="356" t="s">
        <v>2338</v>
      </c>
      <c r="C1795" s="357"/>
      <c r="D1795" s="360" t="s">
        <v>62</v>
      </c>
      <c r="E1795" s="323" t="s">
        <v>1454</v>
      </c>
    </row>
    <row r="1796" spans="1:5" x14ac:dyDescent="0.2">
      <c r="A1796" s="362"/>
      <c r="B1796" s="363"/>
      <c r="C1796" s="364"/>
      <c r="D1796" s="365"/>
      <c r="E1796" s="324" t="s">
        <v>1455</v>
      </c>
    </row>
    <row r="1797" spans="1:5" x14ac:dyDescent="0.2">
      <c r="A1797" s="346" t="s">
        <v>2345</v>
      </c>
      <c r="B1797" s="348" t="s">
        <v>2338</v>
      </c>
      <c r="C1797" s="349"/>
      <c r="D1797" s="352" t="s">
        <v>62</v>
      </c>
      <c r="E1797" s="325" t="s">
        <v>1454</v>
      </c>
    </row>
    <row r="1798" spans="1:5" x14ac:dyDescent="0.2">
      <c r="A1798" s="347"/>
      <c r="B1798" s="350"/>
      <c r="C1798" s="351"/>
      <c r="D1798" s="353"/>
      <c r="E1798" s="326" t="s">
        <v>1455</v>
      </c>
    </row>
    <row r="1799" spans="1:5" x14ac:dyDescent="0.2">
      <c r="A1799" s="354" t="s">
        <v>2346</v>
      </c>
      <c r="B1799" s="356" t="s">
        <v>2347</v>
      </c>
      <c r="C1799" s="357"/>
      <c r="D1799" s="360" t="s">
        <v>62</v>
      </c>
      <c r="E1799" s="323" t="s">
        <v>1454</v>
      </c>
    </row>
    <row r="1800" spans="1:5" x14ac:dyDescent="0.2">
      <c r="A1800" s="362"/>
      <c r="B1800" s="363"/>
      <c r="C1800" s="364"/>
      <c r="D1800" s="365"/>
      <c r="E1800" s="324" t="s">
        <v>1455</v>
      </c>
    </row>
    <row r="1801" spans="1:5" x14ac:dyDescent="0.2">
      <c r="A1801" s="346" t="s">
        <v>2348</v>
      </c>
      <c r="B1801" s="348" t="s">
        <v>2347</v>
      </c>
      <c r="C1801" s="349"/>
      <c r="D1801" s="352" t="s">
        <v>62</v>
      </c>
      <c r="E1801" s="325" t="s">
        <v>1454</v>
      </c>
    </row>
    <row r="1802" spans="1:5" x14ac:dyDescent="0.2">
      <c r="A1802" s="347"/>
      <c r="B1802" s="350"/>
      <c r="C1802" s="351"/>
      <c r="D1802" s="353"/>
      <c r="E1802" s="326" t="s">
        <v>1455</v>
      </c>
    </row>
    <row r="1803" spans="1:5" x14ac:dyDescent="0.2">
      <c r="A1803" s="354" t="s">
        <v>2349</v>
      </c>
      <c r="B1803" s="356" t="s">
        <v>2347</v>
      </c>
      <c r="C1803" s="357"/>
      <c r="D1803" s="360" t="s">
        <v>62</v>
      </c>
      <c r="E1803" s="323" t="s">
        <v>1454</v>
      </c>
    </row>
    <row r="1804" spans="1:5" x14ac:dyDescent="0.2">
      <c r="A1804" s="362"/>
      <c r="B1804" s="363"/>
      <c r="C1804" s="364"/>
      <c r="D1804" s="365"/>
      <c r="E1804" s="324" t="s">
        <v>1455</v>
      </c>
    </row>
    <row r="1805" spans="1:5" x14ac:dyDescent="0.2">
      <c r="A1805" s="346" t="s">
        <v>2350</v>
      </c>
      <c r="B1805" s="348" t="s">
        <v>2347</v>
      </c>
      <c r="C1805" s="349"/>
      <c r="D1805" s="352" t="s">
        <v>62</v>
      </c>
      <c r="E1805" s="325" t="s">
        <v>1454</v>
      </c>
    </row>
    <row r="1806" spans="1:5" x14ac:dyDescent="0.2">
      <c r="A1806" s="347"/>
      <c r="B1806" s="350"/>
      <c r="C1806" s="351"/>
      <c r="D1806" s="353"/>
      <c r="E1806" s="326" t="s">
        <v>1455</v>
      </c>
    </row>
    <row r="1807" spans="1:5" x14ac:dyDescent="0.2">
      <c r="A1807" s="354" t="s">
        <v>2351</v>
      </c>
      <c r="B1807" s="356" t="s">
        <v>2347</v>
      </c>
      <c r="C1807" s="357"/>
      <c r="D1807" s="360" t="s">
        <v>62</v>
      </c>
      <c r="E1807" s="323" t="s">
        <v>1454</v>
      </c>
    </row>
    <row r="1808" spans="1:5" x14ac:dyDescent="0.2">
      <c r="A1808" s="362"/>
      <c r="B1808" s="363"/>
      <c r="C1808" s="364"/>
      <c r="D1808" s="365"/>
      <c r="E1808" s="324" t="s">
        <v>1455</v>
      </c>
    </row>
    <row r="1809" spans="1:5" x14ac:dyDescent="0.2">
      <c r="A1809" s="346" t="s">
        <v>2352</v>
      </c>
      <c r="B1809" s="348" t="s">
        <v>2347</v>
      </c>
      <c r="C1809" s="349"/>
      <c r="D1809" s="352" t="s">
        <v>62</v>
      </c>
      <c r="E1809" s="325" t="s">
        <v>1454</v>
      </c>
    </row>
    <row r="1810" spans="1:5" x14ac:dyDescent="0.2">
      <c r="A1810" s="347"/>
      <c r="B1810" s="350"/>
      <c r="C1810" s="351"/>
      <c r="D1810" s="353"/>
      <c r="E1810" s="326" t="s">
        <v>1455</v>
      </c>
    </row>
    <row r="1811" spans="1:5" x14ac:dyDescent="0.2">
      <c r="A1811" s="354" t="s">
        <v>2353</v>
      </c>
      <c r="B1811" s="356" t="s">
        <v>2347</v>
      </c>
      <c r="C1811" s="357"/>
      <c r="D1811" s="360" t="s">
        <v>62</v>
      </c>
      <c r="E1811" s="323" t="s">
        <v>1454</v>
      </c>
    </row>
    <row r="1812" spans="1:5" x14ac:dyDescent="0.2">
      <c r="A1812" s="362"/>
      <c r="B1812" s="363"/>
      <c r="C1812" s="364"/>
      <c r="D1812" s="365"/>
      <c r="E1812" s="324" t="s">
        <v>1455</v>
      </c>
    </row>
    <row r="1813" spans="1:5" x14ac:dyDescent="0.2">
      <c r="A1813" s="346" t="s">
        <v>2354</v>
      </c>
      <c r="B1813" s="348" t="s">
        <v>2347</v>
      </c>
      <c r="C1813" s="349"/>
      <c r="D1813" s="352" t="s">
        <v>62</v>
      </c>
      <c r="E1813" s="325" t="s">
        <v>1454</v>
      </c>
    </row>
    <row r="1814" spans="1:5" x14ac:dyDescent="0.2">
      <c r="A1814" s="347"/>
      <c r="B1814" s="350"/>
      <c r="C1814" s="351"/>
      <c r="D1814" s="353"/>
      <c r="E1814" s="326" t="s">
        <v>1455</v>
      </c>
    </row>
    <row r="1815" spans="1:5" x14ac:dyDescent="0.2">
      <c r="A1815" s="354" t="s">
        <v>2355</v>
      </c>
      <c r="B1815" s="356" t="s">
        <v>2347</v>
      </c>
      <c r="C1815" s="357"/>
      <c r="D1815" s="360" t="s">
        <v>62</v>
      </c>
      <c r="E1815" s="323" t="s">
        <v>1454</v>
      </c>
    </row>
    <row r="1816" spans="1:5" x14ac:dyDescent="0.2">
      <c r="A1816" s="362"/>
      <c r="B1816" s="363"/>
      <c r="C1816" s="364"/>
      <c r="D1816" s="365"/>
      <c r="E1816" s="324" t="s">
        <v>1455</v>
      </c>
    </row>
    <row r="1817" spans="1:5" x14ac:dyDescent="0.2">
      <c r="A1817" s="346" t="s">
        <v>2356</v>
      </c>
      <c r="B1817" s="348" t="s">
        <v>2347</v>
      </c>
      <c r="C1817" s="349"/>
      <c r="D1817" s="352" t="s">
        <v>62</v>
      </c>
      <c r="E1817" s="325" t="s">
        <v>1454</v>
      </c>
    </row>
    <row r="1818" spans="1:5" x14ac:dyDescent="0.2">
      <c r="A1818" s="347"/>
      <c r="B1818" s="350"/>
      <c r="C1818" s="351"/>
      <c r="D1818" s="353"/>
      <c r="E1818" s="326" t="s">
        <v>1455</v>
      </c>
    </row>
    <row r="1819" spans="1:5" x14ac:dyDescent="0.2">
      <c r="A1819" s="354" t="s">
        <v>2357</v>
      </c>
      <c r="B1819" s="356" t="s">
        <v>2347</v>
      </c>
      <c r="C1819" s="357"/>
      <c r="D1819" s="360" t="s">
        <v>62</v>
      </c>
      <c r="E1819" s="323" t="s">
        <v>1454</v>
      </c>
    </row>
    <row r="1820" spans="1:5" x14ac:dyDescent="0.2">
      <c r="A1820" s="362"/>
      <c r="B1820" s="363"/>
      <c r="C1820" s="364"/>
      <c r="D1820" s="365"/>
      <c r="E1820" s="324" t="s">
        <v>1455</v>
      </c>
    </row>
    <row r="1821" spans="1:5" x14ac:dyDescent="0.2">
      <c r="A1821" s="346" t="s">
        <v>2358</v>
      </c>
      <c r="B1821" s="348" t="s">
        <v>2347</v>
      </c>
      <c r="C1821" s="349"/>
      <c r="D1821" s="352" t="s">
        <v>62</v>
      </c>
      <c r="E1821" s="325" t="s">
        <v>1454</v>
      </c>
    </row>
    <row r="1822" spans="1:5" x14ac:dyDescent="0.2">
      <c r="A1822" s="347"/>
      <c r="B1822" s="350"/>
      <c r="C1822" s="351"/>
      <c r="D1822" s="353"/>
      <c r="E1822" s="326" t="s">
        <v>1455</v>
      </c>
    </row>
    <row r="1823" spans="1:5" x14ac:dyDescent="0.2">
      <c r="A1823" s="354" t="s">
        <v>2359</v>
      </c>
      <c r="B1823" s="356" t="s">
        <v>2347</v>
      </c>
      <c r="C1823" s="357"/>
      <c r="D1823" s="360" t="s">
        <v>62</v>
      </c>
      <c r="E1823" s="323" t="s">
        <v>1454</v>
      </c>
    </row>
    <row r="1824" spans="1:5" x14ac:dyDescent="0.2">
      <c r="A1824" s="362"/>
      <c r="B1824" s="363"/>
      <c r="C1824" s="364"/>
      <c r="D1824" s="365"/>
      <c r="E1824" s="324" t="s">
        <v>1455</v>
      </c>
    </row>
    <row r="1825" spans="1:5" x14ac:dyDescent="0.2">
      <c r="A1825" s="346" t="s">
        <v>2360</v>
      </c>
      <c r="B1825" s="348" t="s">
        <v>2347</v>
      </c>
      <c r="C1825" s="349"/>
      <c r="D1825" s="352" t="s">
        <v>62</v>
      </c>
      <c r="E1825" s="325" t="s">
        <v>1454</v>
      </c>
    </row>
    <row r="1826" spans="1:5" x14ac:dyDescent="0.2">
      <c r="A1826" s="347"/>
      <c r="B1826" s="350"/>
      <c r="C1826" s="351"/>
      <c r="D1826" s="353"/>
      <c r="E1826" s="326" t="s">
        <v>1455</v>
      </c>
    </row>
    <row r="1827" spans="1:5" x14ac:dyDescent="0.2">
      <c r="A1827" s="354" t="s">
        <v>2361</v>
      </c>
      <c r="B1827" s="356" t="s">
        <v>2347</v>
      </c>
      <c r="C1827" s="357"/>
      <c r="D1827" s="360" t="s">
        <v>62</v>
      </c>
      <c r="E1827" s="323" t="s">
        <v>1454</v>
      </c>
    </row>
    <row r="1828" spans="1:5" x14ac:dyDescent="0.2">
      <c r="A1828" s="362"/>
      <c r="B1828" s="363"/>
      <c r="C1828" s="364"/>
      <c r="D1828" s="365"/>
      <c r="E1828" s="324" t="s">
        <v>1455</v>
      </c>
    </row>
    <row r="1829" spans="1:5" x14ac:dyDescent="0.2">
      <c r="A1829" s="346" t="s">
        <v>2362</v>
      </c>
      <c r="B1829" s="348" t="s">
        <v>2363</v>
      </c>
      <c r="C1829" s="349"/>
      <c r="D1829" s="352" t="s">
        <v>62</v>
      </c>
      <c r="E1829" s="325" t="s">
        <v>1454</v>
      </c>
    </row>
    <row r="1830" spans="1:5" x14ac:dyDescent="0.2">
      <c r="A1830" s="347"/>
      <c r="B1830" s="350"/>
      <c r="C1830" s="351"/>
      <c r="D1830" s="353"/>
      <c r="E1830" s="326" t="s">
        <v>1455</v>
      </c>
    </row>
    <row r="1831" spans="1:5" x14ac:dyDescent="0.2">
      <c r="A1831" s="354" t="s">
        <v>2364</v>
      </c>
      <c r="B1831" s="356" t="s">
        <v>2363</v>
      </c>
      <c r="C1831" s="357"/>
      <c r="D1831" s="360" t="s">
        <v>62</v>
      </c>
      <c r="E1831" s="323" t="s">
        <v>1454</v>
      </c>
    </row>
    <row r="1832" spans="1:5" x14ac:dyDescent="0.2">
      <c r="A1832" s="362"/>
      <c r="B1832" s="363"/>
      <c r="C1832" s="364"/>
      <c r="D1832" s="365"/>
      <c r="E1832" s="324" t="s">
        <v>1455</v>
      </c>
    </row>
    <row r="1833" spans="1:5" x14ac:dyDescent="0.2">
      <c r="A1833" s="346" t="s">
        <v>2365</v>
      </c>
      <c r="B1833" s="348" t="s">
        <v>2363</v>
      </c>
      <c r="C1833" s="349"/>
      <c r="D1833" s="352" t="s">
        <v>62</v>
      </c>
      <c r="E1833" s="325" t="s">
        <v>1454</v>
      </c>
    </row>
    <row r="1834" spans="1:5" x14ac:dyDescent="0.2">
      <c r="A1834" s="347"/>
      <c r="B1834" s="350"/>
      <c r="C1834" s="351"/>
      <c r="D1834" s="353"/>
      <c r="E1834" s="326" t="s">
        <v>1455</v>
      </c>
    </row>
    <row r="1835" spans="1:5" x14ac:dyDescent="0.2">
      <c r="A1835" s="354" t="s">
        <v>2366</v>
      </c>
      <c r="B1835" s="356" t="s">
        <v>2363</v>
      </c>
      <c r="C1835" s="357"/>
      <c r="D1835" s="360" t="s">
        <v>62</v>
      </c>
      <c r="E1835" s="323" t="s">
        <v>1454</v>
      </c>
    </row>
    <row r="1836" spans="1:5" x14ac:dyDescent="0.2">
      <c r="A1836" s="362"/>
      <c r="B1836" s="363"/>
      <c r="C1836" s="364"/>
      <c r="D1836" s="365"/>
      <c r="E1836" s="324" t="s">
        <v>1455</v>
      </c>
    </row>
    <row r="1837" spans="1:5" x14ac:dyDescent="0.2">
      <c r="A1837" s="346" t="s">
        <v>2367</v>
      </c>
      <c r="B1837" s="348" t="s">
        <v>2363</v>
      </c>
      <c r="C1837" s="349"/>
      <c r="D1837" s="352" t="s">
        <v>62</v>
      </c>
      <c r="E1837" s="325" t="s">
        <v>1454</v>
      </c>
    </row>
    <row r="1838" spans="1:5" x14ac:dyDescent="0.2">
      <c r="A1838" s="347"/>
      <c r="B1838" s="350"/>
      <c r="C1838" s="351"/>
      <c r="D1838" s="353"/>
      <c r="E1838" s="326" t="s">
        <v>1455</v>
      </c>
    </row>
    <row r="1839" spans="1:5" x14ac:dyDescent="0.2">
      <c r="A1839" s="354" t="s">
        <v>2368</v>
      </c>
      <c r="B1839" s="356" t="s">
        <v>2363</v>
      </c>
      <c r="C1839" s="357"/>
      <c r="D1839" s="360" t="s">
        <v>62</v>
      </c>
      <c r="E1839" s="323" t="s">
        <v>1454</v>
      </c>
    </row>
    <row r="1840" spans="1:5" x14ac:dyDescent="0.2">
      <c r="A1840" s="362"/>
      <c r="B1840" s="363"/>
      <c r="C1840" s="364"/>
      <c r="D1840" s="365"/>
      <c r="E1840" s="324" t="s">
        <v>1455</v>
      </c>
    </row>
    <row r="1841" spans="1:5" x14ac:dyDescent="0.2">
      <c r="A1841" s="346" t="s">
        <v>2369</v>
      </c>
      <c r="B1841" s="348" t="s">
        <v>2363</v>
      </c>
      <c r="C1841" s="349"/>
      <c r="D1841" s="352" t="s">
        <v>62</v>
      </c>
      <c r="E1841" s="325" t="s">
        <v>1454</v>
      </c>
    </row>
    <row r="1842" spans="1:5" x14ac:dyDescent="0.2">
      <c r="A1842" s="347"/>
      <c r="B1842" s="350"/>
      <c r="C1842" s="351"/>
      <c r="D1842" s="353"/>
      <c r="E1842" s="326" t="s">
        <v>1455</v>
      </c>
    </row>
    <row r="1843" spans="1:5" x14ac:dyDescent="0.2">
      <c r="A1843" s="354" t="s">
        <v>2370</v>
      </c>
      <c r="B1843" s="356" t="s">
        <v>2363</v>
      </c>
      <c r="C1843" s="357"/>
      <c r="D1843" s="360" t="s">
        <v>62</v>
      </c>
      <c r="E1843" s="323" t="s">
        <v>1454</v>
      </c>
    </row>
    <row r="1844" spans="1:5" x14ac:dyDescent="0.2">
      <c r="A1844" s="362"/>
      <c r="B1844" s="363"/>
      <c r="C1844" s="364"/>
      <c r="D1844" s="365"/>
      <c r="E1844" s="324" t="s">
        <v>1455</v>
      </c>
    </row>
    <row r="1845" spans="1:5" x14ac:dyDescent="0.2">
      <c r="A1845" s="346" t="s">
        <v>2371</v>
      </c>
      <c r="B1845" s="348" t="s">
        <v>2363</v>
      </c>
      <c r="C1845" s="349"/>
      <c r="D1845" s="352" t="s">
        <v>62</v>
      </c>
      <c r="E1845" s="325" t="s">
        <v>1454</v>
      </c>
    </row>
    <row r="1846" spans="1:5" x14ac:dyDescent="0.2">
      <c r="A1846" s="347"/>
      <c r="B1846" s="350"/>
      <c r="C1846" s="351"/>
      <c r="D1846" s="353"/>
      <c r="E1846" s="326" t="s">
        <v>1455</v>
      </c>
    </row>
    <row r="1847" spans="1:5" x14ac:dyDescent="0.2">
      <c r="A1847" s="354" t="s">
        <v>2372</v>
      </c>
      <c r="B1847" s="356" t="s">
        <v>2363</v>
      </c>
      <c r="C1847" s="357"/>
      <c r="D1847" s="360" t="s">
        <v>62</v>
      </c>
      <c r="E1847" s="323" t="s">
        <v>1454</v>
      </c>
    </row>
    <row r="1848" spans="1:5" x14ac:dyDescent="0.2">
      <c r="A1848" s="362"/>
      <c r="B1848" s="363"/>
      <c r="C1848" s="364"/>
      <c r="D1848" s="365"/>
      <c r="E1848" s="324" t="s">
        <v>1455</v>
      </c>
    </row>
    <row r="1849" spans="1:5" x14ac:dyDescent="0.2">
      <c r="A1849" s="346" t="s">
        <v>2373</v>
      </c>
      <c r="B1849" s="348" t="s">
        <v>2363</v>
      </c>
      <c r="C1849" s="349"/>
      <c r="D1849" s="352" t="s">
        <v>62</v>
      </c>
      <c r="E1849" s="325" t="s">
        <v>1454</v>
      </c>
    </row>
    <row r="1850" spans="1:5" x14ac:dyDescent="0.2">
      <c r="A1850" s="347"/>
      <c r="B1850" s="350"/>
      <c r="C1850" s="351"/>
      <c r="D1850" s="353"/>
      <c r="E1850" s="326" t="s">
        <v>1455</v>
      </c>
    </row>
    <row r="1851" spans="1:5" x14ac:dyDescent="0.2">
      <c r="A1851" s="354" t="s">
        <v>2374</v>
      </c>
      <c r="B1851" s="356" t="s">
        <v>2363</v>
      </c>
      <c r="C1851" s="357"/>
      <c r="D1851" s="360" t="s">
        <v>62</v>
      </c>
      <c r="E1851" s="323" t="s">
        <v>1454</v>
      </c>
    </row>
    <row r="1852" spans="1:5" x14ac:dyDescent="0.2">
      <c r="A1852" s="362"/>
      <c r="B1852" s="363"/>
      <c r="C1852" s="364"/>
      <c r="D1852" s="365"/>
      <c r="E1852" s="324" t="s">
        <v>1455</v>
      </c>
    </row>
    <row r="1853" spans="1:5" x14ac:dyDescent="0.2">
      <c r="A1853" s="346" t="s">
        <v>2375</v>
      </c>
      <c r="B1853" s="348" t="s">
        <v>2363</v>
      </c>
      <c r="C1853" s="349"/>
      <c r="D1853" s="352" t="s">
        <v>62</v>
      </c>
      <c r="E1853" s="325" t="s">
        <v>1454</v>
      </c>
    </row>
    <row r="1854" spans="1:5" x14ac:dyDescent="0.2">
      <c r="A1854" s="347"/>
      <c r="B1854" s="350"/>
      <c r="C1854" s="351"/>
      <c r="D1854" s="353"/>
      <c r="E1854" s="326" t="s">
        <v>1455</v>
      </c>
    </row>
    <row r="1855" spans="1:5" x14ac:dyDescent="0.2">
      <c r="A1855" s="354" t="s">
        <v>2376</v>
      </c>
      <c r="B1855" s="356" t="s">
        <v>2363</v>
      </c>
      <c r="C1855" s="357"/>
      <c r="D1855" s="360" t="s">
        <v>62</v>
      </c>
      <c r="E1855" s="323" t="s">
        <v>1454</v>
      </c>
    </row>
    <row r="1856" spans="1:5" x14ac:dyDescent="0.2">
      <c r="A1856" s="362"/>
      <c r="B1856" s="363"/>
      <c r="C1856" s="364"/>
      <c r="D1856" s="365"/>
      <c r="E1856" s="324" t="s">
        <v>1455</v>
      </c>
    </row>
    <row r="1857" spans="1:5" x14ac:dyDescent="0.2">
      <c r="A1857" s="346" t="s">
        <v>2377</v>
      </c>
      <c r="B1857" s="348" t="s">
        <v>2363</v>
      </c>
      <c r="C1857" s="349"/>
      <c r="D1857" s="352" t="s">
        <v>62</v>
      </c>
      <c r="E1857" s="325" t="s">
        <v>1454</v>
      </c>
    </row>
    <row r="1858" spans="1:5" x14ac:dyDescent="0.2">
      <c r="A1858" s="347"/>
      <c r="B1858" s="350"/>
      <c r="C1858" s="351"/>
      <c r="D1858" s="353"/>
      <c r="E1858" s="326" t="s">
        <v>1455</v>
      </c>
    </row>
    <row r="1859" spans="1:5" x14ac:dyDescent="0.2">
      <c r="A1859" s="354" t="s">
        <v>2378</v>
      </c>
      <c r="B1859" s="356" t="s">
        <v>2363</v>
      </c>
      <c r="C1859" s="357"/>
      <c r="D1859" s="360" t="s">
        <v>62</v>
      </c>
      <c r="E1859" s="323" t="s">
        <v>1454</v>
      </c>
    </row>
    <row r="1860" spans="1:5" x14ac:dyDescent="0.2">
      <c r="A1860" s="362"/>
      <c r="B1860" s="363"/>
      <c r="C1860" s="364"/>
      <c r="D1860" s="365"/>
      <c r="E1860" s="324" t="s">
        <v>1455</v>
      </c>
    </row>
    <row r="1861" spans="1:5" x14ac:dyDescent="0.2">
      <c r="A1861" s="346" t="s">
        <v>2379</v>
      </c>
      <c r="B1861" s="348" t="s">
        <v>2363</v>
      </c>
      <c r="C1861" s="349"/>
      <c r="D1861" s="352" t="s">
        <v>62</v>
      </c>
      <c r="E1861" s="325" t="s">
        <v>1454</v>
      </c>
    </row>
    <row r="1862" spans="1:5" x14ac:dyDescent="0.2">
      <c r="A1862" s="347"/>
      <c r="B1862" s="350"/>
      <c r="C1862" s="351"/>
      <c r="D1862" s="353"/>
      <c r="E1862" s="326" t="s">
        <v>1455</v>
      </c>
    </row>
    <row r="1863" spans="1:5" x14ac:dyDescent="0.2">
      <c r="A1863" s="354" t="s">
        <v>2380</v>
      </c>
      <c r="B1863" s="356" t="s">
        <v>2381</v>
      </c>
      <c r="C1863" s="357"/>
      <c r="D1863" s="360" t="s">
        <v>62</v>
      </c>
      <c r="E1863" s="323" t="s">
        <v>1454</v>
      </c>
    </row>
    <row r="1864" spans="1:5" x14ac:dyDescent="0.2">
      <c r="A1864" s="362"/>
      <c r="B1864" s="363"/>
      <c r="C1864" s="364"/>
      <c r="D1864" s="365"/>
      <c r="E1864" s="324" t="s">
        <v>1455</v>
      </c>
    </row>
    <row r="1865" spans="1:5" x14ac:dyDescent="0.2">
      <c r="A1865" s="346" t="s">
        <v>2382</v>
      </c>
      <c r="B1865" s="348" t="s">
        <v>2381</v>
      </c>
      <c r="C1865" s="349"/>
      <c r="D1865" s="352" t="s">
        <v>62</v>
      </c>
      <c r="E1865" s="325" t="s">
        <v>1454</v>
      </c>
    </row>
    <row r="1866" spans="1:5" x14ac:dyDescent="0.2">
      <c r="A1866" s="347"/>
      <c r="B1866" s="350"/>
      <c r="C1866" s="351"/>
      <c r="D1866" s="353"/>
      <c r="E1866" s="326" t="s">
        <v>1455</v>
      </c>
    </row>
    <row r="1867" spans="1:5" x14ac:dyDescent="0.2">
      <c r="A1867" s="354" t="s">
        <v>2182</v>
      </c>
      <c r="B1867" s="356" t="s">
        <v>2381</v>
      </c>
      <c r="C1867" s="357"/>
      <c r="D1867" s="360" t="s">
        <v>62</v>
      </c>
      <c r="E1867" s="323" t="s">
        <v>1454</v>
      </c>
    </row>
    <row r="1868" spans="1:5" x14ac:dyDescent="0.2">
      <c r="A1868" s="362"/>
      <c r="B1868" s="363"/>
      <c r="C1868" s="364"/>
      <c r="D1868" s="365"/>
      <c r="E1868" s="324" t="s">
        <v>1455</v>
      </c>
    </row>
    <row r="1869" spans="1:5" x14ac:dyDescent="0.2">
      <c r="A1869" s="346" t="s">
        <v>1941</v>
      </c>
      <c r="B1869" s="348" t="s">
        <v>2381</v>
      </c>
      <c r="C1869" s="349"/>
      <c r="D1869" s="352" t="s">
        <v>62</v>
      </c>
      <c r="E1869" s="325" t="s">
        <v>1454</v>
      </c>
    </row>
    <row r="1870" spans="1:5" x14ac:dyDescent="0.2">
      <c r="A1870" s="347"/>
      <c r="B1870" s="350"/>
      <c r="C1870" s="351"/>
      <c r="D1870" s="353"/>
      <c r="E1870" s="326" t="s">
        <v>1455</v>
      </c>
    </row>
    <row r="1871" spans="1:5" x14ac:dyDescent="0.2">
      <c r="A1871" s="354" t="s">
        <v>2383</v>
      </c>
      <c r="B1871" s="356" t="s">
        <v>2381</v>
      </c>
      <c r="C1871" s="357"/>
      <c r="D1871" s="360" t="s">
        <v>62</v>
      </c>
      <c r="E1871" s="323" t="s">
        <v>1454</v>
      </c>
    </row>
    <row r="1872" spans="1:5" x14ac:dyDescent="0.2">
      <c r="A1872" s="362"/>
      <c r="B1872" s="363"/>
      <c r="C1872" s="364"/>
      <c r="D1872" s="365"/>
      <c r="E1872" s="324" t="s">
        <v>1455</v>
      </c>
    </row>
    <row r="1873" spans="1:5" x14ac:dyDescent="0.2">
      <c r="A1873" s="346" t="s">
        <v>2384</v>
      </c>
      <c r="B1873" s="348" t="s">
        <v>2381</v>
      </c>
      <c r="C1873" s="349"/>
      <c r="D1873" s="352" t="s">
        <v>62</v>
      </c>
      <c r="E1873" s="325" t="s">
        <v>1454</v>
      </c>
    </row>
    <row r="1874" spans="1:5" x14ac:dyDescent="0.2">
      <c r="A1874" s="347"/>
      <c r="B1874" s="350"/>
      <c r="C1874" s="351"/>
      <c r="D1874" s="353"/>
      <c r="E1874" s="326" t="s">
        <v>1455</v>
      </c>
    </row>
    <row r="1875" spans="1:5" x14ac:dyDescent="0.2">
      <c r="A1875" s="354" t="s">
        <v>2385</v>
      </c>
      <c r="B1875" s="356" t="s">
        <v>2381</v>
      </c>
      <c r="C1875" s="357"/>
      <c r="D1875" s="360" t="s">
        <v>62</v>
      </c>
      <c r="E1875" s="323" t="s">
        <v>1454</v>
      </c>
    </row>
    <row r="1876" spans="1:5" x14ac:dyDescent="0.2">
      <c r="A1876" s="362"/>
      <c r="B1876" s="363"/>
      <c r="C1876" s="364"/>
      <c r="D1876" s="365"/>
      <c r="E1876" s="324" t="s">
        <v>1455</v>
      </c>
    </row>
    <row r="1877" spans="1:5" x14ac:dyDescent="0.2">
      <c r="A1877" s="346" t="s">
        <v>2386</v>
      </c>
      <c r="B1877" s="348" t="s">
        <v>2387</v>
      </c>
      <c r="C1877" s="349"/>
      <c r="D1877" s="352" t="s">
        <v>62</v>
      </c>
      <c r="E1877" s="325" t="s">
        <v>1454</v>
      </c>
    </row>
    <row r="1878" spans="1:5" x14ac:dyDescent="0.2">
      <c r="A1878" s="347"/>
      <c r="B1878" s="350"/>
      <c r="C1878" s="351"/>
      <c r="D1878" s="353"/>
      <c r="E1878" s="326" t="s">
        <v>1455</v>
      </c>
    </row>
    <row r="1879" spans="1:5" x14ac:dyDescent="0.2">
      <c r="A1879" s="354" t="s">
        <v>2388</v>
      </c>
      <c r="B1879" s="356" t="s">
        <v>2387</v>
      </c>
      <c r="C1879" s="357"/>
      <c r="D1879" s="360" t="s">
        <v>62</v>
      </c>
      <c r="E1879" s="323" t="s">
        <v>1454</v>
      </c>
    </row>
    <row r="1880" spans="1:5" x14ac:dyDescent="0.2">
      <c r="A1880" s="362"/>
      <c r="B1880" s="363"/>
      <c r="C1880" s="364"/>
      <c r="D1880" s="365"/>
      <c r="E1880" s="324" t="s">
        <v>1455</v>
      </c>
    </row>
    <row r="1881" spans="1:5" x14ac:dyDescent="0.2">
      <c r="A1881" s="346" t="s">
        <v>2389</v>
      </c>
      <c r="B1881" s="348" t="s">
        <v>2387</v>
      </c>
      <c r="C1881" s="349"/>
      <c r="D1881" s="352" t="s">
        <v>62</v>
      </c>
      <c r="E1881" s="325" t="s">
        <v>1454</v>
      </c>
    </row>
    <row r="1882" spans="1:5" x14ac:dyDescent="0.2">
      <c r="A1882" s="347"/>
      <c r="B1882" s="350"/>
      <c r="C1882" s="351"/>
      <c r="D1882" s="353"/>
      <c r="E1882" s="326" t="s">
        <v>1455</v>
      </c>
    </row>
    <row r="1883" spans="1:5" x14ac:dyDescent="0.2">
      <c r="A1883" s="354" t="s">
        <v>2390</v>
      </c>
      <c r="B1883" s="356" t="s">
        <v>2387</v>
      </c>
      <c r="C1883" s="357"/>
      <c r="D1883" s="360" t="s">
        <v>62</v>
      </c>
      <c r="E1883" s="323" t="s">
        <v>1454</v>
      </c>
    </row>
    <row r="1884" spans="1:5" x14ac:dyDescent="0.2">
      <c r="A1884" s="362"/>
      <c r="B1884" s="363"/>
      <c r="C1884" s="364"/>
      <c r="D1884" s="365"/>
      <c r="E1884" s="324" t="s">
        <v>1455</v>
      </c>
    </row>
    <row r="1885" spans="1:5" x14ac:dyDescent="0.2">
      <c r="A1885" s="346" t="s">
        <v>2391</v>
      </c>
      <c r="B1885" s="348" t="s">
        <v>2387</v>
      </c>
      <c r="C1885" s="349"/>
      <c r="D1885" s="352" t="s">
        <v>62</v>
      </c>
      <c r="E1885" s="325" t="s">
        <v>1454</v>
      </c>
    </row>
    <row r="1886" spans="1:5" x14ac:dyDescent="0.2">
      <c r="A1886" s="347"/>
      <c r="B1886" s="350"/>
      <c r="C1886" s="351"/>
      <c r="D1886" s="353"/>
      <c r="E1886" s="326" t="s">
        <v>1455</v>
      </c>
    </row>
    <row r="1887" spans="1:5" x14ac:dyDescent="0.2">
      <c r="A1887" s="354" t="s">
        <v>2392</v>
      </c>
      <c r="B1887" s="356" t="s">
        <v>2387</v>
      </c>
      <c r="C1887" s="357"/>
      <c r="D1887" s="360" t="s">
        <v>62</v>
      </c>
      <c r="E1887" s="323" t="s">
        <v>1454</v>
      </c>
    </row>
    <row r="1888" spans="1:5" x14ac:dyDescent="0.2">
      <c r="A1888" s="362"/>
      <c r="B1888" s="363"/>
      <c r="C1888" s="364"/>
      <c r="D1888" s="365"/>
      <c r="E1888" s="324" t="s">
        <v>1455</v>
      </c>
    </row>
    <row r="1889" spans="1:5" x14ac:dyDescent="0.2">
      <c r="A1889" s="346" t="s">
        <v>2393</v>
      </c>
      <c r="B1889" s="348" t="s">
        <v>2387</v>
      </c>
      <c r="C1889" s="349"/>
      <c r="D1889" s="352" t="s">
        <v>62</v>
      </c>
      <c r="E1889" s="325" t="s">
        <v>1454</v>
      </c>
    </row>
    <row r="1890" spans="1:5" x14ac:dyDescent="0.2">
      <c r="A1890" s="347"/>
      <c r="B1890" s="350"/>
      <c r="C1890" s="351"/>
      <c r="D1890" s="353"/>
      <c r="E1890" s="326" t="s">
        <v>1455</v>
      </c>
    </row>
    <row r="1891" spans="1:5" x14ac:dyDescent="0.2">
      <c r="A1891" s="354" t="s">
        <v>2394</v>
      </c>
      <c r="B1891" s="356" t="s">
        <v>2387</v>
      </c>
      <c r="C1891" s="357"/>
      <c r="D1891" s="360" t="s">
        <v>62</v>
      </c>
      <c r="E1891" s="323" t="s">
        <v>1454</v>
      </c>
    </row>
    <row r="1892" spans="1:5" x14ac:dyDescent="0.2">
      <c r="A1892" s="362"/>
      <c r="B1892" s="363"/>
      <c r="C1892" s="364"/>
      <c r="D1892" s="365"/>
      <c r="E1892" s="324" t="s">
        <v>1455</v>
      </c>
    </row>
    <row r="1893" spans="1:5" x14ac:dyDescent="0.2">
      <c r="A1893" s="346" t="s">
        <v>2395</v>
      </c>
      <c r="B1893" s="348" t="s">
        <v>2387</v>
      </c>
      <c r="C1893" s="349"/>
      <c r="D1893" s="352" t="s">
        <v>62</v>
      </c>
      <c r="E1893" s="325" t="s">
        <v>1454</v>
      </c>
    </row>
    <row r="1894" spans="1:5" x14ac:dyDescent="0.2">
      <c r="A1894" s="347"/>
      <c r="B1894" s="350"/>
      <c r="C1894" s="351"/>
      <c r="D1894" s="353"/>
      <c r="E1894" s="326" t="s">
        <v>1455</v>
      </c>
    </row>
    <row r="1895" spans="1:5" x14ac:dyDescent="0.2">
      <c r="A1895" s="354" t="s">
        <v>2396</v>
      </c>
      <c r="B1895" s="356" t="s">
        <v>2387</v>
      </c>
      <c r="C1895" s="357"/>
      <c r="D1895" s="360" t="s">
        <v>62</v>
      </c>
      <c r="E1895" s="323" t="s">
        <v>1454</v>
      </c>
    </row>
    <row r="1896" spans="1:5" x14ac:dyDescent="0.2">
      <c r="A1896" s="362"/>
      <c r="B1896" s="363"/>
      <c r="C1896" s="364"/>
      <c r="D1896" s="365"/>
      <c r="E1896" s="324" t="s">
        <v>1455</v>
      </c>
    </row>
    <row r="1897" spans="1:5" x14ac:dyDescent="0.2">
      <c r="A1897" s="346" t="s">
        <v>2397</v>
      </c>
      <c r="B1897" s="348" t="s">
        <v>2387</v>
      </c>
      <c r="C1897" s="349"/>
      <c r="D1897" s="352" t="s">
        <v>62</v>
      </c>
      <c r="E1897" s="325" t="s">
        <v>1454</v>
      </c>
    </row>
    <row r="1898" spans="1:5" x14ac:dyDescent="0.2">
      <c r="A1898" s="347"/>
      <c r="B1898" s="350"/>
      <c r="C1898" s="351"/>
      <c r="D1898" s="353"/>
      <c r="E1898" s="326" t="s">
        <v>1455</v>
      </c>
    </row>
    <row r="1899" spans="1:5" x14ac:dyDescent="0.2">
      <c r="A1899" s="354" t="s">
        <v>2398</v>
      </c>
      <c r="B1899" s="356" t="s">
        <v>2387</v>
      </c>
      <c r="C1899" s="357"/>
      <c r="D1899" s="360" t="s">
        <v>62</v>
      </c>
      <c r="E1899" s="323" t="s">
        <v>1454</v>
      </c>
    </row>
    <row r="1900" spans="1:5" x14ac:dyDescent="0.2">
      <c r="A1900" s="362"/>
      <c r="B1900" s="363"/>
      <c r="C1900" s="364"/>
      <c r="D1900" s="365"/>
      <c r="E1900" s="324" t="s">
        <v>1455</v>
      </c>
    </row>
    <row r="1901" spans="1:5" x14ac:dyDescent="0.2">
      <c r="A1901" s="346" t="s">
        <v>2399</v>
      </c>
      <c r="B1901" s="348" t="s">
        <v>2400</v>
      </c>
      <c r="C1901" s="349"/>
      <c r="D1901" s="352" t="s">
        <v>62</v>
      </c>
      <c r="E1901" s="325" t="s">
        <v>1454</v>
      </c>
    </row>
    <row r="1902" spans="1:5" x14ac:dyDescent="0.2">
      <c r="A1902" s="347"/>
      <c r="B1902" s="350"/>
      <c r="C1902" s="351"/>
      <c r="D1902" s="353"/>
      <c r="E1902" s="326" t="s">
        <v>1455</v>
      </c>
    </row>
    <row r="1903" spans="1:5" x14ac:dyDescent="0.2">
      <c r="A1903" s="354" t="s">
        <v>2401</v>
      </c>
      <c r="B1903" s="356" t="s">
        <v>2400</v>
      </c>
      <c r="C1903" s="357"/>
      <c r="D1903" s="360" t="s">
        <v>62</v>
      </c>
      <c r="E1903" s="323" t="s">
        <v>1454</v>
      </c>
    </row>
    <row r="1904" spans="1:5" x14ac:dyDescent="0.2">
      <c r="A1904" s="362"/>
      <c r="B1904" s="363"/>
      <c r="C1904" s="364"/>
      <c r="D1904" s="365"/>
      <c r="E1904" s="324" t="s">
        <v>1455</v>
      </c>
    </row>
    <row r="1905" spans="1:5" x14ac:dyDescent="0.2">
      <c r="A1905" s="346" t="s">
        <v>2027</v>
      </c>
      <c r="B1905" s="348" t="s">
        <v>2400</v>
      </c>
      <c r="C1905" s="349"/>
      <c r="D1905" s="352" t="s">
        <v>62</v>
      </c>
      <c r="E1905" s="325" t="s">
        <v>1454</v>
      </c>
    </row>
    <row r="1906" spans="1:5" x14ac:dyDescent="0.2">
      <c r="A1906" s="347"/>
      <c r="B1906" s="350"/>
      <c r="C1906" s="351"/>
      <c r="D1906" s="353"/>
      <c r="E1906" s="326" t="s">
        <v>1455</v>
      </c>
    </row>
    <row r="1907" spans="1:5" x14ac:dyDescent="0.2">
      <c r="A1907" s="354" t="s">
        <v>2402</v>
      </c>
      <c r="B1907" s="356" t="s">
        <v>2400</v>
      </c>
      <c r="C1907" s="357"/>
      <c r="D1907" s="360" t="s">
        <v>62</v>
      </c>
      <c r="E1907" s="323" t="s">
        <v>1454</v>
      </c>
    </row>
    <row r="1908" spans="1:5" x14ac:dyDescent="0.2">
      <c r="A1908" s="362"/>
      <c r="B1908" s="363"/>
      <c r="C1908" s="364"/>
      <c r="D1908" s="365"/>
      <c r="E1908" s="324" t="s">
        <v>1455</v>
      </c>
    </row>
    <row r="1909" spans="1:5" x14ac:dyDescent="0.2">
      <c r="A1909" s="346" t="s">
        <v>2403</v>
      </c>
      <c r="B1909" s="348" t="s">
        <v>2400</v>
      </c>
      <c r="C1909" s="349"/>
      <c r="D1909" s="352" t="s">
        <v>62</v>
      </c>
      <c r="E1909" s="325" t="s">
        <v>1454</v>
      </c>
    </row>
    <row r="1910" spans="1:5" x14ac:dyDescent="0.2">
      <c r="A1910" s="347"/>
      <c r="B1910" s="350"/>
      <c r="C1910" s="351"/>
      <c r="D1910" s="353"/>
      <c r="E1910" s="326" t="s">
        <v>1455</v>
      </c>
    </row>
    <row r="1911" spans="1:5" x14ac:dyDescent="0.2">
      <c r="A1911" s="354" t="s">
        <v>2404</v>
      </c>
      <c r="B1911" s="356" t="s">
        <v>2405</v>
      </c>
      <c r="C1911" s="357"/>
      <c r="D1911" s="360" t="s">
        <v>62</v>
      </c>
      <c r="E1911" s="323" t="s">
        <v>1454</v>
      </c>
    </row>
    <row r="1912" spans="1:5" x14ac:dyDescent="0.2">
      <c r="A1912" s="362"/>
      <c r="B1912" s="363"/>
      <c r="C1912" s="364"/>
      <c r="D1912" s="365"/>
      <c r="E1912" s="324" t="s">
        <v>1455</v>
      </c>
    </row>
    <row r="1913" spans="1:5" x14ac:dyDescent="0.2">
      <c r="A1913" s="346" t="s">
        <v>2406</v>
      </c>
      <c r="B1913" s="348" t="s">
        <v>2405</v>
      </c>
      <c r="C1913" s="349"/>
      <c r="D1913" s="352" t="s">
        <v>62</v>
      </c>
      <c r="E1913" s="325" t="s">
        <v>1454</v>
      </c>
    </row>
    <row r="1914" spans="1:5" x14ac:dyDescent="0.2">
      <c r="A1914" s="347"/>
      <c r="B1914" s="350"/>
      <c r="C1914" s="351"/>
      <c r="D1914" s="353"/>
      <c r="E1914" s="326" t="s">
        <v>1455</v>
      </c>
    </row>
    <row r="1915" spans="1:5" x14ac:dyDescent="0.2">
      <c r="A1915" s="354" t="s">
        <v>2407</v>
      </c>
      <c r="B1915" s="356" t="s">
        <v>2405</v>
      </c>
      <c r="C1915" s="357"/>
      <c r="D1915" s="360" t="s">
        <v>62</v>
      </c>
      <c r="E1915" s="323" t="s">
        <v>1454</v>
      </c>
    </row>
    <row r="1916" spans="1:5" x14ac:dyDescent="0.2">
      <c r="A1916" s="362"/>
      <c r="B1916" s="363"/>
      <c r="C1916" s="364"/>
      <c r="D1916" s="365"/>
      <c r="E1916" s="324" t="s">
        <v>1455</v>
      </c>
    </row>
    <row r="1917" spans="1:5" x14ac:dyDescent="0.2">
      <c r="A1917" s="346" t="s">
        <v>1755</v>
      </c>
      <c r="B1917" s="348" t="s">
        <v>2405</v>
      </c>
      <c r="C1917" s="349"/>
      <c r="D1917" s="352" t="s">
        <v>62</v>
      </c>
      <c r="E1917" s="325" t="s">
        <v>1454</v>
      </c>
    </row>
    <row r="1918" spans="1:5" x14ac:dyDescent="0.2">
      <c r="A1918" s="347"/>
      <c r="B1918" s="350"/>
      <c r="C1918" s="351"/>
      <c r="D1918" s="353"/>
      <c r="E1918" s="326" t="s">
        <v>1455</v>
      </c>
    </row>
    <row r="1919" spans="1:5" x14ac:dyDescent="0.2">
      <c r="A1919" s="354" t="s">
        <v>2408</v>
      </c>
      <c r="B1919" s="356" t="s">
        <v>2409</v>
      </c>
      <c r="C1919" s="357"/>
      <c r="D1919" s="360" t="s">
        <v>62</v>
      </c>
      <c r="E1919" s="323" t="s">
        <v>1454</v>
      </c>
    </row>
    <row r="1920" spans="1:5" x14ac:dyDescent="0.2">
      <c r="A1920" s="362"/>
      <c r="B1920" s="363"/>
      <c r="C1920" s="364"/>
      <c r="D1920" s="365"/>
      <c r="E1920" s="324" t="s">
        <v>1455</v>
      </c>
    </row>
    <row r="1921" spans="1:5" x14ac:dyDescent="0.2">
      <c r="A1921" s="346" t="s">
        <v>2410</v>
      </c>
      <c r="B1921" s="348" t="s">
        <v>2409</v>
      </c>
      <c r="C1921" s="349"/>
      <c r="D1921" s="352" t="s">
        <v>62</v>
      </c>
      <c r="E1921" s="325" t="s">
        <v>1454</v>
      </c>
    </row>
    <row r="1922" spans="1:5" x14ac:dyDescent="0.2">
      <c r="A1922" s="347"/>
      <c r="B1922" s="350"/>
      <c r="C1922" s="351"/>
      <c r="D1922" s="353"/>
      <c r="E1922" s="326" t="s">
        <v>1455</v>
      </c>
    </row>
    <row r="1923" spans="1:5" x14ac:dyDescent="0.2">
      <c r="A1923" s="354" t="s">
        <v>2411</v>
      </c>
      <c r="B1923" s="356" t="s">
        <v>2409</v>
      </c>
      <c r="C1923" s="357"/>
      <c r="D1923" s="360" t="s">
        <v>62</v>
      </c>
      <c r="E1923" s="323" t="s">
        <v>1454</v>
      </c>
    </row>
    <row r="1924" spans="1:5" x14ac:dyDescent="0.2">
      <c r="A1924" s="362"/>
      <c r="B1924" s="363"/>
      <c r="C1924" s="364"/>
      <c r="D1924" s="365"/>
      <c r="E1924" s="324" t="s">
        <v>1455</v>
      </c>
    </row>
    <row r="1925" spans="1:5" x14ac:dyDescent="0.2">
      <c r="A1925" s="346" t="s">
        <v>2412</v>
      </c>
      <c r="B1925" s="348" t="s">
        <v>2409</v>
      </c>
      <c r="C1925" s="349"/>
      <c r="D1925" s="352" t="s">
        <v>62</v>
      </c>
      <c r="E1925" s="325" t="s">
        <v>1454</v>
      </c>
    </row>
    <row r="1926" spans="1:5" x14ac:dyDescent="0.2">
      <c r="A1926" s="347"/>
      <c r="B1926" s="350"/>
      <c r="C1926" s="351"/>
      <c r="D1926" s="353"/>
      <c r="E1926" s="326" t="s">
        <v>1455</v>
      </c>
    </row>
    <row r="1927" spans="1:5" x14ac:dyDescent="0.2">
      <c r="A1927" s="354" t="s">
        <v>2413</v>
      </c>
      <c r="B1927" s="356" t="s">
        <v>2409</v>
      </c>
      <c r="C1927" s="357"/>
      <c r="D1927" s="360" t="s">
        <v>62</v>
      </c>
      <c r="E1927" s="323" t="s">
        <v>1454</v>
      </c>
    </row>
    <row r="1928" spans="1:5" x14ac:dyDescent="0.2">
      <c r="A1928" s="362"/>
      <c r="B1928" s="363"/>
      <c r="C1928" s="364"/>
      <c r="D1928" s="365"/>
      <c r="E1928" s="324" t="s">
        <v>1455</v>
      </c>
    </row>
    <row r="1929" spans="1:5" x14ac:dyDescent="0.2">
      <c r="A1929" s="346" t="s">
        <v>2414</v>
      </c>
      <c r="B1929" s="348" t="s">
        <v>2409</v>
      </c>
      <c r="C1929" s="349"/>
      <c r="D1929" s="352" t="s">
        <v>62</v>
      </c>
      <c r="E1929" s="325" t="s">
        <v>1454</v>
      </c>
    </row>
    <row r="1930" spans="1:5" x14ac:dyDescent="0.2">
      <c r="A1930" s="347"/>
      <c r="B1930" s="350"/>
      <c r="C1930" s="351"/>
      <c r="D1930" s="353"/>
      <c r="E1930" s="326" t="s">
        <v>1455</v>
      </c>
    </row>
    <row r="1931" spans="1:5" x14ac:dyDescent="0.2">
      <c r="A1931" s="354" t="s">
        <v>2415</v>
      </c>
      <c r="B1931" s="356" t="s">
        <v>2409</v>
      </c>
      <c r="C1931" s="357"/>
      <c r="D1931" s="360" t="s">
        <v>62</v>
      </c>
      <c r="E1931" s="323" t="s">
        <v>1454</v>
      </c>
    </row>
    <row r="1932" spans="1:5" x14ac:dyDescent="0.2">
      <c r="A1932" s="362"/>
      <c r="B1932" s="363"/>
      <c r="C1932" s="364"/>
      <c r="D1932" s="365"/>
      <c r="E1932" s="324" t="s">
        <v>1455</v>
      </c>
    </row>
    <row r="1933" spans="1:5" x14ac:dyDescent="0.2">
      <c r="A1933" s="346" t="s">
        <v>2416</v>
      </c>
      <c r="B1933" s="348" t="s">
        <v>2417</v>
      </c>
      <c r="C1933" s="349"/>
      <c r="D1933" s="352" t="s">
        <v>62</v>
      </c>
      <c r="E1933" s="325" t="s">
        <v>1454</v>
      </c>
    </row>
    <row r="1934" spans="1:5" x14ac:dyDescent="0.2">
      <c r="A1934" s="347"/>
      <c r="B1934" s="350"/>
      <c r="C1934" s="351"/>
      <c r="D1934" s="353"/>
      <c r="E1934" s="326" t="s">
        <v>1455</v>
      </c>
    </row>
    <row r="1935" spans="1:5" x14ac:dyDescent="0.2">
      <c r="A1935" s="354" t="s">
        <v>2418</v>
      </c>
      <c r="B1935" s="356" t="s">
        <v>2417</v>
      </c>
      <c r="C1935" s="357"/>
      <c r="D1935" s="360" t="s">
        <v>62</v>
      </c>
      <c r="E1935" s="323" t="s">
        <v>1454</v>
      </c>
    </row>
    <row r="1936" spans="1:5" x14ac:dyDescent="0.2">
      <c r="A1936" s="362"/>
      <c r="B1936" s="363"/>
      <c r="C1936" s="364"/>
      <c r="D1936" s="365"/>
      <c r="E1936" s="324" t="s">
        <v>1455</v>
      </c>
    </row>
    <row r="1937" spans="1:5" x14ac:dyDescent="0.2">
      <c r="A1937" s="346" t="s">
        <v>2419</v>
      </c>
      <c r="B1937" s="348" t="s">
        <v>2417</v>
      </c>
      <c r="C1937" s="349"/>
      <c r="D1937" s="352" t="s">
        <v>62</v>
      </c>
      <c r="E1937" s="325" t="s">
        <v>1454</v>
      </c>
    </row>
    <row r="1938" spans="1:5" x14ac:dyDescent="0.2">
      <c r="A1938" s="347"/>
      <c r="B1938" s="350"/>
      <c r="C1938" s="351"/>
      <c r="D1938" s="353"/>
      <c r="E1938" s="326" t="s">
        <v>1455</v>
      </c>
    </row>
    <row r="1939" spans="1:5" x14ac:dyDescent="0.2">
      <c r="A1939" s="354" t="s">
        <v>2420</v>
      </c>
      <c r="B1939" s="356" t="s">
        <v>2421</v>
      </c>
      <c r="C1939" s="357"/>
      <c r="D1939" s="360" t="s">
        <v>62</v>
      </c>
      <c r="E1939" s="323" t="s">
        <v>1454</v>
      </c>
    </row>
    <row r="1940" spans="1:5" x14ac:dyDescent="0.2">
      <c r="A1940" s="362"/>
      <c r="B1940" s="363"/>
      <c r="C1940" s="364"/>
      <c r="D1940" s="365"/>
      <c r="E1940" s="324" t="s">
        <v>1455</v>
      </c>
    </row>
    <row r="1941" spans="1:5" x14ac:dyDescent="0.2">
      <c r="A1941" s="346" t="s">
        <v>2422</v>
      </c>
      <c r="B1941" s="348" t="s">
        <v>2421</v>
      </c>
      <c r="C1941" s="349"/>
      <c r="D1941" s="352" t="s">
        <v>62</v>
      </c>
      <c r="E1941" s="325" t="s">
        <v>1454</v>
      </c>
    </row>
    <row r="1942" spans="1:5" x14ac:dyDescent="0.2">
      <c r="A1942" s="347"/>
      <c r="B1942" s="350"/>
      <c r="C1942" s="351"/>
      <c r="D1942" s="353"/>
      <c r="E1942" s="326" t="s">
        <v>1455</v>
      </c>
    </row>
    <row r="1943" spans="1:5" x14ac:dyDescent="0.2">
      <c r="A1943" s="354" t="s">
        <v>2423</v>
      </c>
      <c r="B1943" s="356" t="s">
        <v>2421</v>
      </c>
      <c r="C1943" s="357"/>
      <c r="D1943" s="360" t="s">
        <v>62</v>
      </c>
      <c r="E1943" s="323" t="s">
        <v>1454</v>
      </c>
    </row>
    <row r="1944" spans="1:5" x14ac:dyDescent="0.2">
      <c r="A1944" s="362"/>
      <c r="B1944" s="363"/>
      <c r="C1944" s="364"/>
      <c r="D1944" s="365"/>
      <c r="E1944" s="324" t="s">
        <v>1455</v>
      </c>
    </row>
    <row r="1945" spans="1:5" x14ac:dyDescent="0.2">
      <c r="A1945" s="346" t="s">
        <v>2424</v>
      </c>
      <c r="B1945" s="348" t="s">
        <v>2421</v>
      </c>
      <c r="C1945" s="349"/>
      <c r="D1945" s="352" t="s">
        <v>62</v>
      </c>
      <c r="E1945" s="325" t="s">
        <v>1454</v>
      </c>
    </row>
    <row r="1946" spans="1:5" x14ac:dyDescent="0.2">
      <c r="A1946" s="347"/>
      <c r="B1946" s="350"/>
      <c r="C1946" s="351"/>
      <c r="D1946" s="353"/>
      <c r="E1946" s="326" t="s">
        <v>1455</v>
      </c>
    </row>
    <row r="1947" spans="1:5" x14ac:dyDescent="0.2">
      <c r="A1947" s="354" t="s">
        <v>2231</v>
      </c>
      <c r="B1947" s="356"/>
      <c r="C1947" s="357"/>
      <c r="D1947" s="360" t="s">
        <v>62</v>
      </c>
      <c r="E1947" s="323" t="s">
        <v>1454</v>
      </c>
    </row>
    <row r="1948" spans="1:5" x14ac:dyDescent="0.2">
      <c r="A1948" s="362"/>
      <c r="B1948" s="363"/>
      <c r="C1948" s="364"/>
      <c r="D1948" s="365"/>
      <c r="E1948" s="324" t="s">
        <v>1455</v>
      </c>
    </row>
    <row r="1949" spans="1:5" x14ac:dyDescent="0.2">
      <c r="A1949" s="346" t="s">
        <v>2256</v>
      </c>
      <c r="B1949" s="348"/>
      <c r="C1949" s="349"/>
      <c r="D1949" s="352" t="s">
        <v>62</v>
      </c>
      <c r="E1949" s="325" t="s">
        <v>1454</v>
      </c>
    </row>
    <row r="1950" spans="1:5" x14ac:dyDescent="0.2">
      <c r="A1950" s="347"/>
      <c r="B1950" s="350"/>
      <c r="C1950" s="351"/>
      <c r="D1950" s="353"/>
      <c r="E1950" s="326" t="s">
        <v>1455</v>
      </c>
    </row>
    <row r="1951" spans="1:5" x14ac:dyDescent="0.2">
      <c r="A1951" s="354" t="s">
        <v>2264</v>
      </c>
      <c r="B1951" s="356"/>
      <c r="C1951" s="357"/>
      <c r="D1951" s="360" t="s">
        <v>62</v>
      </c>
      <c r="E1951" s="323" t="s">
        <v>1454</v>
      </c>
    </row>
    <row r="1952" spans="1:5" x14ac:dyDescent="0.2">
      <c r="A1952" s="362"/>
      <c r="B1952" s="363"/>
      <c r="C1952" s="364"/>
      <c r="D1952" s="365"/>
      <c r="E1952" s="324" t="s">
        <v>1455</v>
      </c>
    </row>
    <row r="1953" spans="1:5" x14ac:dyDescent="0.2">
      <c r="A1953" s="346" t="s">
        <v>2273</v>
      </c>
      <c r="B1953" s="348"/>
      <c r="C1953" s="349"/>
      <c r="D1953" s="352" t="s">
        <v>62</v>
      </c>
      <c r="E1953" s="325" t="s">
        <v>1454</v>
      </c>
    </row>
    <row r="1954" spans="1:5" x14ac:dyDescent="0.2">
      <c r="A1954" s="347"/>
      <c r="B1954" s="350"/>
      <c r="C1954" s="351"/>
      <c r="D1954" s="353"/>
      <c r="E1954" s="326" t="s">
        <v>1455</v>
      </c>
    </row>
    <row r="1955" spans="1:5" x14ac:dyDescent="0.2">
      <c r="A1955" s="354" t="s">
        <v>2425</v>
      </c>
      <c r="B1955" s="356"/>
      <c r="C1955" s="357"/>
      <c r="D1955" s="360" t="s">
        <v>62</v>
      </c>
      <c r="E1955" s="323" t="s">
        <v>1454</v>
      </c>
    </row>
    <row r="1956" spans="1:5" x14ac:dyDescent="0.2">
      <c r="A1956" s="362"/>
      <c r="B1956" s="363"/>
      <c r="C1956" s="364"/>
      <c r="D1956" s="365"/>
      <c r="E1956" s="324" t="s">
        <v>1455</v>
      </c>
    </row>
    <row r="1957" spans="1:5" x14ac:dyDescent="0.2">
      <c r="A1957" s="346" t="s">
        <v>2295</v>
      </c>
      <c r="B1957" s="348"/>
      <c r="C1957" s="349"/>
      <c r="D1957" s="352" t="s">
        <v>62</v>
      </c>
      <c r="E1957" s="325" t="s">
        <v>1454</v>
      </c>
    </row>
    <row r="1958" spans="1:5" x14ac:dyDescent="0.2">
      <c r="A1958" s="347"/>
      <c r="B1958" s="350"/>
      <c r="C1958" s="351"/>
      <c r="D1958" s="353"/>
      <c r="E1958" s="326" t="s">
        <v>1455</v>
      </c>
    </row>
    <row r="1959" spans="1:5" x14ac:dyDescent="0.2">
      <c r="A1959" s="354" t="s">
        <v>2303</v>
      </c>
      <c r="B1959" s="356"/>
      <c r="C1959" s="357"/>
      <c r="D1959" s="360" t="s">
        <v>62</v>
      </c>
      <c r="E1959" s="323" t="s">
        <v>1454</v>
      </c>
    </row>
    <row r="1960" spans="1:5" x14ac:dyDescent="0.2">
      <c r="A1960" s="362"/>
      <c r="B1960" s="363"/>
      <c r="C1960" s="364"/>
      <c r="D1960" s="365"/>
      <c r="E1960" s="324" t="s">
        <v>1455</v>
      </c>
    </row>
    <row r="1961" spans="1:5" x14ac:dyDescent="0.2">
      <c r="A1961" s="346" t="s">
        <v>2317</v>
      </c>
      <c r="B1961" s="348"/>
      <c r="C1961" s="349"/>
      <c r="D1961" s="352" t="s">
        <v>62</v>
      </c>
      <c r="E1961" s="325" t="s">
        <v>1454</v>
      </c>
    </row>
    <row r="1962" spans="1:5" x14ac:dyDescent="0.2">
      <c r="A1962" s="347"/>
      <c r="B1962" s="350"/>
      <c r="C1962" s="351"/>
      <c r="D1962" s="353"/>
      <c r="E1962" s="326" t="s">
        <v>1455</v>
      </c>
    </row>
    <row r="1963" spans="1:5" x14ac:dyDescent="0.2">
      <c r="A1963" s="354" t="s">
        <v>2323</v>
      </c>
      <c r="B1963" s="356"/>
      <c r="C1963" s="357"/>
      <c r="D1963" s="360" t="s">
        <v>62</v>
      </c>
      <c r="E1963" s="323" t="s">
        <v>1454</v>
      </c>
    </row>
    <row r="1964" spans="1:5" x14ac:dyDescent="0.2">
      <c r="A1964" s="362"/>
      <c r="B1964" s="363"/>
      <c r="C1964" s="364"/>
      <c r="D1964" s="365"/>
      <c r="E1964" s="324" t="s">
        <v>1455</v>
      </c>
    </row>
    <row r="1965" spans="1:5" x14ac:dyDescent="0.2">
      <c r="A1965" s="346" t="s">
        <v>2328</v>
      </c>
      <c r="B1965" s="348"/>
      <c r="C1965" s="349"/>
      <c r="D1965" s="352" t="s">
        <v>62</v>
      </c>
      <c r="E1965" s="325" t="s">
        <v>1454</v>
      </c>
    </row>
    <row r="1966" spans="1:5" x14ac:dyDescent="0.2">
      <c r="A1966" s="347"/>
      <c r="B1966" s="350"/>
      <c r="C1966" s="351"/>
      <c r="D1966" s="353"/>
      <c r="E1966" s="326" t="s">
        <v>1455</v>
      </c>
    </row>
    <row r="1967" spans="1:5" x14ac:dyDescent="0.2">
      <c r="A1967" s="354" t="s">
        <v>2338</v>
      </c>
      <c r="B1967" s="356"/>
      <c r="C1967" s="357"/>
      <c r="D1967" s="360" t="s">
        <v>62</v>
      </c>
      <c r="E1967" s="323" t="s">
        <v>1454</v>
      </c>
    </row>
    <row r="1968" spans="1:5" x14ac:dyDescent="0.2">
      <c r="A1968" s="362"/>
      <c r="B1968" s="363"/>
      <c r="C1968" s="364"/>
      <c r="D1968" s="365"/>
      <c r="E1968" s="324" t="s">
        <v>1455</v>
      </c>
    </row>
    <row r="1969" spans="1:5" x14ac:dyDescent="0.2">
      <c r="A1969" s="346" t="s">
        <v>2363</v>
      </c>
      <c r="B1969" s="348"/>
      <c r="C1969" s="349"/>
      <c r="D1969" s="352" t="s">
        <v>62</v>
      </c>
      <c r="E1969" s="325" t="s">
        <v>1454</v>
      </c>
    </row>
    <row r="1970" spans="1:5" x14ac:dyDescent="0.2">
      <c r="A1970" s="347"/>
      <c r="B1970" s="350"/>
      <c r="C1970" s="351"/>
      <c r="D1970" s="353"/>
      <c r="E1970" s="326" t="s">
        <v>1455</v>
      </c>
    </row>
    <row r="1971" spans="1:5" x14ac:dyDescent="0.2">
      <c r="A1971" s="354" t="s">
        <v>2381</v>
      </c>
      <c r="B1971" s="356"/>
      <c r="C1971" s="357"/>
      <c r="D1971" s="360" t="s">
        <v>62</v>
      </c>
      <c r="E1971" s="323" t="s">
        <v>1454</v>
      </c>
    </row>
    <row r="1972" spans="1:5" x14ac:dyDescent="0.2">
      <c r="A1972" s="362"/>
      <c r="B1972" s="363"/>
      <c r="C1972" s="364"/>
      <c r="D1972" s="365"/>
      <c r="E1972" s="324" t="s">
        <v>1455</v>
      </c>
    </row>
    <row r="1973" spans="1:5" x14ac:dyDescent="0.2">
      <c r="A1973" s="346" t="s">
        <v>2387</v>
      </c>
      <c r="B1973" s="348"/>
      <c r="C1973" s="349"/>
      <c r="D1973" s="352" t="s">
        <v>62</v>
      </c>
      <c r="E1973" s="325" t="s">
        <v>1454</v>
      </c>
    </row>
    <row r="1974" spans="1:5" x14ac:dyDescent="0.2">
      <c r="A1974" s="347"/>
      <c r="B1974" s="350"/>
      <c r="C1974" s="351"/>
      <c r="D1974" s="353"/>
      <c r="E1974" s="326" t="s">
        <v>1455</v>
      </c>
    </row>
    <row r="1975" spans="1:5" x14ac:dyDescent="0.2">
      <c r="A1975" s="354" t="s">
        <v>2400</v>
      </c>
      <c r="B1975" s="356"/>
      <c r="C1975" s="357"/>
      <c r="D1975" s="360" t="s">
        <v>62</v>
      </c>
      <c r="E1975" s="323" t="s">
        <v>1454</v>
      </c>
    </row>
    <row r="1976" spans="1:5" x14ac:dyDescent="0.2">
      <c r="A1976" s="362"/>
      <c r="B1976" s="363"/>
      <c r="C1976" s="364"/>
      <c r="D1976" s="365"/>
      <c r="E1976" s="324" t="s">
        <v>1455</v>
      </c>
    </row>
    <row r="1977" spans="1:5" x14ac:dyDescent="0.2">
      <c r="A1977" s="346" t="s">
        <v>2405</v>
      </c>
      <c r="B1977" s="348"/>
      <c r="C1977" s="349"/>
      <c r="D1977" s="352" t="s">
        <v>62</v>
      </c>
      <c r="E1977" s="325" t="s">
        <v>1454</v>
      </c>
    </row>
    <row r="1978" spans="1:5" x14ac:dyDescent="0.2">
      <c r="A1978" s="347"/>
      <c r="B1978" s="350"/>
      <c r="C1978" s="351"/>
      <c r="D1978" s="353"/>
      <c r="E1978" s="326" t="s">
        <v>1455</v>
      </c>
    </row>
    <row r="1979" spans="1:5" x14ac:dyDescent="0.2">
      <c r="A1979" s="354" t="s">
        <v>2409</v>
      </c>
      <c r="B1979" s="356"/>
      <c r="C1979" s="357"/>
      <c r="D1979" s="360" t="s">
        <v>62</v>
      </c>
      <c r="E1979" s="323" t="s">
        <v>1454</v>
      </c>
    </row>
    <row r="1980" spans="1:5" x14ac:dyDescent="0.2">
      <c r="A1980" s="362"/>
      <c r="B1980" s="363"/>
      <c r="C1980" s="364"/>
      <c r="D1980" s="365"/>
      <c r="E1980" s="324" t="s">
        <v>1455</v>
      </c>
    </row>
    <row r="1981" spans="1:5" x14ac:dyDescent="0.2">
      <c r="A1981" s="346" t="s">
        <v>2417</v>
      </c>
      <c r="B1981" s="348"/>
      <c r="C1981" s="349"/>
      <c r="D1981" s="352" t="s">
        <v>62</v>
      </c>
      <c r="E1981" s="325" t="s">
        <v>1454</v>
      </c>
    </row>
    <row r="1982" spans="1:5" x14ac:dyDescent="0.2">
      <c r="A1982" s="347"/>
      <c r="B1982" s="350"/>
      <c r="C1982" s="351"/>
      <c r="D1982" s="353"/>
      <c r="E1982" s="326" t="s">
        <v>1455</v>
      </c>
    </row>
    <row r="1983" spans="1:5" x14ac:dyDescent="0.2">
      <c r="A1983" s="354" t="s">
        <v>2347</v>
      </c>
      <c r="B1983" s="356"/>
      <c r="C1983" s="357"/>
      <c r="D1983" s="360" t="s">
        <v>62</v>
      </c>
      <c r="E1983" s="323" t="s">
        <v>1454</v>
      </c>
    </row>
    <row r="1984" spans="1:5" x14ac:dyDescent="0.2">
      <c r="A1984" s="362"/>
      <c r="B1984" s="363"/>
      <c r="C1984" s="364"/>
      <c r="D1984" s="365"/>
      <c r="E1984" s="324" t="s">
        <v>1455</v>
      </c>
    </row>
    <row r="1985" spans="1:5" x14ac:dyDescent="0.2">
      <c r="A1985" s="346" t="s">
        <v>2426</v>
      </c>
      <c r="B1985" s="348" t="s">
        <v>2231</v>
      </c>
      <c r="C1985" s="349"/>
      <c r="D1985" s="352" t="s">
        <v>62</v>
      </c>
      <c r="E1985" s="325" t="s">
        <v>1454</v>
      </c>
    </row>
    <row r="1986" spans="1:5" x14ac:dyDescent="0.2">
      <c r="A1986" s="347"/>
      <c r="B1986" s="350"/>
      <c r="C1986" s="351"/>
      <c r="D1986" s="353"/>
      <c r="E1986" s="326" t="s">
        <v>1455</v>
      </c>
    </row>
    <row r="1987" spans="1:5" x14ac:dyDescent="0.2">
      <c r="A1987" s="354" t="s">
        <v>2427</v>
      </c>
      <c r="B1987" s="356" t="s">
        <v>2231</v>
      </c>
      <c r="C1987" s="357"/>
      <c r="D1987" s="360" t="s">
        <v>62</v>
      </c>
      <c r="E1987" s="323" t="s">
        <v>1454</v>
      </c>
    </row>
    <row r="1988" spans="1:5" x14ac:dyDescent="0.2">
      <c r="A1988" s="362"/>
      <c r="B1988" s="363"/>
      <c r="C1988" s="364"/>
      <c r="D1988" s="365"/>
      <c r="E1988" s="324" t="s">
        <v>1455</v>
      </c>
    </row>
    <row r="1989" spans="1:5" x14ac:dyDescent="0.2">
      <c r="A1989" s="346" t="s">
        <v>2428</v>
      </c>
      <c r="B1989" s="348" t="s">
        <v>2231</v>
      </c>
      <c r="C1989" s="349"/>
      <c r="D1989" s="352" t="s">
        <v>62</v>
      </c>
      <c r="E1989" s="325" t="s">
        <v>1454</v>
      </c>
    </row>
    <row r="1990" spans="1:5" x14ac:dyDescent="0.2">
      <c r="A1990" s="347"/>
      <c r="B1990" s="350"/>
      <c r="C1990" s="351"/>
      <c r="D1990" s="353"/>
      <c r="E1990" s="326" t="s">
        <v>1455</v>
      </c>
    </row>
    <row r="1991" spans="1:5" x14ac:dyDescent="0.2">
      <c r="A1991" s="354" t="s">
        <v>2429</v>
      </c>
      <c r="B1991" s="356" t="s">
        <v>2256</v>
      </c>
      <c r="C1991" s="357"/>
      <c r="D1991" s="360" t="s">
        <v>62</v>
      </c>
      <c r="E1991" s="323" t="s">
        <v>1454</v>
      </c>
    </row>
    <row r="1992" spans="1:5" x14ac:dyDescent="0.2">
      <c r="A1992" s="362"/>
      <c r="B1992" s="363"/>
      <c r="C1992" s="364"/>
      <c r="D1992" s="365"/>
      <c r="E1992" s="324" t="s">
        <v>1455</v>
      </c>
    </row>
    <row r="1993" spans="1:5" x14ac:dyDescent="0.2">
      <c r="A1993" s="346" t="s">
        <v>2430</v>
      </c>
      <c r="B1993" s="348" t="s">
        <v>2256</v>
      </c>
      <c r="C1993" s="349"/>
      <c r="D1993" s="352" t="s">
        <v>62</v>
      </c>
      <c r="E1993" s="325" t="s">
        <v>1454</v>
      </c>
    </row>
    <row r="1994" spans="1:5" x14ac:dyDescent="0.2">
      <c r="A1994" s="347"/>
      <c r="B1994" s="350"/>
      <c r="C1994" s="351"/>
      <c r="D1994" s="353"/>
      <c r="E1994" s="326" t="s">
        <v>1455</v>
      </c>
    </row>
    <row r="1995" spans="1:5" x14ac:dyDescent="0.2">
      <c r="A1995" s="354" t="s">
        <v>1799</v>
      </c>
      <c r="B1995" s="356" t="s">
        <v>2264</v>
      </c>
      <c r="C1995" s="357"/>
      <c r="D1995" s="360" t="s">
        <v>62</v>
      </c>
      <c r="E1995" s="323" t="s">
        <v>1454</v>
      </c>
    </row>
    <row r="1996" spans="1:5" x14ac:dyDescent="0.2">
      <c r="A1996" s="362"/>
      <c r="B1996" s="363"/>
      <c r="C1996" s="364"/>
      <c r="D1996" s="365"/>
      <c r="E1996" s="324" t="s">
        <v>1455</v>
      </c>
    </row>
    <row r="1997" spans="1:5" x14ac:dyDescent="0.2">
      <c r="A1997" s="346" t="s">
        <v>2431</v>
      </c>
      <c r="B1997" s="348" t="s">
        <v>2264</v>
      </c>
      <c r="C1997" s="349"/>
      <c r="D1997" s="352" t="s">
        <v>62</v>
      </c>
      <c r="E1997" s="325" t="s">
        <v>1454</v>
      </c>
    </row>
    <row r="1998" spans="1:5" x14ac:dyDescent="0.2">
      <c r="A1998" s="347"/>
      <c r="B1998" s="350"/>
      <c r="C1998" s="351"/>
      <c r="D1998" s="353"/>
      <c r="E1998" s="326" t="s">
        <v>1455</v>
      </c>
    </row>
    <row r="1999" spans="1:5" x14ac:dyDescent="0.2">
      <c r="A1999" s="354" t="s">
        <v>2432</v>
      </c>
      <c r="B1999" s="356" t="s">
        <v>2264</v>
      </c>
      <c r="C1999" s="357"/>
      <c r="D1999" s="360" t="s">
        <v>62</v>
      </c>
      <c r="E1999" s="323" t="s">
        <v>1454</v>
      </c>
    </row>
    <row r="2000" spans="1:5" x14ac:dyDescent="0.2">
      <c r="A2000" s="362"/>
      <c r="B2000" s="363"/>
      <c r="C2000" s="364"/>
      <c r="D2000" s="365"/>
      <c r="E2000" s="324" t="s">
        <v>1455</v>
      </c>
    </row>
    <row r="2001" spans="1:5" x14ac:dyDescent="0.2">
      <c r="A2001" s="346" t="s">
        <v>2433</v>
      </c>
      <c r="B2001" s="348" t="s">
        <v>2295</v>
      </c>
      <c r="C2001" s="349"/>
      <c r="D2001" s="352" t="s">
        <v>62</v>
      </c>
      <c r="E2001" s="325" t="s">
        <v>1454</v>
      </c>
    </row>
    <row r="2002" spans="1:5" x14ac:dyDescent="0.2">
      <c r="A2002" s="347"/>
      <c r="B2002" s="350"/>
      <c r="C2002" s="351"/>
      <c r="D2002" s="353"/>
      <c r="E2002" s="326" t="s">
        <v>1455</v>
      </c>
    </row>
    <row r="2003" spans="1:5" x14ac:dyDescent="0.2">
      <c r="A2003" s="354" t="s">
        <v>2434</v>
      </c>
      <c r="B2003" s="356" t="s">
        <v>2303</v>
      </c>
      <c r="C2003" s="357"/>
      <c r="D2003" s="360" t="s">
        <v>62</v>
      </c>
      <c r="E2003" s="323" t="s">
        <v>1454</v>
      </c>
    </row>
    <row r="2004" spans="1:5" x14ac:dyDescent="0.2">
      <c r="A2004" s="362"/>
      <c r="B2004" s="363"/>
      <c r="C2004" s="364"/>
      <c r="D2004" s="365"/>
      <c r="E2004" s="324" t="s">
        <v>1455</v>
      </c>
    </row>
    <row r="2005" spans="1:5" x14ac:dyDescent="0.2">
      <c r="A2005" s="346" t="s">
        <v>2435</v>
      </c>
      <c r="B2005" s="348" t="s">
        <v>2317</v>
      </c>
      <c r="C2005" s="349"/>
      <c r="D2005" s="352" t="s">
        <v>62</v>
      </c>
      <c r="E2005" s="325" t="s">
        <v>1454</v>
      </c>
    </row>
    <row r="2006" spans="1:5" x14ac:dyDescent="0.2">
      <c r="A2006" s="347"/>
      <c r="B2006" s="350"/>
      <c r="C2006" s="351"/>
      <c r="D2006" s="353"/>
      <c r="E2006" s="326" t="s">
        <v>1455</v>
      </c>
    </row>
    <row r="2007" spans="1:5" x14ac:dyDescent="0.2">
      <c r="A2007" s="354" t="s">
        <v>2436</v>
      </c>
      <c r="B2007" s="356" t="s">
        <v>2328</v>
      </c>
      <c r="C2007" s="357"/>
      <c r="D2007" s="360" t="s">
        <v>62</v>
      </c>
      <c r="E2007" s="323" t="s">
        <v>1454</v>
      </c>
    </row>
    <row r="2008" spans="1:5" x14ac:dyDescent="0.2">
      <c r="A2008" s="362"/>
      <c r="B2008" s="363"/>
      <c r="C2008" s="364"/>
      <c r="D2008" s="365"/>
      <c r="E2008" s="324" t="s">
        <v>1455</v>
      </c>
    </row>
    <row r="2009" spans="1:5" x14ac:dyDescent="0.2">
      <c r="A2009" s="346" t="s">
        <v>2437</v>
      </c>
      <c r="B2009" s="348" t="s">
        <v>2328</v>
      </c>
      <c r="C2009" s="349"/>
      <c r="D2009" s="352" t="s">
        <v>62</v>
      </c>
      <c r="E2009" s="325" t="s">
        <v>1454</v>
      </c>
    </row>
    <row r="2010" spans="1:5" x14ac:dyDescent="0.2">
      <c r="A2010" s="347"/>
      <c r="B2010" s="350"/>
      <c r="C2010" s="351"/>
      <c r="D2010" s="353"/>
      <c r="E2010" s="326" t="s">
        <v>1455</v>
      </c>
    </row>
    <row r="2011" spans="1:5" x14ac:dyDescent="0.2">
      <c r="A2011" s="354" t="s">
        <v>2438</v>
      </c>
      <c r="B2011" s="356" t="s">
        <v>2338</v>
      </c>
      <c r="C2011" s="357"/>
      <c r="D2011" s="360" t="s">
        <v>62</v>
      </c>
      <c r="E2011" s="323" t="s">
        <v>1454</v>
      </c>
    </row>
    <row r="2012" spans="1:5" x14ac:dyDescent="0.2">
      <c r="A2012" s="362"/>
      <c r="B2012" s="363"/>
      <c r="C2012" s="364"/>
      <c r="D2012" s="365"/>
      <c r="E2012" s="324" t="s">
        <v>1455</v>
      </c>
    </row>
    <row r="2013" spans="1:5" x14ac:dyDescent="0.2">
      <c r="A2013" s="346" t="s">
        <v>2439</v>
      </c>
      <c r="B2013" s="348" t="s">
        <v>2338</v>
      </c>
      <c r="C2013" s="349"/>
      <c r="D2013" s="352" t="s">
        <v>62</v>
      </c>
      <c r="E2013" s="325" t="s">
        <v>1454</v>
      </c>
    </row>
    <row r="2014" spans="1:5" x14ac:dyDescent="0.2">
      <c r="A2014" s="347"/>
      <c r="B2014" s="350"/>
      <c r="C2014" s="351"/>
      <c r="D2014" s="353"/>
      <c r="E2014" s="326" t="s">
        <v>1455</v>
      </c>
    </row>
    <row r="2015" spans="1:5" x14ac:dyDescent="0.2">
      <c r="A2015" s="354" t="s">
        <v>2440</v>
      </c>
      <c r="B2015" s="356" t="s">
        <v>2381</v>
      </c>
      <c r="C2015" s="357"/>
      <c r="D2015" s="360" t="s">
        <v>62</v>
      </c>
      <c r="E2015" s="323" t="s">
        <v>1454</v>
      </c>
    </row>
    <row r="2016" spans="1:5" x14ac:dyDescent="0.2">
      <c r="A2016" s="362"/>
      <c r="B2016" s="363"/>
      <c r="C2016" s="364"/>
      <c r="D2016" s="365"/>
      <c r="E2016" s="324" t="s">
        <v>1455</v>
      </c>
    </row>
    <row r="2017" spans="1:5" x14ac:dyDescent="0.2">
      <c r="A2017" s="346" t="s">
        <v>2441</v>
      </c>
      <c r="B2017" s="348" t="s">
        <v>2409</v>
      </c>
      <c r="C2017" s="349"/>
      <c r="D2017" s="352" t="s">
        <v>62</v>
      </c>
      <c r="E2017" s="325" t="s">
        <v>1454</v>
      </c>
    </row>
    <row r="2018" spans="1:5" x14ac:dyDescent="0.2">
      <c r="A2018" s="347"/>
      <c r="B2018" s="350"/>
      <c r="C2018" s="351"/>
      <c r="D2018" s="353"/>
      <c r="E2018" s="326" t="s">
        <v>1455</v>
      </c>
    </row>
    <row r="2019" spans="1:5" x14ac:dyDescent="0.2">
      <c r="A2019" s="319" t="s">
        <v>2442</v>
      </c>
      <c r="B2019" s="366"/>
      <c r="C2019" s="367"/>
      <c r="D2019" s="310" t="s">
        <v>62</v>
      </c>
      <c r="E2019" s="320"/>
    </row>
    <row r="2020" spans="1:5" x14ac:dyDescent="0.2">
      <c r="A2020" s="346" t="s">
        <v>2443</v>
      </c>
      <c r="B2020" s="348" t="s">
        <v>2363</v>
      </c>
      <c r="C2020" s="349"/>
      <c r="D2020" s="352" t="s">
        <v>62</v>
      </c>
      <c r="E2020" s="325" t="s">
        <v>1454</v>
      </c>
    </row>
    <row r="2021" spans="1:5" x14ac:dyDescent="0.2">
      <c r="A2021" s="347"/>
      <c r="B2021" s="350"/>
      <c r="C2021" s="351"/>
      <c r="D2021" s="353"/>
      <c r="E2021" s="326" t="s">
        <v>1455</v>
      </c>
    </row>
    <row r="2022" spans="1:5" x14ac:dyDescent="0.2">
      <c r="A2022" s="354" t="s">
        <v>2444</v>
      </c>
      <c r="B2022" s="356" t="s">
        <v>2387</v>
      </c>
      <c r="C2022" s="357"/>
      <c r="D2022" s="360" t="s">
        <v>62</v>
      </c>
      <c r="E2022" s="323" t="s">
        <v>1454</v>
      </c>
    </row>
    <row r="2023" spans="1:5" x14ac:dyDescent="0.2">
      <c r="A2023" s="362"/>
      <c r="B2023" s="363"/>
      <c r="C2023" s="364"/>
      <c r="D2023" s="365"/>
      <c r="E2023" s="324" t="s">
        <v>1455</v>
      </c>
    </row>
    <row r="2024" spans="1:5" x14ac:dyDescent="0.2">
      <c r="A2024" s="346" t="s">
        <v>2445</v>
      </c>
      <c r="B2024" s="348" t="s">
        <v>2417</v>
      </c>
      <c r="C2024" s="349"/>
      <c r="D2024" s="352" t="s">
        <v>62</v>
      </c>
      <c r="E2024" s="325" t="s">
        <v>1454</v>
      </c>
    </row>
    <row r="2025" spans="1:5" x14ac:dyDescent="0.2">
      <c r="A2025" s="347"/>
      <c r="B2025" s="350"/>
      <c r="C2025" s="351"/>
      <c r="D2025" s="353"/>
      <c r="E2025" s="326" t="s">
        <v>1455</v>
      </c>
    </row>
    <row r="2026" spans="1:5" x14ac:dyDescent="0.2">
      <c r="A2026" s="354" t="s">
        <v>2446</v>
      </c>
      <c r="B2026" s="356" t="s">
        <v>2421</v>
      </c>
      <c r="C2026" s="357"/>
      <c r="D2026" s="360" t="s">
        <v>62</v>
      </c>
      <c r="E2026" s="323" t="s">
        <v>1454</v>
      </c>
    </row>
    <row r="2027" spans="1:5" x14ac:dyDescent="0.2">
      <c r="A2027" s="362"/>
      <c r="B2027" s="363"/>
      <c r="C2027" s="364"/>
      <c r="D2027" s="365"/>
      <c r="E2027" s="324" t="s">
        <v>1455</v>
      </c>
    </row>
    <row r="2028" spans="1:5" x14ac:dyDescent="0.2">
      <c r="A2028" s="346" t="s">
        <v>2447</v>
      </c>
      <c r="B2028" s="348" t="s">
        <v>2363</v>
      </c>
      <c r="C2028" s="349"/>
      <c r="D2028" s="352" t="s">
        <v>62</v>
      </c>
      <c r="E2028" s="325" t="s">
        <v>1454</v>
      </c>
    </row>
    <row r="2029" spans="1:5" x14ac:dyDescent="0.2">
      <c r="A2029" s="347"/>
      <c r="B2029" s="350"/>
      <c r="C2029" s="351"/>
      <c r="D2029" s="353"/>
      <c r="E2029" s="326" t="s">
        <v>1455</v>
      </c>
    </row>
    <row r="2030" spans="1:5" x14ac:dyDescent="0.2">
      <c r="A2030" s="354" t="s">
        <v>2448</v>
      </c>
      <c r="B2030" s="356" t="s">
        <v>2256</v>
      </c>
      <c r="C2030" s="357"/>
      <c r="D2030" s="360" t="s">
        <v>62</v>
      </c>
      <c r="E2030" s="323" t="s">
        <v>1454</v>
      </c>
    </row>
    <row r="2031" spans="1:5" x14ac:dyDescent="0.2">
      <c r="A2031" s="362"/>
      <c r="B2031" s="363"/>
      <c r="C2031" s="364"/>
      <c r="D2031" s="365"/>
      <c r="E2031" s="324" t="s">
        <v>1455</v>
      </c>
    </row>
    <row r="2032" spans="1:5" x14ac:dyDescent="0.2">
      <c r="A2032" s="346" t="s">
        <v>2449</v>
      </c>
      <c r="B2032" s="348" t="s">
        <v>2273</v>
      </c>
      <c r="C2032" s="349"/>
      <c r="D2032" s="352" t="s">
        <v>62</v>
      </c>
      <c r="E2032" s="325" t="s">
        <v>1454</v>
      </c>
    </row>
    <row r="2033" spans="1:5" x14ac:dyDescent="0.2">
      <c r="A2033" s="347"/>
      <c r="B2033" s="350"/>
      <c r="C2033" s="351"/>
      <c r="D2033" s="353"/>
      <c r="E2033" s="326" t="s">
        <v>1455</v>
      </c>
    </row>
    <row r="2034" spans="1:5" x14ac:dyDescent="0.2">
      <c r="A2034" s="354" t="s">
        <v>2450</v>
      </c>
      <c r="B2034" s="356" t="s">
        <v>2328</v>
      </c>
      <c r="C2034" s="357"/>
      <c r="D2034" s="360" t="s">
        <v>62</v>
      </c>
      <c r="E2034" s="323" t="s">
        <v>1454</v>
      </c>
    </row>
    <row r="2035" spans="1:5" x14ac:dyDescent="0.2">
      <c r="A2035" s="362"/>
      <c r="B2035" s="363"/>
      <c r="C2035" s="364"/>
      <c r="D2035" s="365"/>
      <c r="E2035" s="324" t="s">
        <v>1455</v>
      </c>
    </row>
    <row r="2036" spans="1:5" x14ac:dyDescent="0.2">
      <c r="A2036" s="346" t="s">
        <v>2451</v>
      </c>
      <c r="B2036" s="348" t="s">
        <v>2363</v>
      </c>
      <c r="C2036" s="349"/>
      <c r="D2036" s="352" t="s">
        <v>62</v>
      </c>
      <c r="E2036" s="325" t="s">
        <v>1454</v>
      </c>
    </row>
    <row r="2037" spans="1:5" x14ac:dyDescent="0.2">
      <c r="A2037" s="347"/>
      <c r="B2037" s="350"/>
      <c r="C2037" s="351"/>
      <c r="D2037" s="353"/>
      <c r="E2037" s="326" t="s">
        <v>1455</v>
      </c>
    </row>
    <row r="2038" spans="1:5" x14ac:dyDescent="0.2">
      <c r="A2038" s="354" t="s">
        <v>1879</v>
      </c>
      <c r="B2038" s="356" t="s">
        <v>2381</v>
      </c>
      <c r="C2038" s="357"/>
      <c r="D2038" s="360" t="s">
        <v>62</v>
      </c>
      <c r="E2038" s="323" t="s">
        <v>1454</v>
      </c>
    </row>
    <row r="2039" spans="1:5" x14ac:dyDescent="0.2">
      <c r="A2039" s="362"/>
      <c r="B2039" s="363"/>
      <c r="C2039" s="364"/>
      <c r="D2039" s="365"/>
      <c r="E2039" s="324" t="s">
        <v>1455</v>
      </c>
    </row>
    <row r="2040" spans="1:5" x14ac:dyDescent="0.2">
      <c r="A2040" s="346" t="s">
        <v>2452</v>
      </c>
      <c r="B2040" s="348" t="s">
        <v>2387</v>
      </c>
      <c r="C2040" s="349"/>
      <c r="D2040" s="352" t="s">
        <v>62</v>
      </c>
      <c r="E2040" s="325" t="s">
        <v>1454</v>
      </c>
    </row>
    <row r="2041" spans="1:5" x14ac:dyDescent="0.2">
      <c r="A2041" s="347"/>
      <c r="B2041" s="350"/>
      <c r="C2041" s="351"/>
      <c r="D2041" s="353"/>
      <c r="E2041" s="326" t="s">
        <v>1455</v>
      </c>
    </row>
    <row r="2042" spans="1:5" x14ac:dyDescent="0.2">
      <c r="A2042" s="354" t="s">
        <v>2453</v>
      </c>
      <c r="B2042" s="356" t="s">
        <v>2409</v>
      </c>
      <c r="C2042" s="357"/>
      <c r="D2042" s="360" t="s">
        <v>62</v>
      </c>
      <c r="E2042" s="323" t="s">
        <v>1454</v>
      </c>
    </row>
    <row r="2043" spans="1:5" x14ac:dyDescent="0.2">
      <c r="A2043" s="362"/>
      <c r="B2043" s="363"/>
      <c r="C2043" s="364"/>
      <c r="D2043" s="365"/>
      <c r="E2043" s="324" t="s">
        <v>1455</v>
      </c>
    </row>
    <row r="2044" spans="1:5" x14ac:dyDescent="0.2">
      <c r="A2044" s="346" t="s">
        <v>2454</v>
      </c>
      <c r="B2044" s="348" t="s">
        <v>2231</v>
      </c>
      <c r="C2044" s="349"/>
      <c r="D2044" s="352" t="s">
        <v>62</v>
      </c>
      <c r="E2044" s="325" t="s">
        <v>1454</v>
      </c>
    </row>
    <row r="2045" spans="1:5" x14ac:dyDescent="0.2">
      <c r="A2045" s="347"/>
      <c r="B2045" s="350"/>
      <c r="C2045" s="351"/>
      <c r="D2045" s="353"/>
      <c r="E2045" s="326" t="s">
        <v>1455</v>
      </c>
    </row>
    <row r="2046" spans="1:5" x14ac:dyDescent="0.2">
      <c r="A2046" s="354" t="s">
        <v>2455</v>
      </c>
      <c r="B2046" s="356" t="s">
        <v>2256</v>
      </c>
      <c r="C2046" s="357"/>
      <c r="D2046" s="360" t="s">
        <v>62</v>
      </c>
      <c r="E2046" s="323" t="s">
        <v>1454</v>
      </c>
    </row>
    <row r="2047" spans="1:5" x14ac:dyDescent="0.2">
      <c r="A2047" s="362"/>
      <c r="B2047" s="363"/>
      <c r="C2047" s="364"/>
      <c r="D2047" s="365"/>
      <c r="E2047" s="324" t="s">
        <v>1455</v>
      </c>
    </row>
    <row r="2048" spans="1:5" x14ac:dyDescent="0.2">
      <c r="A2048" s="346" t="s">
        <v>2421</v>
      </c>
      <c r="B2048" s="348"/>
      <c r="C2048" s="349"/>
      <c r="D2048" s="352" t="s">
        <v>62</v>
      </c>
      <c r="E2048" s="325" t="s">
        <v>1454</v>
      </c>
    </row>
    <row r="2049" spans="1:5" x14ac:dyDescent="0.2">
      <c r="A2049" s="347"/>
      <c r="B2049" s="350"/>
      <c r="C2049" s="351"/>
      <c r="D2049" s="353"/>
      <c r="E2049" s="326" t="s">
        <v>1455</v>
      </c>
    </row>
    <row r="2050" spans="1:5" x14ac:dyDescent="0.2">
      <c r="A2050" s="354" t="s">
        <v>2279</v>
      </c>
      <c r="B2050" s="356"/>
      <c r="C2050" s="357"/>
      <c r="D2050" s="360" t="s">
        <v>62</v>
      </c>
      <c r="E2050" s="323" t="s">
        <v>1454</v>
      </c>
    </row>
    <row r="2051" spans="1:5" ht="15" thickBot="1" x14ac:dyDescent="0.25">
      <c r="A2051" s="355"/>
      <c r="B2051" s="358"/>
      <c r="C2051" s="359"/>
      <c r="D2051" s="361"/>
      <c r="E2051" s="327" t="s">
        <v>1455</v>
      </c>
    </row>
  </sheetData>
  <mergeCells count="3045"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</mergeCells>
  <hyperlinks>
    <hyperlink ref="E8" r:id="rId1" display="http://hfo63.cfo.in.th/CheckDataDtl.aspx?orgid=00511&amp;balance=&amp;month=4&amp;year=2020&amp;thetype=%A7%BA%CB%B9%E8%C7%C2%A7%D2%B9"/>
    <hyperlink ref="E9" r:id="rId2" display="http://hfo63.cfo.in.th/CheckDataDtl.aspx?orgid=00512&amp;balance=&amp;month=4&amp;year=2020&amp;thetype=%A7%BA%CB%B9%E8%C7%C2%A7%D2%B9"/>
    <hyperlink ref="E10" r:id="rId3" display="http://hfo63.cfo.in.th/CheckDataDtl.aspx?orgid=00513&amp;balance=&amp;month=4&amp;year=2020&amp;thetype=%A7%BA%CB%B9%E8%C7%C2%A7%D2%B9"/>
    <hyperlink ref="E11" r:id="rId4" display="http://hfo63.cfo.in.th/CheckDataDtl.aspx?orgid=00514&amp;balance=&amp;month=4&amp;year=2020&amp;thetype=%A7%BA%CB%B9%E8%C7%C2%A7%D2%B9"/>
    <hyperlink ref="E12" r:id="rId5" display="http://hfo63.cfo.in.th/CheckDataDtl.aspx?orgid=00515&amp;balance=&amp;month=4&amp;year=2020&amp;thetype=%A7%BA%CB%B9%E8%C7%C2%A7%D2%B9"/>
    <hyperlink ref="E13" r:id="rId6" display="http://hfo63.cfo.in.th/CheckDataDtl.aspx?orgid=00516&amp;balance=&amp;month=4&amp;year=2020&amp;thetype=%A7%BA%CB%B9%E8%C7%C2%A7%D2%B9"/>
    <hyperlink ref="E14" r:id="rId7" display="http://hfo63.cfo.in.th/CheckDataDtl.aspx?orgid=00517&amp;balance=&amp;month=4&amp;year=2020&amp;thetype=%A7%BA%CB%B9%E8%C7%C2%A7%D2%B9"/>
    <hyperlink ref="E15" r:id="rId8" display="http://hfo63.cfo.in.th/CheckDataDtl.aspx?orgid=00518&amp;balance=&amp;month=4&amp;year=2020&amp;thetype=%A7%BA%CB%B9%E8%C7%C2%A7%D2%B9"/>
    <hyperlink ref="E16" r:id="rId9" display="http://hfo63.cfo.in.th/CheckDataDtl.aspx?orgid=00519&amp;balance=&amp;month=4&amp;year=2020&amp;thetype=%A7%BA%CB%B9%E8%C7%C2%A7%D2%B9"/>
    <hyperlink ref="E17" r:id="rId10" display="http://hfo63.cfo.in.th/CheckDataDtl.aspx?orgid=00520&amp;balance=&amp;month=4&amp;year=2020&amp;thetype=%A7%BA%CB%B9%E8%C7%C2%A7%D2%B9"/>
    <hyperlink ref="E18" r:id="rId11" display="http://hfo63.cfo.in.th/CheckDataDtl.aspx?orgid=00521&amp;balance=&amp;month=4&amp;year=2020&amp;thetype=%A7%BA%CB%B9%E8%C7%C2%A7%D2%B9"/>
    <hyperlink ref="E19" r:id="rId12" display="http://hfo63.cfo.in.th/CheckDataDtl.aspx?orgid=00522&amp;balance=&amp;month=4&amp;year=2020&amp;thetype=%A7%BA%CB%B9%E8%C7%C2%A7%D2%B9"/>
    <hyperlink ref="E20" r:id="rId13" display="http://hfo63.cfo.in.th/CheckDataDtl.aspx?orgid=05595&amp;balance=%A7%BA%B4%D8%C5%3Cbr/%3E%A7%BA%CA%D1%C1%BE%D1%B9%B8%EC%A1%D1%B9&amp;month=4&amp;year=2020&amp;thetype=%A7%BA%CB%B9%E8%C7%C2%A7%D2%B9"/>
    <hyperlink ref="E21" r:id="rId14" display="http://hfo63.cfo.in.th/CheckDataDtl.aspx?orgid=05595&amp;balance=%A7%BA%B4%D8%C5%3Cbr/%3E%A7%BA%CA%D1%C1%BE%D1%B9%B8%EC%A1%D1%B9&amp;month=4&amp;year=2020&amp;thetype=%A7%BA%CB%B9%E8%C7%C2%A7%D2%B9"/>
    <hyperlink ref="E22" r:id="rId15" display="http://hfo63.cfo.in.th/CheckDataDtl.aspx?orgid=05596&amp;balance=%A7%BA%B4%D8%C5%3Cbr/%3E%A7%BA%CA%D1%C1%BE%D1%B9%B8%EC%A1%D1%B9&amp;month=4&amp;year=2020&amp;thetype=%A7%BA%CB%B9%E8%C7%C2%A7%D2%B9"/>
    <hyperlink ref="E23" r:id="rId16" display="http://hfo63.cfo.in.th/CheckDataDtl.aspx?orgid=05596&amp;balance=%A7%BA%B4%D8%C5%3Cbr/%3E%A7%BA%CA%D1%C1%BE%D1%B9%B8%EC%A1%D1%B9&amp;month=4&amp;year=2020&amp;thetype=%A7%BA%CB%B9%E8%C7%C2%A7%D2%B9"/>
    <hyperlink ref="E24" r:id="rId17" display="http://hfo63.cfo.in.th/CheckDataDtl.aspx?orgid=05597&amp;balance=%A7%BA%B4%D8%C5%3Cbr/%3E%A7%BA%CA%D1%C1%BE%D1%B9%B8%EC%A1%D1%B9&amp;month=4&amp;year=2020&amp;thetype=%A7%BA%CB%B9%E8%C7%C2%A7%D2%B9"/>
    <hyperlink ref="E25" r:id="rId18" display="http://hfo63.cfo.in.th/CheckDataDtl.aspx?orgid=05597&amp;balance=%A7%BA%B4%D8%C5%3Cbr/%3E%A7%BA%CA%D1%C1%BE%D1%B9%B8%EC%A1%D1%B9&amp;month=4&amp;year=2020&amp;thetype=%A7%BA%CB%B9%E8%C7%C2%A7%D2%B9"/>
    <hyperlink ref="E26" r:id="rId19" display="http://hfo63.cfo.in.th/CheckDataDtl.aspx?orgid=05598&amp;balance=%A7%BA%B4%D8%C5%3Cbr/%3E%A7%BA%CA%D1%C1%BE%D1%B9%B8%EC%A1%D1%B9&amp;month=4&amp;year=2020&amp;thetype=%A7%BA%CB%B9%E8%C7%C2%A7%D2%B9"/>
    <hyperlink ref="E27" r:id="rId20" display="http://hfo63.cfo.in.th/CheckDataDtl.aspx?orgid=05598&amp;balance=%A7%BA%B4%D8%C5%3Cbr/%3E%A7%BA%CA%D1%C1%BE%D1%B9%B8%EC%A1%D1%B9&amp;month=4&amp;year=2020&amp;thetype=%A7%BA%CB%B9%E8%C7%C2%A7%D2%B9"/>
    <hyperlink ref="E28" r:id="rId21" display="http://hfo63.cfo.in.th/CheckDataDtl.aspx?orgid=05599&amp;balance=%A7%BA%B4%D8%C5%3Cbr/%3E%A7%BA%CA%D1%C1%BE%D1%B9%B8%EC%A1%D1%B9&amp;month=4&amp;year=2020&amp;thetype=%A7%BA%CB%B9%E8%C7%C2%A7%D2%B9"/>
    <hyperlink ref="E29" r:id="rId22" display="http://hfo63.cfo.in.th/CheckDataDtl.aspx?orgid=05599&amp;balance=%A7%BA%B4%D8%C5%3Cbr/%3E%A7%BA%CA%D1%C1%BE%D1%B9%B8%EC%A1%D1%B9&amp;month=4&amp;year=2020&amp;thetype=%A7%BA%CB%B9%E8%C7%C2%A7%D2%B9"/>
    <hyperlink ref="E30" r:id="rId23" display="http://hfo63.cfo.in.th/CheckDataDtl.aspx?orgid=05600&amp;balance=%A7%BA%B4%D8%C5%3Cbr/%3E%A7%BA%CA%D1%C1%BE%D1%B9%B8%EC%A1%D1%B9&amp;month=4&amp;year=2020&amp;thetype=%A7%BA%CB%B9%E8%C7%C2%A7%D2%B9"/>
    <hyperlink ref="E31" r:id="rId24" display="http://hfo63.cfo.in.th/CheckDataDtl.aspx?orgid=05600&amp;balance=%A7%BA%B4%D8%C5%3Cbr/%3E%A7%BA%CA%D1%C1%BE%D1%B9%B8%EC%A1%D1%B9&amp;month=4&amp;year=2020&amp;thetype=%A7%BA%CB%B9%E8%C7%C2%A7%D2%B9"/>
    <hyperlink ref="E32" r:id="rId25" display="http://hfo63.cfo.in.th/CheckDataDtl.aspx?orgid=05601&amp;balance=%A7%BA%B4%D8%C5%3Cbr/%3E%A7%BA%CA%D1%C1%BE%D1%B9%B8%EC%A1%D1%B9&amp;month=4&amp;year=2020&amp;thetype=%A7%BA%CB%B9%E8%C7%C2%A7%D2%B9"/>
    <hyperlink ref="E33" r:id="rId26" display="http://hfo63.cfo.in.th/CheckDataDtl.aspx?orgid=05601&amp;balance=%A7%BA%B4%D8%C5%3Cbr/%3E%A7%BA%CA%D1%C1%BE%D1%B9%B8%EC%A1%D1%B9&amp;month=4&amp;year=2020&amp;thetype=%A7%BA%CB%B9%E8%C7%C2%A7%D2%B9"/>
    <hyperlink ref="E34" r:id="rId27" display="http://hfo63.cfo.in.th/CheckDataDtl.aspx?orgid=05602&amp;balance=%A7%BA%B4%D8%C5%3Cbr/%3E%A7%BA%CA%D1%C1%BE%D1%B9%B8%EC%A1%D1%B9&amp;month=4&amp;year=2020&amp;thetype=%A7%BA%CB%B9%E8%C7%C2%A7%D2%B9"/>
    <hyperlink ref="E35" r:id="rId28" display="http://hfo63.cfo.in.th/CheckDataDtl.aspx?orgid=05602&amp;balance=%A7%BA%B4%D8%C5%3Cbr/%3E%A7%BA%CA%D1%C1%BE%D1%B9%B8%EC%A1%D1%B9&amp;month=4&amp;year=2020&amp;thetype=%A7%BA%CB%B9%E8%C7%C2%A7%D2%B9"/>
    <hyperlink ref="E36" r:id="rId29" display="http://hfo63.cfo.in.th/CheckDataDtl.aspx?orgid=05603&amp;balance=%A7%BA%B4%D8%C5%3Cbr/%3E%A7%BA%CA%D1%C1%BE%D1%B9%B8%EC%A1%D1%B9&amp;month=4&amp;year=2020&amp;thetype=%A7%BA%CB%B9%E8%C7%C2%A7%D2%B9"/>
    <hyperlink ref="E37" r:id="rId30" display="http://hfo63.cfo.in.th/CheckDataDtl.aspx?orgid=05603&amp;balance=%A7%BA%B4%D8%C5%3Cbr/%3E%A7%BA%CA%D1%C1%BE%D1%B9%B8%EC%A1%D1%B9&amp;month=4&amp;year=2020&amp;thetype=%A7%BA%CB%B9%E8%C7%C2%A7%D2%B9"/>
    <hyperlink ref="E38" r:id="rId31" display="http://hfo63.cfo.in.th/CheckDataDtl.aspx?orgid=05604&amp;balance=%A7%BA%B4%D8%C5%3Cbr/%3E%A7%BA%CA%D1%C1%BE%D1%B9%B8%EC%A1%D1%B9&amp;month=4&amp;year=2020&amp;thetype=%A7%BA%CB%B9%E8%C7%C2%A7%D2%B9"/>
    <hyperlink ref="E39" r:id="rId32" display="http://hfo63.cfo.in.th/CheckDataDtl.aspx?orgid=05604&amp;balance=%A7%BA%B4%D8%C5%3Cbr/%3E%A7%BA%CA%D1%C1%BE%D1%B9%B8%EC%A1%D1%B9&amp;month=4&amp;year=2020&amp;thetype=%A7%BA%CB%B9%E8%C7%C2%A7%D2%B9"/>
    <hyperlink ref="E40" r:id="rId33" display="http://hfo63.cfo.in.th/CheckDataDtl.aspx?orgid=05605&amp;balance=%A7%BA%B4%D8%C5%3Cbr/%3E%A7%BA%CA%D1%C1%BE%D1%B9%B8%EC%A1%D1%B9&amp;month=4&amp;year=2020&amp;thetype=%A7%BA%CB%B9%E8%C7%C2%A7%D2%B9"/>
    <hyperlink ref="E41" r:id="rId34" display="http://hfo63.cfo.in.th/CheckDataDtl.aspx?orgid=05605&amp;balance=%A7%BA%B4%D8%C5%3Cbr/%3E%A7%BA%CA%D1%C1%BE%D1%B9%B8%EC%A1%D1%B9&amp;month=4&amp;year=2020&amp;thetype=%A7%BA%CB%B9%E8%C7%C2%A7%D2%B9"/>
    <hyperlink ref="E42" r:id="rId35" display="http://hfo63.cfo.in.th/CheckDataDtl.aspx?orgid=05606&amp;balance=%A7%BA%B4%D8%C5%3Cbr/%3E%A7%BA%CA%D1%C1%BE%D1%B9%B8%EC%A1%D1%B9&amp;month=4&amp;year=2020&amp;thetype=%A7%BA%CB%B9%E8%C7%C2%A7%D2%B9"/>
    <hyperlink ref="E43" r:id="rId36" display="http://hfo63.cfo.in.th/CheckDataDtl.aspx?orgid=05606&amp;balance=%A7%BA%B4%D8%C5%3Cbr/%3E%A7%BA%CA%D1%C1%BE%D1%B9%B8%EC%A1%D1%B9&amp;month=4&amp;year=2020&amp;thetype=%A7%BA%CB%B9%E8%C7%C2%A7%D2%B9"/>
    <hyperlink ref="E44" r:id="rId37" display="http://hfo63.cfo.in.th/CheckDataDtl.aspx?orgid=05607&amp;balance=%A7%BA%B4%D8%C5%3Cbr/%3E%A7%BA%CA%D1%C1%BE%D1%B9%B8%EC%A1%D1%B9&amp;month=4&amp;year=2020&amp;thetype=%A7%BA%CB%B9%E8%C7%C2%A7%D2%B9"/>
    <hyperlink ref="E45" r:id="rId38" display="http://hfo63.cfo.in.th/CheckDataDtl.aspx?orgid=05607&amp;balance=%A7%BA%B4%D8%C5%3Cbr/%3E%A7%BA%CA%D1%C1%BE%D1%B9%B8%EC%A1%D1%B9&amp;month=4&amp;year=2020&amp;thetype=%A7%BA%CB%B9%E8%C7%C2%A7%D2%B9"/>
    <hyperlink ref="E46" r:id="rId39" display="http://hfo63.cfo.in.th/CheckDataDtl.aspx?orgid=05608&amp;balance=%A7%BA%B4%D8%C5%3Cbr/%3E%A7%BA%CA%D1%C1%BE%D1%B9%B8%EC%A1%D1%B9&amp;month=4&amp;year=2020&amp;thetype=%A7%BA%CB%B9%E8%C7%C2%A7%D2%B9"/>
    <hyperlink ref="E47" r:id="rId40" display="http://hfo63.cfo.in.th/CheckDataDtl.aspx?orgid=05608&amp;balance=%A7%BA%B4%D8%C5%3Cbr/%3E%A7%BA%CA%D1%C1%BE%D1%B9%B8%EC%A1%D1%B9&amp;month=4&amp;year=2020&amp;thetype=%A7%BA%CB%B9%E8%C7%C2%A7%D2%B9"/>
    <hyperlink ref="E48" r:id="rId41" display="http://hfo63.cfo.in.th/CheckDataDtl.aspx?orgid=05609&amp;balance=%A7%BA%B4%D8%C5%3Cbr/%3E%A7%BA%CA%D1%C1%BE%D1%B9%B8%EC%A1%D1%B9&amp;month=4&amp;year=2020&amp;thetype=%A7%BA%CB%B9%E8%C7%C2%A7%D2%B9"/>
    <hyperlink ref="E49" r:id="rId42" display="http://hfo63.cfo.in.th/CheckDataDtl.aspx?orgid=05609&amp;balance=%A7%BA%B4%D8%C5%3Cbr/%3E%A7%BA%CA%D1%C1%BE%D1%B9%B8%EC%A1%D1%B9&amp;month=4&amp;year=2020&amp;thetype=%A7%BA%CB%B9%E8%C7%C2%A7%D2%B9"/>
    <hyperlink ref="E50" r:id="rId43" display="http://hfo63.cfo.in.th/CheckDataDtl.aspx?orgid=05610&amp;balance=%A7%BA%B4%D8%C5%3Cbr/%3E%A7%BA%CA%D1%C1%BE%D1%B9%B8%EC%A1%D1%B9&amp;month=4&amp;year=2020&amp;thetype=%A7%BA%CB%B9%E8%C7%C2%A7%D2%B9"/>
    <hyperlink ref="E51" r:id="rId44" display="http://hfo63.cfo.in.th/CheckDataDtl.aspx?orgid=05610&amp;balance=%A7%BA%B4%D8%C5%3Cbr/%3E%A7%BA%CA%D1%C1%BE%D1%B9%B8%EC%A1%D1%B9&amp;month=4&amp;year=2020&amp;thetype=%A7%BA%CB%B9%E8%C7%C2%A7%D2%B9"/>
    <hyperlink ref="E52" r:id="rId45" display="http://hfo63.cfo.in.th/CheckDataDtl.aspx?orgid=05611&amp;balance=%A7%BA%B4%D8%C5%3Cbr/%3E%A7%BA%CA%D1%C1%BE%D1%B9%B8%EC%A1%D1%B9&amp;month=4&amp;year=2020&amp;thetype=%A7%BA%CB%B9%E8%C7%C2%A7%D2%B9"/>
    <hyperlink ref="E53" r:id="rId46" display="http://hfo63.cfo.in.th/CheckDataDtl.aspx?orgid=05611&amp;balance=%A7%BA%B4%D8%C5%3Cbr/%3E%A7%BA%CA%D1%C1%BE%D1%B9%B8%EC%A1%D1%B9&amp;month=4&amp;year=2020&amp;thetype=%A7%BA%CB%B9%E8%C7%C2%A7%D2%B9"/>
    <hyperlink ref="E54" r:id="rId47" display="http://hfo63.cfo.in.th/CheckDataDtl.aspx?orgid=05612&amp;balance=%A7%BA%B4%D8%C5%3Cbr/%3E%A7%BA%CA%D1%C1%BE%D1%B9%B8%EC%A1%D1%B9&amp;month=4&amp;year=2020&amp;thetype=%A7%BA%CB%B9%E8%C7%C2%A7%D2%B9"/>
    <hyperlink ref="E55" r:id="rId48" display="http://hfo63.cfo.in.th/CheckDataDtl.aspx?orgid=05612&amp;balance=%A7%BA%B4%D8%C5%3Cbr/%3E%A7%BA%CA%D1%C1%BE%D1%B9%B8%EC%A1%D1%B9&amp;month=4&amp;year=2020&amp;thetype=%A7%BA%CB%B9%E8%C7%C2%A7%D2%B9"/>
    <hyperlink ref="E56" r:id="rId49" display="http://hfo63.cfo.in.th/CheckDataDtl.aspx?orgid=05613&amp;balance=%A7%BA%B4%D8%C5%3Cbr/%3E%A7%BA%CA%D1%C1%BE%D1%B9%B8%EC%A1%D1%B9&amp;month=4&amp;year=2020&amp;thetype=%A7%BA%CB%B9%E8%C7%C2%A7%D2%B9"/>
    <hyperlink ref="E57" r:id="rId50" display="http://hfo63.cfo.in.th/CheckDataDtl.aspx?orgid=05613&amp;balance=%A7%BA%B4%D8%C5%3Cbr/%3E%A7%BA%CA%D1%C1%BE%D1%B9%B8%EC%A1%D1%B9&amp;month=4&amp;year=2020&amp;thetype=%A7%BA%CB%B9%E8%C7%C2%A7%D2%B9"/>
    <hyperlink ref="E58" r:id="rId51" display="http://hfo63.cfo.in.th/CheckDataDtl.aspx?orgid=05614&amp;balance=%A7%BA%B4%D8%C5%3Cbr/%3E%A7%BA%CA%D1%C1%BE%D1%B9%B8%EC%A1%D1%B9&amp;month=4&amp;year=2020&amp;thetype=%A7%BA%CB%B9%E8%C7%C2%A7%D2%B9"/>
    <hyperlink ref="E59" r:id="rId52" display="http://hfo63.cfo.in.th/CheckDataDtl.aspx?orgid=05614&amp;balance=%A7%BA%B4%D8%C5%3Cbr/%3E%A7%BA%CA%D1%C1%BE%D1%B9%B8%EC%A1%D1%B9&amp;month=4&amp;year=2020&amp;thetype=%A7%BA%CB%B9%E8%C7%C2%A7%D2%B9"/>
    <hyperlink ref="E60" r:id="rId53" display="http://hfo63.cfo.in.th/CheckDataDtl.aspx?orgid=05615&amp;balance=%A7%BA%B4%D8%C5%3Cbr/%3E%A7%BA%CA%D1%C1%BE%D1%B9%B8%EC%A1%D1%B9&amp;month=4&amp;year=2020&amp;thetype=%A7%BA%CB%B9%E8%C7%C2%A7%D2%B9"/>
    <hyperlink ref="E61" r:id="rId54" display="http://hfo63.cfo.in.th/CheckDataDtl.aspx?orgid=05615&amp;balance=%A7%BA%B4%D8%C5%3Cbr/%3E%A7%BA%CA%D1%C1%BE%D1%B9%B8%EC%A1%D1%B9&amp;month=4&amp;year=2020&amp;thetype=%A7%BA%CB%B9%E8%C7%C2%A7%D2%B9"/>
    <hyperlink ref="E62" r:id="rId55" display="http://hfo63.cfo.in.th/CheckDataDtl.aspx?orgid=05616&amp;balance=%A7%BA%B4%D8%C5%3Cbr/%3E%A7%BA%CA%D1%C1%BE%D1%B9%B8%EC%A1%D1%B9&amp;month=4&amp;year=2020&amp;thetype=%A7%BA%CB%B9%E8%C7%C2%A7%D2%B9"/>
    <hyperlink ref="E63" r:id="rId56" display="http://hfo63.cfo.in.th/CheckDataDtl.aspx?orgid=05616&amp;balance=%A7%BA%B4%D8%C5%3Cbr/%3E%A7%BA%CA%D1%C1%BE%D1%B9%B8%EC%A1%D1%B9&amp;month=4&amp;year=2020&amp;thetype=%A7%BA%CB%B9%E8%C7%C2%A7%D2%B9"/>
    <hyperlink ref="E64" r:id="rId57" display="http://hfo63.cfo.in.th/CheckDataDtl.aspx?orgid=05617&amp;balance=%A7%BA%B4%D8%C5%3Cbr/%3E%A7%BA%CA%D1%C1%BE%D1%B9%B8%EC%A1%D1%B9&amp;month=4&amp;year=2020&amp;thetype=%A7%BA%CB%B9%E8%C7%C2%A7%D2%B9"/>
    <hyperlink ref="E65" r:id="rId58" display="http://hfo63.cfo.in.th/CheckDataDtl.aspx?orgid=05617&amp;balance=%A7%BA%B4%D8%C5%3Cbr/%3E%A7%BA%CA%D1%C1%BE%D1%B9%B8%EC%A1%D1%B9&amp;month=4&amp;year=2020&amp;thetype=%A7%BA%CB%B9%E8%C7%C2%A7%D2%B9"/>
    <hyperlink ref="E66" r:id="rId59" display="http://hfo63.cfo.in.th/CheckDataDtl.aspx?orgid=05618&amp;balance=%A7%BA%B4%D8%C5%3Cbr/%3E%A7%BA%CA%D1%C1%BE%D1%B9%B8%EC%A1%D1%B9&amp;month=4&amp;year=2020&amp;thetype=%A7%BA%CB%B9%E8%C7%C2%A7%D2%B9"/>
    <hyperlink ref="E67" r:id="rId60" display="http://hfo63.cfo.in.th/CheckDataDtl.aspx?orgid=05618&amp;balance=%A7%BA%B4%D8%C5%3Cbr/%3E%A7%BA%CA%D1%C1%BE%D1%B9%B8%EC%A1%D1%B9&amp;month=4&amp;year=2020&amp;thetype=%A7%BA%CB%B9%E8%C7%C2%A7%D2%B9"/>
    <hyperlink ref="E68" r:id="rId61" display="http://hfo63.cfo.in.th/CheckDataDtl.aspx?orgid=05619&amp;balance=%A7%BA%B4%D8%C5%3Cbr/%3E%A7%BA%CA%D1%C1%BE%D1%B9%B8%EC%A1%D1%B9&amp;month=4&amp;year=2020&amp;thetype=%A7%BA%CB%B9%E8%C7%C2%A7%D2%B9"/>
    <hyperlink ref="E69" r:id="rId62" display="http://hfo63.cfo.in.th/CheckDataDtl.aspx?orgid=05619&amp;balance=%A7%BA%B4%D8%C5%3Cbr/%3E%A7%BA%CA%D1%C1%BE%D1%B9%B8%EC%A1%D1%B9&amp;month=4&amp;year=2020&amp;thetype=%A7%BA%CB%B9%E8%C7%C2%A7%D2%B9"/>
    <hyperlink ref="E70" r:id="rId63" display="http://hfo63.cfo.in.th/CheckDataDtl.aspx?orgid=05620&amp;balance=%A7%BA%B4%D8%C5%3Cbr/%3E%A7%BA%CA%D1%C1%BE%D1%B9%B8%EC%A1%D1%B9&amp;month=4&amp;year=2020&amp;thetype=%A7%BA%CB%B9%E8%C7%C2%A7%D2%B9"/>
    <hyperlink ref="E71" r:id="rId64" display="http://hfo63.cfo.in.th/CheckDataDtl.aspx?orgid=05620&amp;balance=%A7%BA%B4%D8%C5%3Cbr/%3E%A7%BA%CA%D1%C1%BE%D1%B9%B8%EC%A1%D1%B9&amp;month=4&amp;year=2020&amp;thetype=%A7%BA%CB%B9%E8%C7%C2%A7%D2%B9"/>
    <hyperlink ref="E72" r:id="rId65" display="http://hfo63.cfo.in.th/CheckDataDtl.aspx?orgid=05621&amp;balance=%A7%BA%B4%D8%C5%3Cbr/%3E%A7%BA%CA%D1%C1%BE%D1%B9%B8%EC%A1%D1%B9&amp;month=4&amp;year=2020&amp;thetype=%A7%BA%CB%B9%E8%C7%C2%A7%D2%B9"/>
    <hyperlink ref="E73" r:id="rId66" display="http://hfo63.cfo.in.th/CheckDataDtl.aspx?orgid=05621&amp;balance=%A7%BA%B4%D8%C5%3Cbr/%3E%A7%BA%CA%D1%C1%BE%D1%B9%B8%EC%A1%D1%B9&amp;month=4&amp;year=2020&amp;thetype=%A7%BA%CB%B9%E8%C7%C2%A7%D2%B9"/>
    <hyperlink ref="E74" r:id="rId67" display="http://hfo63.cfo.in.th/CheckDataDtl.aspx?orgid=05622&amp;balance=%A7%BA%B4%D8%C5%3Cbr/%3E%A7%BA%CA%D1%C1%BE%D1%B9%B8%EC%A1%D1%B9&amp;month=4&amp;year=2020&amp;thetype=%A7%BA%CB%B9%E8%C7%C2%A7%D2%B9"/>
    <hyperlink ref="E75" r:id="rId68" display="http://hfo63.cfo.in.th/CheckDataDtl.aspx?orgid=05622&amp;balance=%A7%BA%B4%D8%C5%3Cbr/%3E%A7%BA%CA%D1%C1%BE%D1%B9%B8%EC%A1%D1%B9&amp;month=4&amp;year=2020&amp;thetype=%A7%BA%CB%B9%E8%C7%C2%A7%D2%B9"/>
    <hyperlink ref="E76" r:id="rId69" display="http://hfo63.cfo.in.th/CheckDataDtl.aspx?orgid=05623&amp;balance=%A7%BA%B4%D8%C5%3Cbr/%3E%A7%BA%CA%D1%C1%BE%D1%B9%B8%EC%A1%D1%B9&amp;month=4&amp;year=2020&amp;thetype=%A7%BA%CB%B9%E8%C7%C2%A7%D2%B9"/>
    <hyperlink ref="E77" r:id="rId70" display="http://hfo63.cfo.in.th/CheckDataDtl.aspx?orgid=05623&amp;balance=%A7%BA%B4%D8%C5%3Cbr/%3E%A7%BA%CA%D1%C1%BE%D1%B9%B8%EC%A1%D1%B9&amp;month=4&amp;year=2020&amp;thetype=%A7%BA%CB%B9%E8%C7%C2%A7%D2%B9"/>
    <hyperlink ref="E78" r:id="rId71" display="http://hfo63.cfo.in.th/CheckDataDtl.aspx?orgid=05624&amp;balance=%A7%BA%B4%D8%C5%3Cbr/%3E%A7%BA%CA%D1%C1%BE%D1%B9%B8%EC%A1%D1%B9&amp;month=4&amp;year=2020&amp;thetype=%A7%BA%CB%B9%E8%C7%C2%A7%D2%B9"/>
    <hyperlink ref="E79" r:id="rId72" display="http://hfo63.cfo.in.th/CheckDataDtl.aspx?orgid=05624&amp;balance=%A7%BA%B4%D8%C5%3Cbr/%3E%A7%BA%CA%D1%C1%BE%D1%B9%B8%EC%A1%D1%B9&amp;month=4&amp;year=2020&amp;thetype=%A7%BA%CB%B9%E8%C7%C2%A7%D2%B9"/>
    <hyperlink ref="E80" r:id="rId73" display="http://hfo63.cfo.in.th/CheckDataDtl.aspx?orgid=05625&amp;balance=%A7%BA%B4%D8%C5%3Cbr/%3E%A7%BA%CA%D1%C1%BE%D1%B9%B8%EC%A1%D1%B9&amp;month=4&amp;year=2020&amp;thetype=%A7%BA%CB%B9%E8%C7%C2%A7%D2%B9"/>
    <hyperlink ref="E81" r:id="rId74" display="http://hfo63.cfo.in.th/CheckDataDtl.aspx?orgid=05625&amp;balance=%A7%BA%B4%D8%C5%3Cbr/%3E%A7%BA%CA%D1%C1%BE%D1%B9%B8%EC%A1%D1%B9&amp;month=4&amp;year=2020&amp;thetype=%A7%BA%CB%B9%E8%C7%C2%A7%D2%B9"/>
    <hyperlink ref="E82" r:id="rId75" display="http://hfo63.cfo.in.th/CheckDataDtl.aspx?orgid=05626&amp;balance=%A7%BA%B4%D8%C5%3Cbr/%3E%A7%BA%CA%D1%C1%BE%D1%B9%B8%EC%A1%D1%B9&amp;month=4&amp;year=2020&amp;thetype=%A7%BA%CB%B9%E8%C7%C2%A7%D2%B9"/>
    <hyperlink ref="E83" r:id="rId76" display="http://hfo63.cfo.in.th/CheckDataDtl.aspx?orgid=05626&amp;balance=%A7%BA%B4%D8%C5%3Cbr/%3E%A7%BA%CA%D1%C1%BE%D1%B9%B8%EC%A1%D1%B9&amp;month=4&amp;year=2020&amp;thetype=%A7%BA%CB%B9%E8%C7%C2%A7%D2%B9"/>
    <hyperlink ref="E84" r:id="rId77" display="http://hfo63.cfo.in.th/CheckDataDtl.aspx?orgid=05627&amp;balance=%A7%BA%B4%D8%C5%3Cbr/%3E%A7%BA%CA%D1%C1%BE%D1%B9%B8%EC%A1%D1%B9&amp;month=4&amp;year=2020&amp;thetype=%A7%BA%CB%B9%E8%C7%C2%A7%D2%B9"/>
    <hyperlink ref="E85" r:id="rId78" display="http://hfo63.cfo.in.th/CheckDataDtl.aspx?orgid=05627&amp;balance=%A7%BA%B4%D8%C5%3Cbr/%3E%A7%BA%CA%D1%C1%BE%D1%B9%B8%EC%A1%D1%B9&amp;month=4&amp;year=2020&amp;thetype=%A7%BA%CB%B9%E8%C7%C2%A7%D2%B9"/>
    <hyperlink ref="E86" r:id="rId79" display="http://hfo63.cfo.in.th/CheckDataDtl.aspx?orgid=05628&amp;balance=%A7%BA%B4%D8%C5%3Cbr/%3E%A7%BA%CA%D1%C1%BE%D1%B9%B8%EC%A1%D1%B9&amp;month=4&amp;year=2020&amp;thetype=%A7%BA%CB%B9%E8%C7%C2%A7%D2%B9"/>
    <hyperlink ref="E87" r:id="rId80" display="http://hfo63.cfo.in.th/CheckDataDtl.aspx?orgid=05628&amp;balance=%A7%BA%B4%D8%C5%3Cbr/%3E%A7%BA%CA%D1%C1%BE%D1%B9%B8%EC%A1%D1%B9&amp;month=4&amp;year=2020&amp;thetype=%A7%BA%CB%B9%E8%C7%C2%A7%D2%B9"/>
    <hyperlink ref="E88" r:id="rId81" display="http://hfo63.cfo.in.th/CheckDataDtl.aspx?orgid=05629&amp;balance=%A7%BA%B4%D8%C5%3Cbr/%3E%A7%BA%CA%D1%C1%BE%D1%B9%B8%EC%A1%D1%B9&amp;month=4&amp;year=2020&amp;thetype=%A7%BA%CB%B9%E8%C7%C2%A7%D2%B9"/>
    <hyperlink ref="E89" r:id="rId82" display="http://hfo63.cfo.in.th/CheckDataDtl.aspx?orgid=05629&amp;balance=%A7%BA%B4%D8%C5%3Cbr/%3E%A7%BA%CA%D1%C1%BE%D1%B9%B8%EC%A1%D1%B9&amp;month=4&amp;year=2020&amp;thetype=%A7%BA%CB%B9%E8%C7%C2%A7%D2%B9"/>
    <hyperlink ref="E90" r:id="rId83" display="http://hfo63.cfo.in.th/CheckDataDtl.aspx?orgid=05630&amp;balance=%A7%BA%B4%D8%C5%3Cbr/%3E%A7%BA%CA%D1%C1%BE%D1%B9%B8%EC%A1%D1%B9&amp;month=4&amp;year=2020&amp;thetype=%A7%BA%CB%B9%E8%C7%C2%A7%D2%B9"/>
    <hyperlink ref="E91" r:id="rId84" display="http://hfo63.cfo.in.th/CheckDataDtl.aspx?orgid=05630&amp;balance=%A7%BA%B4%D8%C5%3Cbr/%3E%A7%BA%CA%D1%C1%BE%D1%B9%B8%EC%A1%D1%B9&amp;month=4&amp;year=2020&amp;thetype=%A7%BA%CB%B9%E8%C7%C2%A7%D2%B9"/>
    <hyperlink ref="E92" r:id="rId85" display="http://hfo63.cfo.in.th/CheckDataDtl.aspx?orgid=05631&amp;balance=%A7%BA%B4%D8%C5%3Cbr/%3E%A7%BA%CA%D1%C1%BE%D1%B9%B8%EC%A1%D1%B9&amp;month=4&amp;year=2020&amp;thetype=%A7%BA%CB%B9%E8%C7%C2%A7%D2%B9"/>
    <hyperlink ref="E93" r:id="rId86" display="http://hfo63.cfo.in.th/CheckDataDtl.aspx?orgid=05631&amp;balance=%A7%BA%B4%D8%C5%3Cbr/%3E%A7%BA%CA%D1%C1%BE%D1%B9%B8%EC%A1%D1%B9&amp;month=4&amp;year=2020&amp;thetype=%A7%BA%CB%B9%E8%C7%C2%A7%D2%B9"/>
    <hyperlink ref="E94" r:id="rId87" display="http://hfo63.cfo.in.th/CheckDataDtl.aspx?orgid=05632&amp;balance=%A7%BA%B4%D8%C5%3Cbr/%3E%A7%BA%CA%D1%C1%BE%D1%B9%B8%EC%A1%D1%B9&amp;month=4&amp;year=2020&amp;thetype=%A7%BA%CB%B9%E8%C7%C2%A7%D2%B9"/>
    <hyperlink ref="E95" r:id="rId88" display="http://hfo63.cfo.in.th/CheckDataDtl.aspx?orgid=05632&amp;balance=%A7%BA%B4%D8%C5%3Cbr/%3E%A7%BA%CA%D1%C1%BE%D1%B9%B8%EC%A1%D1%B9&amp;month=4&amp;year=2020&amp;thetype=%A7%BA%CB%B9%E8%C7%C2%A7%D2%B9"/>
    <hyperlink ref="E96" r:id="rId89" display="http://hfo63.cfo.in.th/CheckDataDtl.aspx?orgid=05633&amp;balance=%A7%BA%B4%D8%C5%3Cbr/%3E%A7%BA%CA%D1%C1%BE%D1%B9%B8%EC%A1%D1%B9&amp;month=4&amp;year=2020&amp;thetype=%A7%BA%CB%B9%E8%C7%C2%A7%D2%B9"/>
    <hyperlink ref="E97" r:id="rId90" display="http://hfo63.cfo.in.th/CheckDataDtl.aspx?orgid=05633&amp;balance=%A7%BA%B4%D8%C5%3Cbr/%3E%A7%BA%CA%D1%C1%BE%D1%B9%B8%EC%A1%D1%B9&amp;month=4&amp;year=2020&amp;thetype=%A7%BA%CB%B9%E8%C7%C2%A7%D2%B9"/>
    <hyperlink ref="E98" r:id="rId91" display="http://hfo63.cfo.in.th/CheckDataDtl.aspx?orgid=05634&amp;balance=%A7%BA%B4%D8%C5%3Cbr/%3E%A7%BA%CA%D1%C1%BE%D1%B9%B8%EC%A1%D1%B9&amp;month=4&amp;year=2020&amp;thetype=%A7%BA%CB%B9%E8%C7%C2%A7%D2%B9"/>
    <hyperlink ref="E99" r:id="rId92" display="http://hfo63.cfo.in.th/CheckDataDtl.aspx?orgid=05634&amp;balance=%A7%BA%B4%D8%C5%3Cbr/%3E%A7%BA%CA%D1%C1%BE%D1%B9%B8%EC%A1%D1%B9&amp;month=4&amp;year=2020&amp;thetype=%A7%BA%CB%B9%E8%C7%C2%A7%D2%B9"/>
    <hyperlink ref="E100" r:id="rId93" display="http://hfo63.cfo.in.th/CheckDataDtl.aspx?orgid=05635&amp;balance=%A7%BA%B4%D8%C5%3Cbr/%3E%A7%BA%CA%D1%C1%BE%D1%B9%B8%EC%A1%D1%B9&amp;month=4&amp;year=2020&amp;thetype=%A7%BA%CB%B9%E8%C7%C2%A7%D2%B9"/>
    <hyperlink ref="E101" r:id="rId94" display="http://hfo63.cfo.in.th/CheckDataDtl.aspx?orgid=05635&amp;balance=%A7%BA%B4%D8%C5%3Cbr/%3E%A7%BA%CA%D1%C1%BE%D1%B9%B8%EC%A1%D1%B9&amp;month=4&amp;year=2020&amp;thetype=%A7%BA%CB%B9%E8%C7%C2%A7%D2%B9"/>
    <hyperlink ref="E102" r:id="rId95" display="http://hfo63.cfo.in.th/CheckDataDtl.aspx?orgid=05636&amp;balance=%A7%BA%B4%D8%C5%3Cbr/%3E%A7%BA%CA%D1%C1%BE%D1%B9%B8%EC%A1%D1%B9&amp;month=4&amp;year=2020&amp;thetype=%A7%BA%CB%B9%E8%C7%C2%A7%D2%B9"/>
    <hyperlink ref="E103" r:id="rId96" display="http://hfo63.cfo.in.th/CheckDataDtl.aspx?orgid=05636&amp;balance=%A7%BA%B4%D8%C5%3Cbr/%3E%A7%BA%CA%D1%C1%BE%D1%B9%B8%EC%A1%D1%B9&amp;month=4&amp;year=2020&amp;thetype=%A7%BA%CB%B9%E8%C7%C2%A7%D2%B9"/>
    <hyperlink ref="E104" r:id="rId97" display="http://hfo63.cfo.in.th/CheckDataDtl.aspx?orgid=05637&amp;balance=%A7%BA%B4%D8%C5%3Cbr/%3E%A7%BA%CA%D1%C1%BE%D1%B9%B8%EC%A1%D1%B9&amp;month=4&amp;year=2020&amp;thetype=%A7%BA%CB%B9%E8%C7%C2%A7%D2%B9"/>
    <hyperlink ref="E105" r:id="rId98" display="http://hfo63.cfo.in.th/CheckDataDtl.aspx?orgid=05637&amp;balance=%A7%BA%B4%D8%C5%3Cbr/%3E%A7%BA%CA%D1%C1%BE%D1%B9%B8%EC%A1%D1%B9&amp;month=4&amp;year=2020&amp;thetype=%A7%BA%CB%B9%E8%C7%C2%A7%D2%B9"/>
    <hyperlink ref="E106" r:id="rId99" display="http://hfo63.cfo.in.th/CheckDataDtl.aspx?orgid=05638&amp;balance=%A7%BA%B4%D8%C5%3Cbr/%3E%A7%BA%CA%D1%C1%BE%D1%B9%B8%EC%A1%D1%B9&amp;month=4&amp;year=2020&amp;thetype=%A7%BA%CB%B9%E8%C7%C2%A7%D2%B9"/>
    <hyperlink ref="E107" r:id="rId100" display="http://hfo63.cfo.in.th/CheckDataDtl.aspx?orgid=05638&amp;balance=%A7%BA%B4%D8%C5%3Cbr/%3E%A7%BA%CA%D1%C1%BE%D1%B9%B8%EC%A1%D1%B9&amp;month=4&amp;year=2020&amp;thetype=%A7%BA%CB%B9%E8%C7%C2%A7%D2%B9"/>
    <hyperlink ref="E108" r:id="rId101" display="http://hfo63.cfo.in.th/CheckDataDtl.aspx?orgid=05639&amp;balance=%A7%BA%B4%D8%C5%3Cbr/%3E%A7%BA%CA%D1%C1%BE%D1%B9%B8%EC%A1%D1%B9&amp;month=4&amp;year=2020&amp;thetype=%A7%BA%CB%B9%E8%C7%C2%A7%D2%B9"/>
    <hyperlink ref="E109" r:id="rId102" display="http://hfo63.cfo.in.th/CheckDataDtl.aspx?orgid=05639&amp;balance=%A7%BA%B4%D8%C5%3Cbr/%3E%A7%BA%CA%D1%C1%BE%D1%B9%B8%EC%A1%D1%B9&amp;month=4&amp;year=2020&amp;thetype=%A7%BA%CB%B9%E8%C7%C2%A7%D2%B9"/>
    <hyperlink ref="E110" r:id="rId103" display="http://hfo63.cfo.in.th/CheckDataDtl.aspx?orgid=05640&amp;balance=%A7%BA%B4%D8%C5%3Cbr/%3E%A7%BA%CA%D1%C1%BE%D1%B9%B8%EC%A1%D1%B9&amp;month=4&amp;year=2020&amp;thetype=%A7%BA%CB%B9%E8%C7%C2%A7%D2%B9"/>
    <hyperlink ref="E111" r:id="rId104" display="http://hfo63.cfo.in.th/CheckDataDtl.aspx?orgid=05640&amp;balance=%A7%BA%B4%D8%C5%3Cbr/%3E%A7%BA%CA%D1%C1%BE%D1%B9%B8%EC%A1%D1%B9&amp;month=4&amp;year=2020&amp;thetype=%A7%BA%CB%B9%E8%C7%C2%A7%D2%B9"/>
    <hyperlink ref="E112" r:id="rId105" display="http://hfo63.cfo.in.th/CheckDataDtl.aspx?orgid=05641&amp;balance=%A7%BA%B4%D8%C5%3Cbr/%3E%A7%BA%CA%D1%C1%BE%D1%B9%B8%EC%A1%D1%B9&amp;month=4&amp;year=2020&amp;thetype=%A7%BA%CB%B9%E8%C7%C2%A7%D2%B9"/>
    <hyperlink ref="E113" r:id="rId106" display="http://hfo63.cfo.in.th/CheckDataDtl.aspx?orgid=05641&amp;balance=%A7%BA%B4%D8%C5%3Cbr/%3E%A7%BA%CA%D1%C1%BE%D1%B9%B8%EC%A1%D1%B9&amp;month=4&amp;year=2020&amp;thetype=%A7%BA%CB%B9%E8%C7%C2%A7%D2%B9"/>
    <hyperlink ref="E114" r:id="rId107" display="http://hfo63.cfo.in.th/CheckDataDtl.aspx?orgid=05642&amp;balance=%A7%BA%B4%D8%C5%3Cbr/%3E%A7%BA%CA%D1%C1%BE%D1%B9%B8%EC%A1%D1%B9&amp;month=4&amp;year=2020&amp;thetype=%A7%BA%CB%B9%E8%C7%C2%A7%D2%B9"/>
    <hyperlink ref="E115" r:id="rId108" display="http://hfo63.cfo.in.th/CheckDataDtl.aspx?orgid=05642&amp;balance=%A7%BA%B4%D8%C5%3Cbr/%3E%A7%BA%CA%D1%C1%BE%D1%B9%B8%EC%A1%D1%B9&amp;month=4&amp;year=2020&amp;thetype=%A7%BA%CB%B9%E8%C7%C2%A7%D2%B9"/>
    <hyperlink ref="E116" r:id="rId109" display="http://hfo63.cfo.in.th/CheckDataDtl.aspx?orgid=05643&amp;balance=%A7%BA%B4%D8%C5%3Cbr/%3E%A7%BA%CA%D1%C1%BE%D1%B9%B8%EC%A1%D1%B9&amp;month=4&amp;year=2020&amp;thetype=%A7%BA%CB%B9%E8%C7%C2%A7%D2%B9"/>
    <hyperlink ref="E117" r:id="rId110" display="http://hfo63.cfo.in.th/CheckDataDtl.aspx?orgid=05643&amp;balance=%A7%BA%B4%D8%C5%3Cbr/%3E%A7%BA%CA%D1%C1%BE%D1%B9%B8%EC%A1%D1%B9&amp;month=4&amp;year=2020&amp;thetype=%A7%BA%CB%B9%E8%C7%C2%A7%D2%B9"/>
    <hyperlink ref="E118" r:id="rId111" display="http://hfo63.cfo.in.th/CheckDataDtl.aspx?orgid=05644&amp;balance=%A7%BA%B4%D8%C5%3Cbr/%3E%A7%BA%CA%D1%C1%BE%D1%B9%B8%EC%A1%D1%B9&amp;month=4&amp;year=2020&amp;thetype=%A7%BA%CB%B9%E8%C7%C2%A7%D2%B9"/>
    <hyperlink ref="E119" r:id="rId112" display="http://hfo63.cfo.in.th/CheckDataDtl.aspx?orgid=05644&amp;balance=%A7%BA%B4%D8%C5%3Cbr/%3E%A7%BA%CA%D1%C1%BE%D1%B9%B8%EC%A1%D1%B9&amp;month=4&amp;year=2020&amp;thetype=%A7%BA%CB%B9%E8%C7%C2%A7%D2%B9"/>
    <hyperlink ref="E120" r:id="rId113" display="http://hfo63.cfo.in.th/CheckDataDtl.aspx?orgid=05645&amp;balance=%A7%BA%B4%D8%C5%3Cbr/%3E%A7%BA%CA%D1%C1%BE%D1%B9%B8%EC%A1%D1%B9&amp;month=4&amp;year=2020&amp;thetype=%A7%BA%CB%B9%E8%C7%C2%A7%D2%B9"/>
    <hyperlink ref="E121" r:id="rId114" display="http://hfo63.cfo.in.th/CheckDataDtl.aspx?orgid=05645&amp;balance=%A7%BA%B4%D8%C5%3Cbr/%3E%A7%BA%CA%D1%C1%BE%D1%B9%B8%EC%A1%D1%B9&amp;month=4&amp;year=2020&amp;thetype=%A7%BA%CB%B9%E8%C7%C2%A7%D2%B9"/>
    <hyperlink ref="E122" r:id="rId115" display="http://hfo63.cfo.in.th/CheckDataDtl.aspx?orgid=05647&amp;balance=%A7%BA%B4%D8%C5%3Cbr/%3E%A7%BA%CA%D1%C1%BE%D1%B9%B8%EC%A1%D1%B9&amp;month=4&amp;year=2020&amp;thetype=%A7%BA%CB%B9%E8%C7%C2%A7%D2%B9"/>
    <hyperlink ref="E123" r:id="rId116" display="http://hfo63.cfo.in.th/CheckDataDtl.aspx?orgid=05647&amp;balance=%A7%BA%B4%D8%C5%3Cbr/%3E%A7%BA%CA%D1%C1%BE%D1%B9%B8%EC%A1%D1%B9&amp;month=4&amp;year=2020&amp;thetype=%A7%BA%CB%B9%E8%C7%C2%A7%D2%B9"/>
    <hyperlink ref="E124" r:id="rId117" display="http://hfo63.cfo.in.th/CheckDataDtl.aspx?orgid=05648&amp;balance=%A7%BA%B4%D8%C5%3Cbr/%3E%A7%BA%CA%D1%C1%BE%D1%B9%B8%EC%A1%D1%B9&amp;month=4&amp;year=2020&amp;thetype=%A7%BA%CB%B9%E8%C7%C2%A7%D2%B9"/>
    <hyperlink ref="E125" r:id="rId118" display="http://hfo63.cfo.in.th/CheckDataDtl.aspx?orgid=05648&amp;balance=%A7%BA%B4%D8%C5%3Cbr/%3E%A7%BA%CA%D1%C1%BE%D1%B9%B8%EC%A1%D1%B9&amp;month=4&amp;year=2020&amp;thetype=%A7%BA%CB%B9%E8%C7%C2%A7%D2%B9"/>
    <hyperlink ref="E126" r:id="rId119" display="http://hfo63.cfo.in.th/CheckDataDtl.aspx?orgid=05649&amp;balance=%A7%BA%B4%D8%C5%3Cbr/%3E%A7%BA%CA%D1%C1%BE%D1%B9%B8%EC%A1%D1%B9&amp;month=4&amp;year=2020&amp;thetype=%A7%BA%CB%B9%E8%C7%C2%A7%D2%B9"/>
    <hyperlink ref="E127" r:id="rId120" display="http://hfo63.cfo.in.th/CheckDataDtl.aspx?orgid=05649&amp;balance=%A7%BA%B4%D8%C5%3Cbr/%3E%A7%BA%CA%D1%C1%BE%D1%B9%B8%EC%A1%D1%B9&amp;month=4&amp;year=2020&amp;thetype=%A7%BA%CB%B9%E8%C7%C2%A7%D2%B9"/>
    <hyperlink ref="E128" r:id="rId121" display="http://hfo63.cfo.in.th/CheckDataDtl.aspx?orgid=05651&amp;balance=%A7%BA%B4%D8%C5%3Cbr/%3E%A7%BA%CA%D1%C1%BE%D1%B9%B8%EC%A1%D1%B9&amp;month=4&amp;year=2020&amp;thetype=%A7%BA%CB%B9%E8%C7%C2%A7%D2%B9"/>
    <hyperlink ref="E129" r:id="rId122" display="http://hfo63.cfo.in.th/CheckDataDtl.aspx?orgid=05651&amp;balance=%A7%BA%B4%D8%C5%3Cbr/%3E%A7%BA%CA%D1%C1%BE%D1%B9%B8%EC%A1%D1%B9&amp;month=4&amp;year=2020&amp;thetype=%A7%BA%CB%B9%E8%C7%C2%A7%D2%B9"/>
    <hyperlink ref="E130" r:id="rId123" display="http://hfo63.cfo.in.th/CheckDataDtl.aspx?orgid=05652&amp;balance=%A7%BA%B4%D8%C5%3Cbr/%3E%A7%BA%CA%D1%C1%BE%D1%B9%B8%EC%A1%D1%B9&amp;month=4&amp;year=2020&amp;thetype=%A7%BA%CB%B9%E8%C7%C2%A7%D2%B9"/>
    <hyperlink ref="E131" r:id="rId124" display="http://hfo63.cfo.in.th/CheckDataDtl.aspx?orgid=05652&amp;balance=%A7%BA%B4%D8%C5%3Cbr/%3E%A7%BA%CA%D1%C1%BE%D1%B9%B8%EC%A1%D1%B9&amp;month=4&amp;year=2020&amp;thetype=%A7%BA%CB%B9%E8%C7%C2%A7%D2%B9"/>
    <hyperlink ref="E132" r:id="rId125" display="http://hfo63.cfo.in.th/CheckDataDtl.aspx?orgid=05653&amp;balance=%A7%BA%B4%D8%C5%3Cbr/%3E%A7%BA%CA%D1%C1%BE%D1%B9%B8%EC%A1%D1%B9&amp;month=4&amp;year=2020&amp;thetype=%A7%BA%CB%B9%E8%C7%C2%A7%D2%B9"/>
    <hyperlink ref="E133" r:id="rId126" display="http://hfo63.cfo.in.th/CheckDataDtl.aspx?orgid=05653&amp;balance=%A7%BA%B4%D8%C5%3Cbr/%3E%A7%BA%CA%D1%C1%BE%D1%B9%B8%EC%A1%D1%B9&amp;month=4&amp;year=2020&amp;thetype=%A7%BA%CB%B9%E8%C7%C2%A7%D2%B9"/>
    <hyperlink ref="E134" r:id="rId127" display="http://hfo63.cfo.in.th/CheckDataDtl.aspx?orgid=05654&amp;balance=%A7%BA%B4%D8%C5%3Cbr/%3E%A7%BA%CA%D1%C1%BE%D1%B9%B8%EC%A1%D1%B9&amp;month=4&amp;year=2020&amp;thetype=%A7%BA%CB%B9%E8%C7%C2%A7%D2%B9"/>
    <hyperlink ref="E135" r:id="rId128" display="http://hfo63.cfo.in.th/CheckDataDtl.aspx?orgid=05654&amp;balance=%A7%BA%B4%D8%C5%3Cbr/%3E%A7%BA%CA%D1%C1%BE%D1%B9%B8%EC%A1%D1%B9&amp;month=4&amp;year=2020&amp;thetype=%A7%BA%CB%B9%E8%C7%C2%A7%D2%B9"/>
    <hyperlink ref="E136" r:id="rId129" display="http://hfo63.cfo.in.th/CheckDataDtl.aspx?orgid=05655&amp;balance=%A7%BA%B4%D8%C5%3Cbr/%3E%A7%BA%CA%D1%C1%BE%D1%B9%B8%EC%A1%D1%B9&amp;month=4&amp;year=2020&amp;thetype=%A7%BA%CB%B9%E8%C7%C2%A7%D2%B9"/>
    <hyperlink ref="E137" r:id="rId130" display="http://hfo63.cfo.in.th/CheckDataDtl.aspx?orgid=05655&amp;balance=%A7%BA%B4%D8%C5%3Cbr/%3E%A7%BA%CA%D1%C1%BE%D1%B9%B8%EC%A1%D1%B9&amp;month=4&amp;year=2020&amp;thetype=%A7%BA%CB%B9%E8%C7%C2%A7%D2%B9"/>
    <hyperlink ref="E138" r:id="rId131" display="http://hfo63.cfo.in.th/CheckDataDtl.aspx?orgid=05656&amp;balance=%A7%BA%B4%D8%C5%3Cbr/%3E%A7%BA%CA%D1%C1%BE%D1%B9%B8%EC%A1%D1%B9&amp;month=4&amp;year=2020&amp;thetype=%A7%BA%CB%B9%E8%C7%C2%A7%D2%B9"/>
    <hyperlink ref="E139" r:id="rId132" display="http://hfo63.cfo.in.th/CheckDataDtl.aspx?orgid=05656&amp;balance=%A7%BA%B4%D8%C5%3Cbr/%3E%A7%BA%CA%D1%C1%BE%D1%B9%B8%EC%A1%D1%B9&amp;month=4&amp;year=2020&amp;thetype=%A7%BA%CB%B9%E8%C7%C2%A7%D2%B9"/>
    <hyperlink ref="E140" r:id="rId133" display="http://hfo63.cfo.in.th/CheckDataDtl.aspx?orgid=05657&amp;balance=%A7%BA%B4%D8%C5%3Cbr/%3E%A7%BA%CA%D1%C1%BE%D1%B9%B8%EC%A1%D1%B9&amp;month=4&amp;year=2020&amp;thetype=%A7%BA%CB%B9%E8%C7%C2%A7%D2%B9"/>
    <hyperlink ref="E141" r:id="rId134" display="http://hfo63.cfo.in.th/CheckDataDtl.aspx?orgid=05657&amp;balance=%A7%BA%B4%D8%C5%3Cbr/%3E%A7%BA%CA%D1%C1%BE%D1%B9%B8%EC%A1%D1%B9&amp;month=4&amp;year=2020&amp;thetype=%A7%BA%CB%B9%E8%C7%C2%A7%D2%B9"/>
    <hyperlink ref="E142" r:id="rId135" display="http://hfo63.cfo.in.th/CheckDataDtl.aspx?orgid=05658&amp;balance=%A7%BA%B4%D8%C5%3Cbr/%3E%A7%BA%CA%D1%C1%BE%D1%B9%B8%EC%A1%D1%B9&amp;month=4&amp;year=2020&amp;thetype=%A7%BA%CB%B9%E8%C7%C2%A7%D2%B9"/>
    <hyperlink ref="E143" r:id="rId136" display="http://hfo63.cfo.in.th/CheckDataDtl.aspx?orgid=05658&amp;balance=%A7%BA%B4%D8%C5%3Cbr/%3E%A7%BA%CA%D1%C1%BE%D1%B9%B8%EC%A1%D1%B9&amp;month=4&amp;year=2020&amp;thetype=%A7%BA%CB%B9%E8%C7%C2%A7%D2%B9"/>
    <hyperlink ref="E144" r:id="rId137" display="http://hfo63.cfo.in.th/CheckDataDtl.aspx?orgid=05659&amp;balance=%A7%BA%B4%D8%C5%3Cbr/%3E%A7%BA%CA%D1%C1%BE%D1%B9%B8%EC%A1%D1%B9&amp;month=4&amp;year=2020&amp;thetype=%A7%BA%CB%B9%E8%C7%C2%A7%D2%B9"/>
    <hyperlink ref="E145" r:id="rId138" display="http://hfo63.cfo.in.th/CheckDataDtl.aspx?orgid=05659&amp;balance=%A7%BA%B4%D8%C5%3Cbr/%3E%A7%BA%CA%D1%C1%BE%D1%B9%B8%EC%A1%D1%B9&amp;month=4&amp;year=2020&amp;thetype=%A7%BA%CB%B9%E8%C7%C2%A7%D2%B9"/>
    <hyperlink ref="E146" r:id="rId139" display="http://hfo63.cfo.in.th/CheckDataDtl.aspx?orgid=05660&amp;balance=%A7%BA%B4%D8%C5%3Cbr/%3E%A7%BA%CA%D1%C1%BE%D1%B9%B8%EC%A1%D1%B9&amp;month=4&amp;year=2020&amp;thetype=%A7%BA%CB%B9%E8%C7%C2%A7%D2%B9"/>
    <hyperlink ref="E147" r:id="rId140" display="http://hfo63.cfo.in.th/CheckDataDtl.aspx?orgid=05660&amp;balance=%A7%BA%B4%D8%C5%3Cbr/%3E%A7%BA%CA%D1%C1%BE%D1%B9%B8%EC%A1%D1%B9&amp;month=4&amp;year=2020&amp;thetype=%A7%BA%CB%B9%E8%C7%C2%A7%D2%B9"/>
    <hyperlink ref="E148" r:id="rId141" display="http://hfo63.cfo.in.th/CheckDataDtl.aspx?orgid=05661&amp;balance=%A7%BA%B4%D8%C5%3Cbr/%3E%A7%BA%CA%D1%C1%BE%D1%B9%B8%EC%A1%D1%B9&amp;month=4&amp;year=2020&amp;thetype=%A7%BA%CB%B9%E8%C7%C2%A7%D2%B9"/>
    <hyperlink ref="E149" r:id="rId142" display="http://hfo63.cfo.in.th/CheckDataDtl.aspx?orgid=05661&amp;balance=%A7%BA%B4%D8%C5%3Cbr/%3E%A7%BA%CA%D1%C1%BE%D1%B9%B8%EC%A1%D1%B9&amp;month=4&amp;year=2020&amp;thetype=%A7%BA%CB%B9%E8%C7%C2%A7%D2%B9"/>
    <hyperlink ref="E150" r:id="rId143" display="http://hfo63.cfo.in.th/CheckDataDtl.aspx?orgid=05662&amp;balance=%A7%BA%B4%D8%C5%3Cbr/%3E%A7%BA%CA%D1%C1%BE%D1%B9%B8%EC%A1%D1%B9&amp;month=4&amp;year=2020&amp;thetype=%A7%BA%CB%B9%E8%C7%C2%A7%D2%B9"/>
    <hyperlink ref="E151" r:id="rId144" display="http://hfo63.cfo.in.th/CheckDataDtl.aspx?orgid=05662&amp;balance=%A7%BA%B4%D8%C5%3Cbr/%3E%A7%BA%CA%D1%C1%BE%D1%B9%B8%EC%A1%D1%B9&amp;month=4&amp;year=2020&amp;thetype=%A7%BA%CB%B9%E8%C7%C2%A7%D2%B9"/>
    <hyperlink ref="E152" r:id="rId145" display="http://hfo63.cfo.in.th/CheckDataDtl.aspx?orgid=05663&amp;balance=%A7%BA%B4%D8%C5%3Cbr/%3E%A7%BA%CA%D1%C1%BE%D1%B9%B8%EC%A1%D1%B9&amp;month=4&amp;year=2020&amp;thetype=%A7%BA%CB%B9%E8%C7%C2%A7%D2%B9"/>
    <hyperlink ref="E153" r:id="rId146" display="http://hfo63.cfo.in.th/CheckDataDtl.aspx?orgid=05663&amp;balance=%A7%BA%B4%D8%C5%3Cbr/%3E%A7%BA%CA%D1%C1%BE%D1%B9%B8%EC%A1%D1%B9&amp;month=4&amp;year=2020&amp;thetype=%A7%BA%CB%B9%E8%C7%C2%A7%D2%B9"/>
    <hyperlink ref="E154" r:id="rId147" display="http://hfo63.cfo.in.th/CheckDataDtl.aspx?orgid=05664&amp;balance=%A7%BA%B4%D8%C5%3Cbr/%3E%A7%BA%CA%D1%C1%BE%D1%B9%B8%EC%A1%D1%B9&amp;month=4&amp;year=2020&amp;thetype=%A7%BA%CB%B9%E8%C7%C2%A7%D2%B9"/>
    <hyperlink ref="E155" r:id="rId148" display="http://hfo63.cfo.in.th/CheckDataDtl.aspx?orgid=05664&amp;balance=%A7%BA%B4%D8%C5%3Cbr/%3E%A7%BA%CA%D1%C1%BE%D1%B9%B8%EC%A1%D1%B9&amp;month=4&amp;year=2020&amp;thetype=%A7%BA%CB%B9%E8%C7%C2%A7%D2%B9"/>
    <hyperlink ref="E156" r:id="rId149" display="http://hfo63.cfo.in.th/CheckDataDtl.aspx?orgid=05665&amp;balance=%A7%BA%B4%D8%C5%3Cbr/%3E%A7%BA%CA%D1%C1%BE%D1%B9%B8%EC%A1%D1%B9&amp;month=4&amp;year=2020&amp;thetype=%A7%BA%CB%B9%E8%C7%C2%A7%D2%B9"/>
    <hyperlink ref="E157" r:id="rId150" display="http://hfo63.cfo.in.th/CheckDataDtl.aspx?orgid=05665&amp;balance=%A7%BA%B4%D8%C5%3Cbr/%3E%A7%BA%CA%D1%C1%BE%D1%B9%B8%EC%A1%D1%B9&amp;month=4&amp;year=2020&amp;thetype=%A7%BA%CB%B9%E8%C7%C2%A7%D2%B9"/>
    <hyperlink ref="E158" r:id="rId151" display="http://hfo63.cfo.in.th/CheckDataDtl.aspx?orgid=05666&amp;balance=%A7%BA%B4%D8%C5%3Cbr/%3E%A7%BA%CA%D1%C1%BE%D1%B9%B8%EC%A1%D1%B9&amp;month=4&amp;year=2020&amp;thetype=%A7%BA%CB%B9%E8%C7%C2%A7%D2%B9"/>
    <hyperlink ref="E159" r:id="rId152" display="http://hfo63.cfo.in.th/CheckDataDtl.aspx?orgid=05666&amp;balance=%A7%BA%B4%D8%C5%3Cbr/%3E%A7%BA%CA%D1%C1%BE%D1%B9%B8%EC%A1%D1%B9&amp;month=4&amp;year=2020&amp;thetype=%A7%BA%CB%B9%E8%C7%C2%A7%D2%B9"/>
    <hyperlink ref="E160" r:id="rId153" display="http://hfo63.cfo.in.th/CheckDataDtl.aspx?orgid=05667&amp;balance=%A7%BA%B4%D8%C5%3Cbr/%3E%A7%BA%CA%D1%C1%BE%D1%B9%B8%EC%A1%D1%B9&amp;month=4&amp;year=2020&amp;thetype=%A7%BA%CB%B9%E8%C7%C2%A7%D2%B9"/>
    <hyperlink ref="E161" r:id="rId154" display="http://hfo63.cfo.in.th/CheckDataDtl.aspx?orgid=05667&amp;balance=%A7%BA%B4%D8%C5%3Cbr/%3E%A7%BA%CA%D1%C1%BE%D1%B9%B8%EC%A1%D1%B9&amp;month=4&amp;year=2020&amp;thetype=%A7%BA%CB%B9%E8%C7%C2%A7%D2%B9"/>
    <hyperlink ref="E162" r:id="rId155" display="http://hfo63.cfo.in.th/CheckDataDtl.aspx?orgid=05668&amp;balance=%A7%BA%B4%D8%C5%3Cbr/%3E%A7%BA%CA%D1%C1%BE%D1%B9%B8%EC%A1%D1%B9&amp;month=4&amp;year=2020&amp;thetype=%A7%BA%CB%B9%E8%C7%C2%A7%D2%B9"/>
    <hyperlink ref="E163" r:id="rId156" display="http://hfo63.cfo.in.th/CheckDataDtl.aspx?orgid=05668&amp;balance=%A7%BA%B4%D8%C5%3Cbr/%3E%A7%BA%CA%D1%C1%BE%D1%B9%B8%EC%A1%D1%B9&amp;month=4&amp;year=2020&amp;thetype=%A7%BA%CB%B9%E8%C7%C2%A7%D2%B9"/>
    <hyperlink ref="E164" r:id="rId157" display="http://hfo63.cfo.in.th/CheckDataDtl.aspx?orgid=05669&amp;balance=%A7%BA%B4%D8%C5%3Cbr/%3E%A7%BA%CA%D1%C1%BE%D1%B9%B8%EC%A1%D1%B9&amp;month=4&amp;year=2020&amp;thetype=%A7%BA%CB%B9%E8%C7%C2%A7%D2%B9"/>
    <hyperlink ref="E165" r:id="rId158" display="http://hfo63.cfo.in.th/CheckDataDtl.aspx?orgid=05669&amp;balance=%A7%BA%B4%D8%C5%3Cbr/%3E%A7%BA%CA%D1%C1%BE%D1%B9%B8%EC%A1%D1%B9&amp;month=4&amp;year=2020&amp;thetype=%A7%BA%CB%B9%E8%C7%C2%A7%D2%B9"/>
    <hyperlink ref="E166" r:id="rId159" display="http://hfo63.cfo.in.th/CheckDataDtl.aspx?orgid=05670&amp;balance=%A7%BA%B4%D8%C5%3Cbr/%3E%A7%BA%CA%D1%C1%BE%D1%B9%B8%EC%A1%D1%B9&amp;month=4&amp;year=2020&amp;thetype=%A7%BA%CB%B9%E8%C7%C2%A7%D2%B9"/>
    <hyperlink ref="E167" r:id="rId160" display="http://hfo63.cfo.in.th/CheckDataDtl.aspx?orgid=05670&amp;balance=%A7%BA%B4%D8%C5%3Cbr/%3E%A7%BA%CA%D1%C1%BE%D1%B9%B8%EC%A1%D1%B9&amp;month=4&amp;year=2020&amp;thetype=%A7%BA%CB%B9%E8%C7%C2%A7%D2%B9"/>
    <hyperlink ref="E168" r:id="rId161" display="http://hfo63.cfo.in.th/CheckDataDtl.aspx?orgid=05671&amp;balance=%A7%BA%B4%D8%C5%3Cbr/%3E%A7%BA%CA%D1%C1%BE%D1%B9%B8%EC%A1%D1%B9&amp;month=4&amp;year=2020&amp;thetype=%A7%BA%CB%B9%E8%C7%C2%A7%D2%B9"/>
    <hyperlink ref="E169" r:id="rId162" display="http://hfo63.cfo.in.th/CheckDataDtl.aspx?orgid=05671&amp;balance=%A7%BA%B4%D8%C5%3Cbr/%3E%A7%BA%CA%D1%C1%BE%D1%B9%B8%EC%A1%D1%B9&amp;month=4&amp;year=2020&amp;thetype=%A7%BA%CB%B9%E8%C7%C2%A7%D2%B9"/>
    <hyperlink ref="E170" r:id="rId163" display="http://hfo63.cfo.in.th/CheckDataDtl.aspx?orgid=05672&amp;balance=%A7%BA%B4%D8%C5%3Cbr/%3E%A7%BA%CA%D1%C1%BE%D1%B9%B8%EC%A1%D1%B9&amp;month=4&amp;year=2020&amp;thetype=%A7%BA%CB%B9%E8%C7%C2%A7%D2%B9"/>
    <hyperlink ref="E171" r:id="rId164" display="http://hfo63.cfo.in.th/CheckDataDtl.aspx?orgid=05672&amp;balance=%A7%BA%B4%D8%C5%3Cbr/%3E%A7%BA%CA%D1%C1%BE%D1%B9%B8%EC%A1%D1%B9&amp;month=4&amp;year=2020&amp;thetype=%A7%BA%CB%B9%E8%C7%C2%A7%D2%B9"/>
    <hyperlink ref="E172" r:id="rId165" display="http://hfo63.cfo.in.th/CheckDataDtl.aspx?orgid=05673&amp;balance=%A7%BA%B4%D8%C5%3Cbr/%3E%A7%BA%CA%D1%C1%BE%D1%B9%B8%EC%A1%D1%B9&amp;month=4&amp;year=2020&amp;thetype=%A7%BA%CB%B9%E8%C7%C2%A7%D2%B9"/>
    <hyperlink ref="E173" r:id="rId166" display="http://hfo63.cfo.in.th/CheckDataDtl.aspx?orgid=05673&amp;balance=%A7%BA%B4%D8%C5%3Cbr/%3E%A7%BA%CA%D1%C1%BE%D1%B9%B8%EC%A1%D1%B9&amp;month=4&amp;year=2020&amp;thetype=%A7%BA%CB%B9%E8%C7%C2%A7%D2%B9"/>
    <hyperlink ref="E174" r:id="rId167" display="http://hfo63.cfo.in.th/CheckDataDtl.aspx?orgid=05674&amp;balance=%A7%BA%B4%D8%C5%3Cbr/%3E%A7%BA%CA%D1%C1%BE%D1%B9%B8%EC%A1%D1%B9&amp;month=4&amp;year=2020&amp;thetype=%A7%BA%CB%B9%E8%C7%C2%A7%D2%B9"/>
    <hyperlink ref="E175" r:id="rId168" display="http://hfo63.cfo.in.th/CheckDataDtl.aspx?orgid=05674&amp;balance=%A7%BA%B4%D8%C5%3Cbr/%3E%A7%BA%CA%D1%C1%BE%D1%B9%B8%EC%A1%D1%B9&amp;month=4&amp;year=2020&amp;thetype=%A7%BA%CB%B9%E8%C7%C2%A7%D2%B9"/>
    <hyperlink ref="E176" r:id="rId169" display="http://hfo63.cfo.in.th/CheckDataDtl.aspx?orgid=05675&amp;balance=%A7%BA%B4%D8%C5%3Cbr/%3E%A7%BA%CA%D1%C1%BE%D1%B9%B8%EC%A1%D1%B9&amp;month=4&amp;year=2020&amp;thetype=%A7%BA%CB%B9%E8%C7%C2%A7%D2%B9"/>
    <hyperlink ref="E177" r:id="rId170" display="http://hfo63.cfo.in.th/CheckDataDtl.aspx?orgid=05675&amp;balance=%A7%BA%B4%D8%C5%3Cbr/%3E%A7%BA%CA%D1%C1%BE%D1%B9%B8%EC%A1%D1%B9&amp;month=4&amp;year=2020&amp;thetype=%A7%BA%CB%B9%E8%C7%C2%A7%D2%B9"/>
    <hyperlink ref="E178" r:id="rId171" display="http://hfo63.cfo.in.th/CheckDataDtl.aspx?orgid=05676&amp;balance=%A7%BA%B4%D8%C5%3Cbr/%3E%A7%BA%CA%D1%C1%BE%D1%B9%B8%EC%A1%D1%B9&amp;month=4&amp;year=2020&amp;thetype=%A7%BA%CB%B9%E8%C7%C2%A7%D2%B9"/>
    <hyperlink ref="E179" r:id="rId172" display="http://hfo63.cfo.in.th/CheckDataDtl.aspx?orgid=05676&amp;balance=%A7%BA%B4%D8%C5%3Cbr/%3E%A7%BA%CA%D1%C1%BE%D1%B9%B8%EC%A1%D1%B9&amp;month=4&amp;year=2020&amp;thetype=%A7%BA%CB%B9%E8%C7%C2%A7%D2%B9"/>
    <hyperlink ref="E180" r:id="rId173" display="http://hfo63.cfo.in.th/CheckDataDtl.aspx?orgid=05677&amp;balance=%A7%BA%B4%D8%C5%3Cbr/%3E%A7%BA%CA%D1%C1%BE%D1%B9%B8%EC%A1%D1%B9&amp;month=4&amp;year=2020&amp;thetype=%A7%BA%CB%B9%E8%C7%C2%A7%D2%B9"/>
    <hyperlink ref="E181" r:id="rId174" display="http://hfo63.cfo.in.th/CheckDataDtl.aspx?orgid=05677&amp;balance=%A7%BA%B4%D8%C5%3Cbr/%3E%A7%BA%CA%D1%C1%BE%D1%B9%B8%EC%A1%D1%B9&amp;month=4&amp;year=2020&amp;thetype=%A7%BA%CB%B9%E8%C7%C2%A7%D2%B9"/>
    <hyperlink ref="E182" r:id="rId175" display="http://hfo63.cfo.in.th/CheckDataDtl.aspx?orgid=05678&amp;balance=%A7%BA%B4%D8%C5%3Cbr/%3E%A7%BA%CA%D1%C1%BE%D1%B9%B8%EC%A1%D1%B9&amp;month=4&amp;year=2020&amp;thetype=%A7%BA%CB%B9%E8%C7%C2%A7%D2%B9"/>
    <hyperlink ref="E183" r:id="rId176" display="http://hfo63.cfo.in.th/CheckDataDtl.aspx?orgid=05678&amp;balance=%A7%BA%B4%D8%C5%3Cbr/%3E%A7%BA%CA%D1%C1%BE%D1%B9%B8%EC%A1%D1%B9&amp;month=4&amp;year=2020&amp;thetype=%A7%BA%CB%B9%E8%C7%C2%A7%D2%B9"/>
    <hyperlink ref="E184" r:id="rId177" display="http://hfo63.cfo.in.th/CheckDataDtl.aspx?orgid=05679&amp;balance=%A7%BA%B4%D8%C5%3Cbr/%3E%A7%BA%CA%D1%C1%BE%D1%B9%B8%EC%A1%D1%B9&amp;month=4&amp;year=2020&amp;thetype=%A7%BA%CB%B9%E8%C7%C2%A7%D2%B9"/>
    <hyperlink ref="E185" r:id="rId178" display="http://hfo63.cfo.in.th/CheckDataDtl.aspx?orgid=05679&amp;balance=%A7%BA%B4%D8%C5%3Cbr/%3E%A7%BA%CA%D1%C1%BE%D1%B9%B8%EC%A1%D1%B9&amp;month=4&amp;year=2020&amp;thetype=%A7%BA%CB%B9%E8%C7%C2%A7%D2%B9"/>
    <hyperlink ref="E186" r:id="rId179" display="http://hfo63.cfo.in.th/CheckDataDtl.aspx?orgid=05680&amp;balance=%A7%BA%B4%D8%C5%3Cbr/%3E%A7%BA%CA%D1%C1%BE%D1%B9%B8%EC%A1%D1%B9&amp;month=4&amp;year=2020&amp;thetype=%A7%BA%CB%B9%E8%C7%C2%A7%D2%B9"/>
    <hyperlink ref="E187" r:id="rId180" display="http://hfo63.cfo.in.th/CheckDataDtl.aspx?orgid=05680&amp;balance=%A7%BA%B4%D8%C5%3Cbr/%3E%A7%BA%CA%D1%C1%BE%D1%B9%B8%EC%A1%D1%B9&amp;month=4&amp;year=2020&amp;thetype=%A7%BA%CB%B9%E8%C7%C2%A7%D2%B9"/>
    <hyperlink ref="E188" r:id="rId181" display="http://hfo63.cfo.in.th/CheckDataDtl.aspx?orgid=05682&amp;balance=%A7%BA%B4%D8%C5%3Cbr/%3E%A7%BA%CA%D1%C1%BE%D1%B9%B8%EC%A1%D1%B9&amp;month=4&amp;year=2020&amp;thetype=%A7%BA%CB%B9%E8%C7%C2%A7%D2%B9"/>
    <hyperlink ref="E189" r:id="rId182" display="http://hfo63.cfo.in.th/CheckDataDtl.aspx?orgid=05682&amp;balance=%A7%BA%B4%D8%C5%3Cbr/%3E%A7%BA%CA%D1%C1%BE%D1%B9%B8%EC%A1%D1%B9&amp;month=4&amp;year=2020&amp;thetype=%A7%BA%CB%B9%E8%C7%C2%A7%D2%B9"/>
    <hyperlink ref="E190" r:id="rId183" display="http://hfo63.cfo.in.th/CheckDataDtl.aspx?orgid=05683&amp;balance=%A7%BA%B4%D8%C5%3Cbr/%3E%A7%BA%CA%D1%C1%BE%D1%B9%B8%EC%A1%D1%B9&amp;month=4&amp;year=2020&amp;thetype=%A7%BA%CB%B9%E8%C7%C2%A7%D2%B9"/>
    <hyperlink ref="E191" r:id="rId184" display="http://hfo63.cfo.in.th/CheckDataDtl.aspx?orgid=05683&amp;balance=%A7%BA%B4%D8%C5%3Cbr/%3E%A7%BA%CA%D1%C1%BE%D1%B9%B8%EC%A1%D1%B9&amp;month=4&amp;year=2020&amp;thetype=%A7%BA%CB%B9%E8%C7%C2%A7%D2%B9"/>
    <hyperlink ref="E192" r:id="rId185" display="http://hfo63.cfo.in.th/CheckDataDtl.aspx?orgid=05684&amp;balance=%A7%BA%B4%D8%C5%3Cbr/%3E%A7%BA%CA%D1%C1%BE%D1%B9%B8%EC%A1%D1%B9&amp;month=4&amp;year=2020&amp;thetype=%A7%BA%CB%B9%E8%C7%C2%A7%D2%B9"/>
    <hyperlink ref="E193" r:id="rId186" display="http://hfo63.cfo.in.th/CheckDataDtl.aspx?orgid=05684&amp;balance=%A7%BA%B4%D8%C5%3Cbr/%3E%A7%BA%CA%D1%C1%BE%D1%B9%B8%EC%A1%D1%B9&amp;month=4&amp;year=2020&amp;thetype=%A7%BA%CB%B9%E8%C7%C2%A7%D2%B9"/>
    <hyperlink ref="E194" r:id="rId187" display="http://hfo63.cfo.in.th/CheckDataDtl.aspx?orgid=05685&amp;balance=%A7%BA%B4%D8%C5%3Cbr/%3E%A7%BA%CA%D1%C1%BE%D1%B9%B8%EC%A1%D1%B9&amp;month=4&amp;year=2020&amp;thetype=%A7%BA%CB%B9%E8%C7%C2%A7%D2%B9"/>
    <hyperlink ref="E195" r:id="rId188" display="http://hfo63.cfo.in.th/CheckDataDtl.aspx?orgid=05685&amp;balance=%A7%BA%B4%D8%C5%3Cbr/%3E%A7%BA%CA%D1%C1%BE%D1%B9%B8%EC%A1%D1%B9&amp;month=4&amp;year=2020&amp;thetype=%A7%BA%CB%B9%E8%C7%C2%A7%D2%B9"/>
    <hyperlink ref="E196" r:id="rId189" display="http://hfo63.cfo.in.th/CheckDataDtl.aspx?orgid=05686&amp;balance=%A7%BA%B4%D8%C5%3Cbr/%3E%A7%BA%CA%D1%C1%BE%D1%B9%B8%EC%A1%D1%B9&amp;month=4&amp;year=2020&amp;thetype=%A7%BA%CB%B9%E8%C7%C2%A7%D2%B9"/>
    <hyperlink ref="E197" r:id="rId190" display="http://hfo63.cfo.in.th/CheckDataDtl.aspx?orgid=05686&amp;balance=%A7%BA%B4%D8%C5%3Cbr/%3E%A7%BA%CA%D1%C1%BE%D1%B9%B8%EC%A1%D1%B9&amp;month=4&amp;year=2020&amp;thetype=%A7%BA%CB%B9%E8%C7%C2%A7%D2%B9"/>
    <hyperlink ref="E198" r:id="rId191" display="http://hfo63.cfo.in.th/CheckDataDtl.aspx?orgid=05687&amp;balance=%A7%BA%B4%D8%C5%3Cbr/%3E%A7%BA%CA%D1%C1%BE%D1%B9%B8%EC%A1%D1%B9&amp;month=4&amp;year=2020&amp;thetype=%A7%BA%CB%B9%E8%C7%C2%A7%D2%B9"/>
    <hyperlink ref="E199" r:id="rId192" display="http://hfo63.cfo.in.th/CheckDataDtl.aspx?orgid=05687&amp;balance=%A7%BA%B4%D8%C5%3Cbr/%3E%A7%BA%CA%D1%C1%BE%D1%B9%B8%EC%A1%D1%B9&amp;month=4&amp;year=2020&amp;thetype=%A7%BA%CB%B9%E8%C7%C2%A7%D2%B9"/>
    <hyperlink ref="E200" r:id="rId193" display="http://hfo63.cfo.in.th/CheckDataDtl.aspx?orgid=05688&amp;balance=%A7%BA%B4%D8%C5%3Cbr/%3E%A7%BA%CA%D1%C1%BE%D1%B9%B8%EC%A1%D1%B9&amp;month=4&amp;year=2020&amp;thetype=%A7%BA%CB%B9%E8%C7%C2%A7%D2%B9"/>
    <hyperlink ref="E201" r:id="rId194" display="http://hfo63.cfo.in.th/CheckDataDtl.aspx?orgid=05688&amp;balance=%A7%BA%B4%D8%C5%3Cbr/%3E%A7%BA%CA%D1%C1%BE%D1%B9%B8%EC%A1%D1%B9&amp;month=4&amp;year=2020&amp;thetype=%A7%BA%CB%B9%E8%C7%C2%A7%D2%B9"/>
    <hyperlink ref="E202" r:id="rId195" display="http://hfo63.cfo.in.th/CheckDataDtl.aspx?orgid=05689&amp;balance=%A7%BA%B4%D8%C5%3Cbr/%3E%A7%BA%CA%D1%C1%BE%D1%B9%B8%EC%A1%D1%B9&amp;month=4&amp;year=2020&amp;thetype=%A7%BA%CB%B9%E8%C7%C2%A7%D2%B9"/>
    <hyperlink ref="E203" r:id="rId196" display="http://hfo63.cfo.in.th/CheckDataDtl.aspx?orgid=05689&amp;balance=%A7%BA%B4%D8%C5%3Cbr/%3E%A7%BA%CA%D1%C1%BE%D1%B9%B8%EC%A1%D1%B9&amp;month=4&amp;year=2020&amp;thetype=%A7%BA%CB%B9%E8%C7%C2%A7%D2%B9"/>
    <hyperlink ref="E204" r:id="rId197" display="http://hfo63.cfo.in.th/CheckDataDtl.aspx?orgid=05690&amp;balance=%A7%BA%B4%D8%C5%3Cbr/%3E%A7%BA%CA%D1%C1%BE%D1%B9%B8%EC%A1%D1%B9&amp;month=4&amp;year=2020&amp;thetype=%A7%BA%CB%B9%E8%C7%C2%A7%D2%B9"/>
    <hyperlink ref="E205" r:id="rId198" display="http://hfo63.cfo.in.th/CheckDataDtl.aspx?orgid=05690&amp;balance=%A7%BA%B4%D8%C5%3Cbr/%3E%A7%BA%CA%D1%C1%BE%D1%B9%B8%EC%A1%D1%B9&amp;month=4&amp;year=2020&amp;thetype=%A7%BA%CB%B9%E8%C7%C2%A7%D2%B9"/>
    <hyperlink ref="E206" r:id="rId199" display="http://hfo63.cfo.in.th/CheckDataDtl.aspx?orgid=05691&amp;balance=%A7%BA%B4%D8%C5%3Cbr/%3E%A7%BA%CA%D1%C1%BE%D1%B9%B8%EC%A1%D1%B9&amp;month=4&amp;year=2020&amp;thetype=%A7%BA%CB%B9%E8%C7%C2%A7%D2%B9"/>
    <hyperlink ref="E207" r:id="rId200" display="http://hfo63.cfo.in.th/CheckDataDtl.aspx?orgid=05691&amp;balance=%A7%BA%B4%D8%C5%3Cbr/%3E%A7%BA%CA%D1%C1%BE%D1%B9%B8%EC%A1%D1%B9&amp;month=4&amp;year=2020&amp;thetype=%A7%BA%CB%B9%E8%C7%C2%A7%D2%B9"/>
    <hyperlink ref="E208" r:id="rId201" display="http://hfo63.cfo.in.th/CheckDataDtl.aspx?orgid=05692&amp;balance=%A7%BA%B4%D8%C5%3Cbr/%3E%A7%BA%CA%D1%C1%BE%D1%B9%B8%EC%A1%D1%B9&amp;month=4&amp;year=2020&amp;thetype=%A7%BA%CB%B9%E8%C7%C2%A7%D2%B9"/>
    <hyperlink ref="E209" r:id="rId202" display="http://hfo63.cfo.in.th/CheckDataDtl.aspx?orgid=05692&amp;balance=%A7%BA%B4%D8%C5%3Cbr/%3E%A7%BA%CA%D1%C1%BE%D1%B9%B8%EC%A1%D1%B9&amp;month=4&amp;year=2020&amp;thetype=%A7%BA%CB%B9%E8%C7%C2%A7%D2%B9"/>
    <hyperlink ref="E210" r:id="rId203" display="http://hfo63.cfo.in.th/CheckDataDtl.aspx?orgid=05694&amp;balance=%A7%BA%B4%D8%C5%3Cbr/%3E%A7%BA%CA%D1%C1%BE%D1%B9%B8%EC%A1%D1%B9&amp;month=4&amp;year=2020&amp;thetype=%A7%BA%CB%B9%E8%C7%C2%A7%D2%B9"/>
    <hyperlink ref="E211" r:id="rId204" display="http://hfo63.cfo.in.th/CheckDataDtl.aspx?orgid=05694&amp;balance=%A7%BA%B4%D8%C5%3Cbr/%3E%A7%BA%CA%D1%C1%BE%D1%B9%B8%EC%A1%D1%B9&amp;month=4&amp;year=2020&amp;thetype=%A7%BA%CB%B9%E8%C7%C2%A7%D2%B9"/>
    <hyperlink ref="E212" r:id="rId205" display="http://hfo63.cfo.in.th/CheckDataDtl.aspx?orgid=05695&amp;balance=%A7%BA%B4%D8%C5%3Cbr/%3E%A7%BA%CA%D1%C1%BE%D1%B9%B8%EC%A1%D1%B9&amp;month=4&amp;year=2020&amp;thetype=%A7%BA%CB%B9%E8%C7%C2%A7%D2%B9"/>
    <hyperlink ref="E213" r:id="rId206" display="http://hfo63.cfo.in.th/CheckDataDtl.aspx?orgid=05695&amp;balance=%A7%BA%B4%D8%C5%3Cbr/%3E%A7%BA%CA%D1%C1%BE%D1%B9%B8%EC%A1%D1%B9&amp;month=4&amp;year=2020&amp;thetype=%A7%BA%CB%B9%E8%C7%C2%A7%D2%B9"/>
    <hyperlink ref="E214" r:id="rId207" display="http://hfo63.cfo.in.th/CheckDataDtl.aspx?orgid=05696&amp;balance=%A7%BA%B4%D8%C5%3Cbr/%3E%A7%BA%CA%D1%C1%BE%D1%B9%B8%EC%A1%D1%B9&amp;month=4&amp;year=2020&amp;thetype=%A7%BA%CB%B9%E8%C7%C2%A7%D2%B9"/>
    <hyperlink ref="E215" r:id="rId208" display="http://hfo63.cfo.in.th/CheckDataDtl.aspx?orgid=05696&amp;balance=%A7%BA%B4%D8%C5%3Cbr/%3E%A7%BA%CA%D1%C1%BE%D1%B9%B8%EC%A1%D1%B9&amp;month=4&amp;year=2020&amp;thetype=%A7%BA%CB%B9%E8%C7%C2%A7%D2%B9"/>
    <hyperlink ref="E216" r:id="rId209" display="http://hfo63.cfo.in.th/CheckDataDtl.aspx?orgid=05697&amp;balance=%A7%BA%B4%D8%C5%3Cbr/%3E%A7%BA%CA%D1%C1%BE%D1%B9%B8%EC%A1%D1%B9&amp;month=4&amp;year=2020&amp;thetype=%A7%BA%CB%B9%E8%C7%C2%A7%D2%B9"/>
    <hyperlink ref="E217" r:id="rId210" display="http://hfo63.cfo.in.th/CheckDataDtl.aspx?orgid=05697&amp;balance=%A7%BA%B4%D8%C5%3Cbr/%3E%A7%BA%CA%D1%C1%BE%D1%B9%B8%EC%A1%D1%B9&amp;month=4&amp;year=2020&amp;thetype=%A7%BA%CB%B9%E8%C7%C2%A7%D2%B9"/>
    <hyperlink ref="E218" r:id="rId211" display="http://hfo63.cfo.in.th/CheckDataDtl.aspx?orgid=05698&amp;balance=%A7%BA%B4%D8%C5%3Cbr/%3E%A7%BA%CA%D1%C1%BE%D1%B9%B8%EC%A1%D1%B9&amp;month=4&amp;year=2020&amp;thetype=%A7%BA%CB%B9%E8%C7%C2%A7%D2%B9"/>
    <hyperlink ref="E219" r:id="rId212" display="http://hfo63.cfo.in.th/CheckDataDtl.aspx?orgid=05698&amp;balance=%A7%BA%B4%D8%C5%3Cbr/%3E%A7%BA%CA%D1%C1%BE%D1%B9%B8%EC%A1%D1%B9&amp;month=4&amp;year=2020&amp;thetype=%A7%BA%CB%B9%E8%C7%C2%A7%D2%B9"/>
    <hyperlink ref="E220" r:id="rId213" display="http://hfo63.cfo.in.th/CheckDataDtl.aspx?orgid=05700&amp;balance=%A7%BA%B4%D8%C5%3Cbr/%3E%A7%BA%CA%D1%C1%BE%D1%B9%B8%EC%A1%D1%B9&amp;month=4&amp;year=2020&amp;thetype=%A7%BA%CB%B9%E8%C7%C2%A7%D2%B9"/>
    <hyperlink ref="E221" r:id="rId214" display="http://hfo63.cfo.in.th/CheckDataDtl.aspx?orgid=05700&amp;balance=%A7%BA%B4%D8%C5%3Cbr/%3E%A7%BA%CA%D1%C1%BE%D1%B9%B8%EC%A1%D1%B9&amp;month=4&amp;year=2020&amp;thetype=%A7%BA%CB%B9%E8%C7%C2%A7%D2%B9"/>
    <hyperlink ref="E222" r:id="rId215" display="http://hfo63.cfo.in.th/CheckDataDtl.aspx?orgid=05701&amp;balance=%A7%BA%B4%D8%C5%3Cbr/%3E%A7%BA%CA%D1%C1%BE%D1%B9%B8%EC%A1%D1%B9&amp;month=4&amp;year=2020&amp;thetype=%A7%BA%CB%B9%E8%C7%C2%A7%D2%B9"/>
    <hyperlink ref="E223" r:id="rId216" display="http://hfo63.cfo.in.th/CheckDataDtl.aspx?orgid=05701&amp;balance=%A7%BA%B4%D8%C5%3Cbr/%3E%A7%BA%CA%D1%C1%BE%D1%B9%B8%EC%A1%D1%B9&amp;month=4&amp;year=2020&amp;thetype=%A7%BA%CB%B9%E8%C7%C2%A7%D2%B9"/>
    <hyperlink ref="E224" r:id="rId217" display="http://hfo63.cfo.in.th/CheckDataDtl.aspx?orgid=05702&amp;balance=%A7%BA%B4%D8%C5%3Cbr/%3E%A7%BA%CA%D1%C1%BE%D1%B9%B8%EC%A1%D1%B9&amp;month=4&amp;year=2020&amp;thetype=%A7%BA%CB%B9%E8%C7%C2%A7%D2%B9"/>
    <hyperlink ref="E225" r:id="rId218" display="http://hfo63.cfo.in.th/CheckDataDtl.aspx?orgid=05702&amp;balance=%A7%BA%B4%D8%C5%3Cbr/%3E%A7%BA%CA%D1%C1%BE%D1%B9%B8%EC%A1%D1%B9&amp;month=4&amp;year=2020&amp;thetype=%A7%BA%CB%B9%E8%C7%C2%A7%D2%B9"/>
    <hyperlink ref="E226" r:id="rId219" display="http://hfo63.cfo.in.th/CheckDataDtl.aspx?orgid=05703&amp;balance=%A7%BA%B4%D8%C5%3Cbr/%3E%A7%BA%CA%D1%C1%BE%D1%B9%B8%EC%A1%D1%B9&amp;month=4&amp;year=2020&amp;thetype=%A7%BA%CB%B9%E8%C7%C2%A7%D2%B9"/>
    <hyperlink ref="E227" r:id="rId220" display="http://hfo63.cfo.in.th/CheckDataDtl.aspx?orgid=05703&amp;balance=%A7%BA%B4%D8%C5%3Cbr/%3E%A7%BA%CA%D1%C1%BE%D1%B9%B8%EC%A1%D1%B9&amp;month=4&amp;year=2020&amp;thetype=%A7%BA%CB%B9%E8%C7%C2%A7%D2%B9"/>
    <hyperlink ref="E228" r:id="rId221" display="http://hfo63.cfo.in.th/CheckDataDtl.aspx?orgid=05704&amp;balance=%A7%BA%B4%D8%C5%3Cbr/%3E%A7%BA%CA%D1%C1%BE%D1%B9%B8%EC%A1%D1%B9&amp;month=4&amp;year=2020&amp;thetype=%A7%BA%CB%B9%E8%C7%C2%A7%D2%B9"/>
    <hyperlink ref="E229" r:id="rId222" display="http://hfo63.cfo.in.th/CheckDataDtl.aspx?orgid=05704&amp;balance=%A7%BA%B4%D8%C5%3Cbr/%3E%A7%BA%CA%D1%C1%BE%D1%B9%B8%EC%A1%D1%B9&amp;month=4&amp;year=2020&amp;thetype=%A7%BA%CB%B9%E8%C7%C2%A7%D2%B9"/>
    <hyperlink ref="E230" r:id="rId223" display="http://hfo63.cfo.in.th/CheckDataDtl.aspx?orgid=05705&amp;balance=%A7%BA%B4%D8%C5%3Cbr/%3E%A7%BA%CA%D1%C1%BE%D1%B9%B8%EC%A1%D1%B9&amp;month=4&amp;year=2020&amp;thetype=%A7%BA%CB%B9%E8%C7%C2%A7%D2%B9"/>
    <hyperlink ref="E231" r:id="rId224" display="http://hfo63.cfo.in.th/CheckDataDtl.aspx?orgid=05705&amp;balance=%A7%BA%B4%D8%C5%3Cbr/%3E%A7%BA%CA%D1%C1%BE%D1%B9%B8%EC%A1%D1%B9&amp;month=4&amp;year=2020&amp;thetype=%A7%BA%CB%B9%E8%C7%C2%A7%D2%B9"/>
    <hyperlink ref="E232" r:id="rId225" display="http://hfo63.cfo.in.th/CheckDataDtl.aspx?orgid=05706&amp;balance=%A7%BA%B4%D8%C5%3Cbr/%3E%A7%BA%CA%D1%C1%BE%D1%B9%B8%EC%A1%D1%B9&amp;month=4&amp;year=2020&amp;thetype=%A7%BA%CB%B9%E8%C7%C2%A7%D2%B9"/>
    <hyperlink ref="E233" r:id="rId226" display="http://hfo63.cfo.in.th/CheckDataDtl.aspx?orgid=05706&amp;balance=%A7%BA%B4%D8%C5%3Cbr/%3E%A7%BA%CA%D1%C1%BE%D1%B9%B8%EC%A1%D1%B9&amp;month=4&amp;year=2020&amp;thetype=%A7%BA%CB%B9%E8%C7%C2%A7%D2%B9"/>
    <hyperlink ref="E234" r:id="rId227" display="http://hfo63.cfo.in.th/CheckDataDtl.aspx?orgid=05707&amp;balance=%A7%BA%B4%D8%C5%3Cbr/%3E%A7%BA%CA%D1%C1%BE%D1%B9%B8%EC%A1%D1%B9&amp;month=4&amp;year=2020&amp;thetype=%A7%BA%CB%B9%E8%C7%C2%A7%D2%B9"/>
    <hyperlink ref="E235" r:id="rId228" display="http://hfo63.cfo.in.th/CheckDataDtl.aspx?orgid=05707&amp;balance=%A7%BA%B4%D8%C5%3Cbr/%3E%A7%BA%CA%D1%C1%BE%D1%B9%B8%EC%A1%D1%B9&amp;month=4&amp;year=2020&amp;thetype=%A7%BA%CB%B9%E8%C7%C2%A7%D2%B9"/>
    <hyperlink ref="E236" r:id="rId229" display="http://hfo63.cfo.in.th/CheckDataDtl.aspx?orgid=05708&amp;balance=%A7%BA%B4%D8%C5%3Cbr/%3E%A7%BA%CA%D1%C1%BE%D1%B9%B8%EC%A1%D1%B9&amp;month=4&amp;year=2020&amp;thetype=%A7%BA%CB%B9%E8%C7%C2%A7%D2%B9"/>
    <hyperlink ref="E237" r:id="rId230" display="http://hfo63.cfo.in.th/CheckDataDtl.aspx?orgid=05708&amp;balance=%A7%BA%B4%D8%C5%3Cbr/%3E%A7%BA%CA%D1%C1%BE%D1%B9%B8%EC%A1%D1%B9&amp;month=4&amp;year=2020&amp;thetype=%A7%BA%CB%B9%E8%C7%C2%A7%D2%B9"/>
    <hyperlink ref="E238" r:id="rId231" display="http://hfo63.cfo.in.th/CheckDataDtl.aspx?orgid=05709&amp;balance=%A7%BA%B4%D8%C5%3Cbr/%3E%A7%BA%CA%D1%C1%BE%D1%B9%B8%EC%A1%D1%B9&amp;month=4&amp;year=2020&amp;thetype=%A7%BA%CB%B9%E8%C7%C2%A7%D2%B9"/>
    <hyperlink ref="E239" r:id="rId232" display="http://hfo63.cfo.in.th/CheckDataDtl.aspx?orgid=05709&amp;balance=%A7%BA%B4%D8%C5%3Cbr/%3E%A7%BA%CA%D1%C1%BE%D1%B9%B8%EC%A1%D1%B9&amp;month=4&amp;year=2020&amp;thetype=%A7%BA%CB%B9%E8%C7%C2%A7%D2%B9"/>
    <hyperlink ref="E240" r:id="rId233" display="http://hfo63.cfo.in.th/CheckDataDtl.aspx?orgid=05710&amp;balance=%A7%BA%B4%D8%C5%3Cbr/%3E%A7%BA%CA%D1%C1%BE%D1%B9%B8%EC%A1%D1%B9&amp;month=4&amp;year=2020&amp;thetype=%A7%BA%CB%B9%E8%C7%C2%A7%D2%B9"/>
    <hyperlink ref="E241" r:id="rId234" display="http://hfo63.cfo.in.th/CheckDataDtl.aspx?orgid=05710&amp;balance=%A7%BA%B4%D8%C5%3Cbr/%3E%A7%BA%CA%D1%C1%BE%D1%B9%B8%EC%A1%D1%B9&amp;month=4&amp;year=2020&amp;thetype=%A7%BA%CB%B9%E8%C7%C2%A7%D2%B9"/>
    <hyperlink ref="E242" r:id="rId235" display="http://hfo63.cfo.in.th/CheckDataDtl.aspx?orgid=05711&amp;balance=%A7%BA%B4%D8%C5%3Cbr/%3E%A7%BA%CA%D1%C1%BE%D1%B9%B8%EC%A1%D1%B9&amp;month=4&amp;year=2020&amp;thetype=%A7%BA%CB%B9%E8%C7%C2%A7%D2%B9"/>
    <hyperlink ref="E243" r:id="rId236" display="http://hfo63.cfo.in.th/CheckDataDtl.aspx?orgid=05711&amp;balance=%A7%BA%B4%D8%C5%3Cbr/%3E%A7%BA%CA%D1%C1%BE%D1%B9%B8%EC%A1%D1%B9&amp;month=4&amp;year=2020&amp;thetype=%A7%BA%CB%B9%E8%C7%C2%A7%D2%B9"/>
    <hyperlink ref="E244" r:id="rId237" display="http://hfo63.cfo.in.th/CheckDataDtl.aspx?orgid=05712&amp;balance=%A7%BA%B4%D8%C5%3Cbr/%3E%A7%BA%CA%D1%C1%BE%D1%B9%B8%EC%A1%D1%B9&amp;month=4&amp;year=2020&amp;thetype=%A7%BA%CB%B9%E8%C7%C2%A7%D2%B9"/>
    <hyperlink ref="E245" r:id="rId238" display="http://hfo63.cfo.in.th/CheckDataDtl.aspx?orgid=05712&amp;balance=%A7%BA%B4%D8%C5%3Cbr/%3E%A7%BA%CA%D1%C1%BE%D1%B9%B8%EC%A1%D1%B9&amp;month=4&amp;year=2020&amp;thetype=%A7%BA%CB%B9%E8%C7%C2%A7%D2%B9"/>
    <hyperlink ref="E246" r:id="rId239" display="http://hfo63.cfo.in.th/CheckDataDtl.aspx?orgid=05713&amp;balance=%A7%BA%B4%D8%C5%3Cbr/%3E%A7%BA%CA%D1%C1%BE%D1%B9%B8%EC%A1%D1%B9&amp;month=4&amp;year=2020&amp;thetype=%A7%BA%CB%B9%E8%C7%C2%A7%D2%B9"/>
    <hyperlink ref="E247" r:id="rId240" display="http://hfo63.cfo.in.th/CheckDataDtl.aspx?orgid=05713&amp;balance=%A7%BA%B4%D8%C5%3Cbr/%3E%A7%BA%CA%D1%C1%BE%D1%B9%B8%EC%A1%D1%B9&amp;month=4&amp;year=2020&amp;thetype=%A7%BA%CB%B9%E8%C7%C2%A7%D2%B9"/>
    <hyperlink ref="E248" r:id="rId241" display="http://hfo63.cfo.in.th/CheckDataDtl.aspx?orgid=05714&amp;balance=%A7%BA%B4%D8%C5%3Cbr/%3E%A7%BA%CA%D1%C1%BE%D1%B9%B8%EC%A1%D1%B9&amp;month=4&amp;year=2020&amp;thetype=%A7%BA%CB%B9%E8%C7%C2%A7%D2%B9"/>
    <hyperlink ref="E249" r:id="rId242" display="http://hfo63.cfo.in.th/CheckDataDtl.aspx?orgid=05714&amp;balance=%A7%BA%B4%D8%C5%3Cbr/%3E%A7%BA%CA%D1%C1%BE%D1%B9%B8%EC%A1%D1%B9&amp;month=4&amp;year=2020&amp;thetype=%A7%BA%CB%B9%E8%C7%C2%A7%D2%B9"/>
    <hyperlink ref="E250" r:id="rId243" display="http://hfo63.cfo.in.th/CheckDataDtl.aspx?orgid=05715&amp;balance=%A7%BA%B4%D8%C5%3Cbr/%3E%A7%BA%CA%D1%C1%BE%D1%B9%B8%EC%A1%D1%B9&amp;month=4&amp;year=2020&amp;thetype=%A7%BA%CB%B9%E8%C7%C2%A7%D2%B9"/>
    <hyperlink ref="E251" r:id="rId244" display="http://hfo63.cfo.in.th/CheckDataDtl.aspx?orgid=05715&amp;balance=%A7%BA%B4%D8%C5%3Cbr/%3E%A7%BA%CA%D1%C1%BE%D1%B9%B8%EC%A1%D1%B9&amp;month=4&amp;year=2020&amp;thetype=%A7%BA%CB%B9%E8%C7%C2%A7%D2%B9"/>
    <hyperlink ref="E252" r:id="rId245" display="http://hfo63.cfo.in.th/CheckDataDtl.aspx?orgid=05716&amp;balance=%A7%BA%B4%D8%C5%3Cbr/%3E%A7%BA%CA%D1%C1%BE%D1%B9%B8%EC%A1%D1%B9&amp;month=4&amp;year=2020&amp;thetype=%A7%BA%CB%B9%E8%C7%C2%A7%D2%B9"/>
    <hyperlink ref="E253" r:id="rId246" display="http://hfo63.cfo.in.th/CheckDataDtl.aspx?orgid=05716&amp;balance=%A7%BA%B4%D8%C5%3Cbr/%3E%A7%BA%CA%D1%C1%BE%D1%B9%B8%EC%A1%D1%B9&amp;month=4&amp;year=2020&amp;thetype=%A7%BA%CB%B9%E8%C7%C2%A7%D2%B9"/>
    <hyperlink ref="E254" r:id="rId247" display="http://hfo63.cfo.in.th/CheckDataDtl.aspx?orgid=05717&amp;balance=%A7%BA%B4%D8%C5%3Cbr/%3E%A7%BA%CA%D1%C1%BE%D1%B9%B8%EC%A1%D1%B9&amp;month=4&amp;year=2020&amp;thetype=%A7%BA%CB%B9%E8%C7%C2%A7%D2%B9"/>
    <hyperlink ref="E255" r:id="rId248" display="http://hfo63.cfo.in.th/CheckDataDtl.aspx?orgid=05717&amp;balance=%A7%BA%B4%D8%C5%3Cbr/%3E%A7%BA%CA%D1%C1%BE%D1%B9%B8%EC%A1%D1%B9&amp;month=4&amp;year=2020&amp;thetype=%A7%BA%CB%B9%E8%C7%C2%A7%D2%B9"/>
    <hyperlink ref="E256" r:id="rId249" display="http://hfo63.cfo.in.th/CheckDataDtl.aspx?orgid=05718&amp;balance=%A7%BA%B4%D8%C5%3Cbr/%3E%A7%BA%CA%D1%C1%BE%D1%B9%B8%EC%A1%D1%B9&amp;month=4&amp;year=2020&amp;thetype=%A7%BA%CB%B9%E8%C7%C2%A7%D2%B9"/>
    <hyperlink ref="E257" r:id="rId250" display="http://hfo63.cfo.in.th/CheckDataDtl.aspx?orgid=05718&amp;balance=%A7%BA%B4%D8%C5%3Cbr/%3E%A7%BA%CA%D1%C1%BE%D1%B9%B8%EC%A1%D1%B9&amp;month=4&amp;year=2020&amp;thetype=%A7%BA%CB%B9%E8%C7%C2%A7%D2%B9"/>
    <hyperlink ref="E258" r:id="rId251" display="http://hfo63.cfo.in.th/CheckDataDtl.aspx?orgid=05719&amp;balance=%A7%BA%B4%D8%C5%3Cbr/%3E%A7%BA%CA%D1%C1%BE%D1%B9%B8%EC%A1%D1%B9&amp;month=4&amp;year=2020&amp;thetype=%A7%BA%CB%B9%E8%C7%C2%A7%D2%B9"/>
    <hyperlink ref="E259" r:id="rId252" display="http://hfo63.cfo.in.th/CheckDataDtl.aspx?orgid=05719&amp;balance=%A7%BA%B4%D8%C5%3Cbr/%3E%A7%BA%CA%D1%C1%BE%D1%B9%B8%EC%A1%D1%B9&amp;month=4&amp;year=2020&amp;thetype=%A7%BA%CB%B9%E8%C7%C2%A7%D2%B9"/>
    <hyperlink ref="E260" r:id="rId253" display="http://hfo63.cfo.in.th/CheckDataDtl.aspx?orgid=05720&amp;balance=%A7%BA%B4%D8%C5%3Cbr/%3E%A7%BA%CA%D1%C1%BE%D1%B9%B8%EC%A1%D1%B9&amp;month=4&amp;year=2020&amp;thetype=%A7%BA%CB%B9%E8%C7%C2%A7%D2%B9"/>
    <hyperlink ref="E261" r:id="rId254" display="http://hfo63.cfo.in.th/CheckDataDtl.aspx?orgid=05720&amp;balance=%A7%BA%B4%D8%C5%3Cbr/%3E%A7%BA%CA%D1%C1%BE%D1%B9%B8%EC%A1%D1%B9&amp;month=4&amp;year=2020&amp;thetype=%A7%BA%CB%B9%E8%C7%C2%A7%D2%B9"/>
    <hyperlink ref="E262" r:id="rId255" display="http://hfo63.cfo.in.th/CheckDataDtl.aspx?orgid=05721&amp;balance=%A7%BA%B4%D8%C5%3Cbr/%3E%A7%BA%CA%D1%C1%BE%D1%B9%B8%EC%A1%D1%B9&amp;month=4&amp;year=2020&amp;thetype=%A7%BA%CB%B9%E8%C7%C2%A7%D2%B9"/>
    <hyperlink ref="E263" r:id="rId256" display="http://hfo63.cfo.in.th/CheckDataDtl.aspx?orgid=05721&amp;balance=%A7%BA%B4%D8%C5%3Cbr/%3E%A7%BA%CA%D1%C1%BE%D1%B9%B8%EC%A1%D1%B9&amp;month=4&amp;year=2020&amp;thetype=%A7%BA%CB%B9%E8%C7%C2%A7%D2%B9"/>
    <hyperlink ref="E264" r:id="rId257" display="http://hfo63.cfo.in.th/CheckDataDtl.aspx?orgid=05722&amp;balance=%A7%BA%B4%D8%C5%3Cbr/%3E%A7%BA%CA%D1%C1%BE%D1%B9%B8%EC%A1%D1%B9&amp;month=4&amp;year=2020&amp;thetype=%A7%BA%CB%B9%E8%C7%C2%A7%D2%B9"/>
    <hyperlink ref="E265" r:id="rId258" display="http://hfo63.cfo.in.th/CheckDataDtl.aspx?orgid=05722&amp;balance=%A7%BA%B4%D8%C5%3Cbr/%3E%A7%BA%CA%D1%C1%BE%D1%B9%B8%EC%A1%D1%B9&amp;month=4&amp;year=2020&amp;thetype=%A7%BA%CB%B9%E8%C7%C2%A7%D2%B9"/>
    <hyperlink ref="E266" r:id="rId259" display="http://hfo63.cfo.in.th/CheckDataDtl.aspx?orgid=05723&amp;balance=%A7%BA%B4%D8%C5%3Cbr/%3E%A7%BA%CA%D1%C1%BE%D1%B9%B8%EC%A1%D1%B9&amp;month=4&amp;year=2020&amp;thetype=%A7%BA%CB%B9%E8%C7%C2%A7%D2%B9"/>
    <hyperlink ref="E267" r:id="rId260" display="http://hfo63.cfo.in.th/CheckDataDtl.aspx?orgid=05723&amp;balance=%A7%BA%B4%D8%C5%3Cbr/%3E%A7%BA%CA%D1%C1%BE%D1%B9%B8%EC%A1%D1%B9&amp;month=4&amp;year=2020&amp;thetype=%A7%BA%CB%B9%E8%C7%C2%A7%D2%B9"/>
    <hyperlink ref="E268" r:id="rId261" display="http://hfo63.cfo.in.th/CheckDataDtl.aspx?orgid=05724&amp;balance=%A7%BA%B4%D8%C5%3Cbr/%3E%A7%BA%CA%D1%C1%BE%D1%B9%B8%EC%A1%D1%B9&amp;month=4&amp;year=2020&amp;thetype=%A7%BA%CB%B9%E8%C7%C2%A7%D2%B9"/>
    <hyperlink ref="E269" r:id="rId262" display="http://hfo63.cfo.in.th/CheckDataDtl.aspx?orgid=05724&amp;balance=%A7%BA%B4%D8%C5%3Cbr/%3E%A7%BA%CA%D1%C1%BE%D1%B9%B8%EC%A1%D1%B9&amp;month=4&amp;year=2020&amp;thetype=%A7%BA%CB%B9%E8%C7%C2%A7%D2%B9"/>
    <hyperlink ref="E270" r:id="rId263" display="http://hfo63.cfo.in.th/CheckDataDtl.aspx?orgid=05725&amp;balance=%A7%BA%B4%D8%C5%3Cbr/%3E%A7%BA%CA%D1%C1%BE%D1%B9%B8%EC%A1%D1%B9&amp;month=4&amp;year=2020&amp;thetype=%A7%BA%CB%B9%E8%C7%C2%A7%D2%B9"/>
    <hyperlink ref="E271" r:id="rId264" display="http://hfo63.cfo.in.th/CheckDataDtl.aspx?orgid=05725&amp;balance=%A7%BA%B4%D8%C5%3Cbr/%3E%A7%BA%CA%D1%C1%BE%D1%B9%B8%EC%A1%D1%B9&amp;month=4&amp;year=2020&amp;thetype=%A7%BA%CB%B9%E8%C7%C2%A7%D2%B9"/>
    <hyperlink ref="E272" r:id="rId265" display="http://hfo63.cfo.in.th/CheckDataDtl.aspx?orgid=05726&amp;balance=%A7%BA%B4%D8%C5%3Cbr/%3E%A7%BA%CA%D1%C1%BE%D1%B9%B8%EC%A1%D1%B9&amp;month=4&amp;year=2020&amp;thetype=%A7%BA%CB%B9%E8%C7%C2%A7%D2%B9"/>
    <hyperlink ref="E273" r:id="rId266" display="http://hfo63.cfo.in.th/CheckDataDtl.aspx?orgid=05726&amp;balance=%A7%BA%B4%D8%C5%3Cbr/%3E%A7%BA%CA%D1%C1%BE%D1%B9%B8%EC%A1%D1%B9&amp;month=4&amp;year=2020&amp;thetype=%A7%BA%CB%B9%E8%C7%C2%A7%D2%B9"/>
    <hyperlink ref="E274" r:id="rId267" display="http://hfo63.cfo.in.th/CheckDataDtl.aspx?orgid=05727&amp;balance=%A7%BA%B4%D8%C5%3Cbr/%3E%A7%BA%CA%D1%C1%BE%D1%B9%B8%EC%A1%D1%B9&amp;month=4&amp;year=2020&amp;thetype=%A7%BA%CB%B9%E8%C7%C2%A7%D2%B9"/>
    <hyperlink ref="E275" r:id="rId268" display="http://hfo63.cfo.in.th/CheckDataDtl.aspx?orgid=05727&amp;balance=%A7%BA%B4%D8%C5%3Cbr/%3E%A7%BA%CA%D1%C1%BE%D1%B9%B8%EC%A1%D1%B9&amp;month=4&amp;year=2020&amp;thetype=%A7%BA%CB%B9%E8%C7%C2%A7%D2%B9"/>
    <hyperlink ref="E276" r:id="rId269" display="http://hfo63.cfo.in.th/CheckDataDtl.aspx?orgid=05728&amp;balance=%A7%BA%B4%D8%C5%3Cbr/%3E%A7%BA%CA%D1%C1%BE%D1%B9%B8%EC%A1%D1%B9&amp;month=4&amp;year=2020&amp;thetype=%A7%BA%CB%B9%E8%C7%C2%A7%D2%B9"/>
    <hyperlink ref="E277" r:id="rId270" display="http://hfo63.cfo.in.th/CheckDataDtl.aspx?orgid=05728&amp;balance=%A7%BA%B4%D8%C5%3Cbr/%3E%A7%BA%CA%D1%C1%BE%D1%B9%B8%EC%A1%D1%B9&amp;month=4&amp;year=2020&amp;thetype=%A7%BA%CB%B9%E8%C7%C2%A7%D2%B9"/>
    <hyperlink ref="E278" r:id="rId271" display="http://hfo63.cfo.in.th/CheckDataDtl.aspx?orgid=05729&amp;balance=%A7%BA%B4%D8%C5%3Cbr/%3E%A7%BA%CA%D1%C1%BE%D1%B9%B8%EC%A1%D1%B9&amp;month=4&amp;year=2020&amp;thetype=%A7%BA%CB%B9%E8%C7%C2%A7%D2%B9"/>
    <hyperlink ref="E279" r:id="rId272" display="http://hfo63.cfo.in.th/CheckDataDtl.aspx?orgid=05729&amp;balance=%A7%BA%B4%D8%C5%3Cbr/%3E%A7%BA%CA%D1%C1%BE%D1%B9%B8%EC%A1%D1%B9&amp;month=4&amp;year=2020&amp;thetype=%A7%BA%CB%B9%E8%C7%C2%A7%D2%B9"/>
    <hyperlink ref="E280" r:id="rId273" display="http://hfo63.cfo.in.th/CheckDataDtl.aspx?orgid=05730&amp;balance=%A7%BA%B4%D8%C5%3Cbr/%3E%A7%BA%CA%D1%C1%BE%D1%B9%B8%EC%A1%D1%B9&amp;month=4&amp;year=2020&amp;thetype=%A7%BA%CB%B9%E8%C7%C2%A7%D2%B9"/>
    <hyperlink ref="E281" r:id="rId274" display="http://hfo63.cfo.in.th/CheckDataDtl.aspx?orgid=05730&amp;balance=%A7%BA%B4%D8%C5%3Cbr/%3E%A7%BA%CA%D1%C1%BE%D1%B9%B8%EC%A1%D1%B9&amp;month=4&amp;year=2020&amp;thetype=%A7%BA%CB%B9%E8%C7%C2%A7%D2%B9"/>
    <hyperlink ref="E282" r:id="rId275" display="http://hfo63.cfo.in.th/CheckDataDtl.aspx?orgid=05731&amp;balance=%A7%BA%B4%D8%C5%3Cbr/%3E%A7%BA%CA%D1%C1%BE%D1%B9%B8%EC%A1%D1%B9&amp;month=4&amp;year=2020&amp;thetype=%A7%BA%CB%B9%E8%C7%C2%A7%D2%B9"/>
    <hyperlink ref="E283" r:id="rId276" display="http://hfo63.cfo.in.th/CheckDataDtl.aspx?orgid=05731&amp;balance=%A7%BA%B4%D8%C5%3Cbr/%3E%A7%BA%CA%D1%C1%BE%D1%B9%B8%EC%A1%D1%B9&amp;month=4&amp;year=2020&amp;thetype=%A7%BA%CB%B9%E8%C7%C2%A7%D2%B9"/>
    <hyperlink ref="E284" r:id="rId277" display="http://hfo63.cfo.in.th/CheckDataDtl.aspx?orgid=05732&amp;balance=%A7%BA%B4%D8%C5%3Cbr/%3E%A7%BA%CA%D1%C1%BE%D1%B9%B8%EC%A1%D1%B9&amp;month=4&amp;year=2020&amp;thetype=%A7%BA%CB%B9%E8%C7%C2%A7%D2%B9"/>
    <hyperlink ref="E285" r:id="rId278" display="http://hfo63.cfo.in.th/CheckDataDtl.aspx?orgid=05732&amp;balance=%A7%BA%B4%D8%C5%3Cbr/%3E%A7%BA%CA%D1%C1%BE%D1%B9%B8%EC%A1%D1%B9&amp;month=4&amp;year=2020&amp;thetype=%A7%BA%CB%B9%E8%C7%C2%A7%D2%B9"/>
    <hyperlink ref="E286" r:id="rId279" display="http://hfo63.cfo.in.th/CheckDataDtl.aspx?orgid=05733&amp;balance=%A7%BA%B4%D8%C5%3Cbr/%3E%A7%BA%CA%D1%C1%BE%D1%B9%B8%EC%A1%D1%B9&amp;month=4&amp;year=2020&amp;thetype=%A7%BA%CB%B9%E8%C7%C2%A7%D2%B9"/>
    <hyperlink ref="E287" r:id="rId280" display="http://hfo63.cfo.in.th/CheckDataDtl.aspx?orgid=05733&amp;balance=%A7%BA%B4%D8%C5%3Cbr/%3E%A7%BA%CA%D1%C1%BE%D1%B9%B8%EC%A1%D1%B9&amp;month=4&amp;year=2020&amp;thetype=%A7%BA%CB%B9%E8%C7%C2%A7%D2%B9"/>
    <hyperlink ref="E288" r:id="rId281" display="http://hfo63.cfo.in.th/CheckDataDtl.aspx?orgid=05734&amp;balance=%A7%BA%B4%D8%C5%3Cbr/%3E%A7%BA%CA%D1%C1%BE%D1%B9%B8%EC%A1%D1%B9&amp;month=4&amp;year=2020&amp;thetype=%A7%BA%CB%B9%E8%C7%C2%A7%D2%B9"/>
    <hyperlink ref="E289" r:id="rId282" display="http://hfo63.cfo.in.th/CheckDataDtl.aspx?orgid=05734&amp;balance=%A7%BA%B4%D8%C5%3Cbr/%3E%A7%BA%CA%D1%C1%BE%D1%B9%B8%EC%A1%D1%B9&amp;month=4&amp;year=2020&amp;thetype=%A7%BA%CB%B9%E8%C7%C2%A7%D2%B9"/>
    <hyperlink ref="E290" r:id="rId283" display="http://hfo63.cfo.in.th/CheckDataDtl.aspx?orgid=05735&amp;balance=%A7%BA%B4%D8%C5%3Cbr/%3E%A7%BA%CA%D1%C1%BE%D1%B9%B8%EC%A1%D1%B9&amp;month=4&amp;year=2020&amp;thetype=%A7%BA%CB%B9%E8%C7%C2%A7%D2%B9"/>
    <hyperlink ref="E291" r:id="rId284" display="http://hfo63.cfo.in.th/CheckDataDtl.aspx?orgid=05735&amp;balance=%A7%BA%B4%D8%C5%3Cbr/%3E%A7%BA%CA%D1%C1%BE%D1%B9%B8%EC%A1%D1%B9&amp;month=4&amp;year=2020&amp;thetype=%A7%BA%CB%B9%E8%C7%C2%A7%D2%B9"/>
    <hyperlink ref="E292" r:id="rId285" display="http://hfo63.cfo.in.th/CheckDataDtl.aspx?orgid=05736&amp;balance=%A7%BA%B4%D8%C5%3Cbr/%3E%A7%BA%CA%D1%C1%BE%D1%B9%B8%EC%A1%D1%B9&amp;month=4&amp;year=2020&amp;thetype=%A7%BA%CB%B9%E8%C7%C2%A7%D2%B9"/>
    <hyperlink ref="E293" r:id="rId286" display="http://hfo63.cfo.in.th/CheckDataDtl.aspx?orgid=05736&amp;balance=%A7%BA%B4%D8%C5%3Cbr/%3E%A7%BA%CA%D1%C1%BE%D1%B9%B8%EC%A1%D1%B9&amp;month=4&amp;year=2020&amp;thetype=%A7%BA%CB%B9%E8%C7%C2%A7%D2%B9"/>
    <hyperlink ref="E294" r:id="rId287" display="http://hfo63.cfo.in.th/CheckDataDtl.aspx?orgid=05737&amp;balance=%A7%BA%B4%D8%C5%3Cbr/%3E%A7%BA%CA%D1%C1%BE%D1%B9%B8%EC%A1%D1%B9&amp;month=4&amp;year=2020&amp;thetype=%A7%BA%CB%B9%E8%C7%C2%A7%D2%B9"/>
    <hyperlink ref="E295" r:id="rId288" display="http://hfo63.cfo.in.th/CheckDataDtl.aspx?orgid=05737&amp;balance=%A7%BA%B4%D8%C5%3Cbr/%3E%A7%BA%CA%D1%C1%BE%D1%B9%B8%EC%A1%D1%B9&amp;month=4&amp;year=2020&amp;thetype=%A7%BA%CB%B9%E8%C7%C2%A7%D2%B9"/>
    <hyperlink ref="E296" r:id="rId289" display="http://hfo63.cfo.in.th/CheckDataDtl.aspx?orgid=05738&amp;balance=%A7%BA%B4%D8%C5%3Cbr/%3E%A7%BA%CA%D1%C1%BE%D1%B9%B8%EC%A1%D1%B9&amp;month=4&amp;year=2020&amp;thetype=%A7%BA%CB%B9%E8%C7%C2%A7%D2%B9"/>
    <hyperlink ref="E297" r:id="rId290" display="http://hfo63.cfo.in.th/CheckDataDtl.aspx?orgid=05738&amp;balance=%A7%BA%B4%D8%C5%3Cbr/%3E%A7%BA%CA%D1%C1%BE%D1%B9%B8%EC%A1%D1%B9&amp;month=4&amp;year=2020&amp;thetype=%A7%BA%CB%B9%E8%C7%C2%A7%D2%B9"/>
    <hyperlink ref="E298" r:id="rId291" display="http://hfo63.cfo.in.th/CheckDataDtl.aspx?orgid=05739&amp;balance=%A7%BA%B4%D8%C5%3Cbr/%3E%A7%BA%CA%D1%C1%BE%D1%B9%B8%EC%A1%D1%B9&amp;month=4&amp;year=2020&amp;thetype=%A7%BA%CB%B9%E8%C7%C2%A7%D2%B9"/>
    <hyperlink ref="E299" r:id="rId292" display="http://hfo63.cfo.in.th/CheckDataDtl.aspx?orgid=05739&amp;balance=%A7%BA%B4%D8%C5%3Cbr/%3E%A7%BA%CA%D1%C1%BE%D1%B9%B8%EC%A1%D1%B9&amp;month=4&amp;year=2020&amp;thetype=%A7%BA%CB%B9%E8%C7%C2%A7%D2%B9"/>
    <hyperlink ref="E300" r:id="rId293" display="http://hfo63.cfo.in.th/CheckDataDtl.aspx?orgid=0650&amp;balance=%A7%BA%B4%D8%C5%3Cbr/%3E%A7%BA%CA%D1%C1%BE%D1%B9%B8%EC%A1%D1%B9&amp;month=4&amp;year=2020&amp;thetype=%A7%BA%CB%B9%E8%C7%C2%A7%D2%B9"/>
    <hyperlink ref="E301" r:id="rId294" display="http://hfo63.cfo.in.th/CheckDataDtl.aspx?orgid=0650&amp;balance=%A7%BA%B4%D8%C5%3Cbr/%3E%A7%BA%CA%D1%C1%BE%D1%B9%B8%EC%A1%D1%B9&amp;month=4&amp;year=2020&amp;thetype=%A7%BA%CB%B9%E8%C7%C2%A7%D2%B9"/>
    <hyperlink ref="E302" r:id="rId295" display="http://hfo63.cfo.in.th/CheckDataDtl.aspx?orgid=10711&amp;balance=%A7%BA%B4%D8%C5%3Cbr/%3E%A7%BA%CA%D1%C1%BE%D1%B9%B8%EC%A1%D1%B9&amp;month=4&amp;year=2020&amp;thetype=%A7%BA%CB%B9%E8%C7%C2%A7%D2%B9"/>
    <hyperlink ref="E303" r:id="rId296" display="http://hfo63.cfo.in.th/CheckDataDtl.aspx?orgid=10711&amp;balance=%A7%BA%B4%D8%C5%3Cbr/%3E%A7%BA%CA%D1%C1%BE%D1%B9%B8%EC%A1%D1%B9&amp;month=4&amp;year=2020&amp;thetype=%A7%BA%CB%B9%E8%C7%C2%A7%D2%B9"/>
    <hyperlink ref="E304" r:id="rId297" display="http://hfo63.cfo.in.th/CheckDataDtl.aspx?orgid=11104&amp;balance=%A7%BA%B4%D8%C5%3Cbr/%3E%A7%BA%CA%D1%C1%BE%D1%B9%B8%EC%A1%D1%B9&amp;month=4&amp;year=2020&amp;thetype=%A7%BA%CB%B9%E8%C7%C2%A7%D2%B9"/>
    <hyperlink ref="E305" r:id="rId298" display="http://hfo63.cfo.in.th/CheckDataDtl.aspx?orgid=11104&amp;balance=%A7%BA%B4%D8%C5%3Cbr/%3E%A7%BA%CA%D1%C1%BE%D1%B9%B8%EC%A1%D1%B9&amp;month=4&amp;year=2020&amp;thetype=%A7%BA%CB%B9%E8%C7%C2%A7%D2%B9"/>
    <hyperlink ref="E306" r:id="rId299" display="http://hfo63.cfo.in.th/CheckDataDtl.aspx?orgid=11105&amp;balance=%A7%BA%B4%D8%C5%3Cbr/%3E%A7%BA%CA%D1%C1%BE%D1%B9%B8%EC%A1%D1%B9&amp;month=4&amp;year=2020&amp;thetype=%A7%BA%CB%B9%E8%C7%C2%A7%D2%B9"/>
    <hyperlink ref="E307" r:id="rId300" display="http://hfo63.cfo.in.th/CheckDataDtl.aspx?orgid=11105&amp;balance=%A7%BA%B4%D8%C5%3Cbr/%3E%A7%BA%CA%D1%C1%BE%D1%B9%B8%EC%A1%D1%B9&amp;month=4&amp;year=2020&amp;thetype=%A7%BA%CB%B9%E8%C7%C2%A7%D2%B9"/>
    <hyperlink ref="E308" r:id="rId301" display="http://hfo63.cfo.in.th/CheckDataDtl.aspx?orgid=11106&amp;balance=%A7%BA%B4%D8%C5%3Cbr/%3E%A7%BA%CA%D1%C1%BE%D1%B9%B8%EC%A1%D1%B9&amp;month=4&amp;year=2020&amp;thetype=%A7%BA%CB%B9%E8%C7%C2%A7%D2%B9"/>
    <hyperlink ref="E309" r:id="rId302" display="http://hfo63.cfo.in.th/CheckDataDtl.aspx?orgid=11106&amp;balance=%A7%BA%B4%D8%C5%3Cbr/%3E%A7%BA%CA%D1%C1%BE%D1%B9%B8%EC%A1%D1%B9&amp;month=4&amp;year=2020&amp;thetype=%A7%BA%CB%B9%E8%C7%C2%A7%D2%B9"/>
    <hyperlink ref="E310" r:id="rId303" display="http://hfo63.cfo.in.th/CheckDataDtl.aspx?orgid=11107&amp;balance=%A7%BA%B4%D8%C5%3Cbr/%3E%A7%BA%CA%D1%C1%BE%D1%B9%B8%EC%A1%D1%B9&amp;month=4&amp;year=2020&amp;thetype=%A7%BA%CB%B9%E8%C7%C2%A7%D2%B9"/>
    <hyperlink ref="E311" r:id="rId304" display="http://hfo63.cfo.in.th/CheckDataDtl.aspx?orgid=11107&amp;balance=%A7%BA%B4%D8%C5%3Cbr/%3E%A7%BA%CA%D1%C1%BE%D1%B9%B8%EC%A1%D1%B9&amp;month=4&amp;year=2020&amp;thetype=%A7%BA%CB%B9%E8%C7%C2%A7%D2%B9"/>
    <hyperlink ref="E312" r:id="rId305" display="http://hfo63.cfo.in.th/CheckDataDtl.aspx?orgid=11108&amp;balance=%A7%BA%B4%D8%C5%3Cbr/%3E%A7%BA%CA%D1%C1%BE%D1%B9%B8%EC%A1%D1%B9&amp;month=4&amp;year=2020&amp;thetype=%A7%BA%CB%B9%E8%C7%C2%A7%D2%B9"/>
    <hyperlink ref="E313" r:id="rId306" display="http://hfo63.cfo.in.th/CheckDataDtl.aspx?orgid=11108&amp;balance=%A7%BA%B4%D8%C5%3Cbr/%3E%A7%BA%CA%D1%C1%BE%D1%B9%B8%EC%A1%D1%B9&amp;month=4&amp;year=2020&amp;thetype=%A7%BA%CB%B9%E8%C7%C2%A7%D2%B9"/>
    <hyperlink ref="E314" r:id="rId307" display="http://hfo63.cfo.in.th/CheckDataDtl.aspx?orgid=11109&amp;balance=%A7%BA%B4%D8%C5%3Cbr/%3E%A7%BA%CA%D1%C1%BE%D1%B9%B8%EC%A1%D1%B9&amp;month=4&amp;year=2020&amp;thetype=%A7%BA%CB%B9%E8%C7%C2%A7%D2%B9"/>
    <hyperlink ref="E315" r:id="rId308" display="http://hfo63.cfo.in.th/CheckDataDtl.aspx?orgid=11109&amp;balance=%A7%BA%B4%D8%C5%3Cbr/%3E%A7%BA%CA%D1%C1%BE%D1%B9%B8%EC%A1%D1%B9&amp;month=4&amp;year=2020&amp;thetype=%A7%BA%CB%B9%E8%C7%C2%A7%D2%B9"/>
    <hyperlink ref="E316" r:id="rId309" display="http://hfo63.cfo.in.th/CheckDataDtl.aspx?orgid=11110&amp;balance=%A7%BA%B4%D8%C5%3Cbr/%3E%A7%BA%CA%D1%C1%BE%D1%B9%B8%EC%A1%D1%B9&amp;month=4&amp;year=2020&amp;thetype=%A7%BA%CB%B9%E8%C7%C2%A7%D2%B9"/>
    <hyperlink ref="E317" r:id="rId310" display="http://hfo63.cfo.in.th/CheckDataDtl.aspx?orgid=11110&amp;balance=%A7%BA%B4%D8%C5%3Cbr/%3E%A7%BA%CA%D1%C1%BE%D1%B9%B8%EC%A1%D1%B9&amp;month=4&amp;year=2020&amp;thetype=%A7%BA%CB%B9%E8%C7%C2%A7%D2%B9"/>
    <hyperlink ref="E318" r:id="rId311" display="http://hfo63.cfo.in.th/CheckDataDtl.aspx?orgid=11111&amp;balance=%A7%BA%B4%D8%C5%3Cbr/%3E%A7%BA%CA%D1%C1%BE%D1%B9%B8%EC%A1%D1%B9&amp;month=4&amp;year=2020&amp;thetype=%A7%BA%CB%B9%E8%C7%C2%A7%D2%B9"/>
    <hyperlink ref="E319" r:id="rId312" display="http://hfo63.cfo.in.th/CheckDataDtl.aspx?orgid=11111&amp;balance=%A7%BA%B4%D8%C5%3Cbr/%3E%A7%BA%CA%D1%C1%BE%D1%B9%B8%EC%A1%D1%B9&amp;month=4&amp;year=2020&amp;thetype=%A7%BA%CB%B9%E8%C7%C2%A7%D2%B9"/>
    <hyperlink ref="E320" r:id="rId313" display="http://hfo63.cfo.in.th/CheckDataDtl.aspx?orgid=11112&amp;balance=%A7%BA%B4%D8%C5%3Cbr/%3E%A7%BA%CA%D1%C1%BE%D1%B9%B8%EC%A1%D1%B9&amp;month=4&amp;year=2020&amp;thetype=%A7%BA%CB%B9%E8%C7%C2%A7%D2%B9"/>
    <hyperlink ref="E321" r:id="rId314" display="http://hfo63.cfo.in.th/CheckDataDtl.aspx?orgid=11112&amp;balance=%A7%BA%B4%D8%C5%3Cbr/%3E%A7%BA%CA%D1%C1%BE%D1%B9%B8%EC%A1%D1%B9&amp;month=4&amp;year=2020&amp;thetype=%A7%BA%CB%B9%E8%C7%C2%A7%D2%B9"/>
    <hyperlink ref="E322" r:id="rId315" display="http://hfo63.cfo.in.th/CheckDataDtl.aspx?orgid=11451&amp;balance=%A7%BA%B4%D8%C5%3Cbr/%3E%A7%BA%CA%D1%C1%BE%D1%B9%B8%EC%A1%D1%B9&amp;month=4&amp;year=2020&amp;thetype=%A7%BA%CB%B9%E8%C7%C2%A7%D2%B9"/>
    <hyperlink ref="E323" r:id="rId316" display="http://hfo63.cfo.in.th/CheckDataDtl.aspx?orgid=11451&amp;balance=%A7%BA%B4%D8%C5%3Cbr/%3E%A7%BA%CA%D1%C1%BE%D1%B9%B8%EC%A1%D1%B9&amp;month=4&amp;year=2020&amp;thetype=%A7%BA%CB%B9%E8%C7%C2%A7%D2%B9"/>
    <hyperlink ref="E324" r:id="rId317" display="http://hfo63.cfo.in.th/CheckDataDtl.aspx?orgid=11873&amp;balance=%A7%BA%B4%D8%C5%3Cbr/%3E%A7%BA%CA%D1%C1%BE%D1%B9%B8%EC%A1%D1%B9&amp;month=4&amp;year=2020&amp;thetype=%A7%BA%CB%B9%E8%C7%C2%A7%D2%B9"/>
    <hyperlink ref="E325" r:id="rId318" display="http://hfo63.cfo.in.th/CheckDataDtl.aspx?orgid=11873&amp;balance=%A7%BA%B4%D8%C5%3Cbr/%3E%A7%BA%CA%D1%C1%BE%D1%B9%B8%EC%A1%D1%B9&amp;month=4&amp;year=2020&amp;thetype=%A7%BA%CB%B9%E8%C7%C2%A7%D2%B9"/>
    <hyperlink ref="E326" r:id="rId319" display="http://hfo63.cfo.in.th/CheckDataDtl.aspx?orgid=13979&amp;balance=%A7%BA%B4%D8%C5%3Cbr/%3E%A7%BA%CA%D1%C1%BE%D1%B9%B8%EC%A1%D1%B9&amp;month=4&amp;year=2020&amp;thetype=%A7%BA%CB%B9%E8%C7%C2%A7%D2%B9"/>
    <hyperlink ref="E327" r:id="rId320" display="http://hfo63.cfo.in.th/CheckDataDtl.aspx?orgid=13979&amp;balance=%A7%BA%B4%D8%C5%3Cbr/%3E%A7%BA%CA%D1%C1%BE%D1%B9%B8%EC%A1%D1%B9&amp;month=4&amp;year=2020&amp;thetype=%A7%BA%CB%B9%E8%C7%C2%A7%D2%B9"/>
    <hyperlink ref="E328" r:id="rId321" display="http://hfo63.cfo.in.th/CheckDataDtl.aspx?orgid=13980&amp;balance=%A7%BA%B4%D8%C5%3Cbr/%3E%A7%BA%CA%D1%C1%BE%D1%B9%B8%EC%A1%D1%B9&amp;month=4&amp;year=2020&amp;thetype=%A7%BA%CB%B9%E8%C7%C2%A7%D2%B9"/>
    <hyperlink ref="E329" r:id="rId322" display="http://hfo63.cfo.in.th/CheckDataDtl.aspx?orgid=13980&amp;balance=%A7%BA%B4%D8%C5%3Cbr/%3E%A7%BA%CA%D1%C1%BE%D1%B9%B8%EC%A1%D1%B9&amp;month=4&amp;year=2020&amp;thetype=%A7%BA%CB%B9%E8%C7%C2%A7%D2%B9"/>
    <hyperlink ref="E330" r:id="rId323" display="http://hfo63.cfo.in.th/CheckDataDtl.aspx?orgid=13981&amp;balance=%A7%BA%B4%D8%C5%3Cbr/%3E%A7%BA%CA%D1%C1%BE%D1%B9%B8%EC%A1%D1%B9&amp;month=4&amp;year=2020&amp;thetype=%A7%BA%CB%B9%E8%C7%C2%A7%D2%B9"/>
    <hyperlink ref="E331" r:id="rId324" display="http://hfo63.cfo.in.th/CheckDataDtl.aspx?orgid=13981&amp;balance=%A7%BA%B4%D8%C5%3Cbr/%3E%A7%BA%CA%D1%C1%BE%D1%B9%B8%EC%A1%D1%B9&amp;month=4&amp;year=2020&amp;thetype=%A7%BA%CB%B9%E8%C7%C2%A7%D2%B9"/>
    <hyperlink ref="E332" r:id="rId325" display="http://hfo63.cfo.in.th/CheckDataDtl.aspx?orgid=13982&amp;balance=%A7%BA%B4%D8%C5%3Cbr/%3E%A7%BA%CA%D1%C1%BE%D1%B9%B8%EC%A1%D1%B9&amp;month=4&amp;year=2020&amp;thetype=%A7%BA%CB%B9%E8%C7%C2%A7%D2%B9"/>
    <hyperlink ref="E333" r:id="rId326" display="http://hfo63.cfo.in.th/CheckDataDtl.aspx?orgid=13982&amp;balance=%A7%BA%B4%D8%C5%3Cbr/%3E%A7%BA%CA%D1%C1%BE%D1%B9%B8%EC%A1%D1%B9&amp;month=4&amp;year=2020&amp;thetype=%A7%BA%CB%B9%E8%C7%C2%A7%D2%B9"/>
    <hyperlink ref="E334" r:id="rId327" display="http://hfo63.cfo.in.th/CheckDataDtl.aspx?orgid=13983&amp;balance=%A7%BA%B4%D8%C5%3Cbr/%3E%A7%BA%CA%D1%C1%BE%D1%B9%B8%EC%A1%D1%B9&amp;month=4&amp;year=2020&amp;thetype=%A7%BA%CB%B9%E8%C7%C2%A7%D2%B9"/>
    <hyperlink ref="E335" r:id="rId328" display="http://hfo63.cfo.in.th/CheckDataDtl.aspx?orgid=13983&amp;balance=%A7%BA%B4%D8%C5%3Cbr/%3E%A7%BA%CA%D1%C1%BE%D1%B9%B8%EC%A1%D1%B9&amp;month=4&amp;year=2020&amp;thetype=%A7%BA%CB%B9%E8%C7%C2%A7%D2%B9"/>
    <hyperlink ref="E336" r:id="rId329" display="http://hfo63.cfo.in.th/CheckDataDtl.aspx?orgid=14277&amp;balance=%A7%BA%B4%D8%C5%3Cbr/%3E%A7%BA%CA%D1%C1%BE%D1%B9%B8%EC%A1%D1%B9&amp;month=4&amp;year=2020&amp;thetype=%A7%BA%CB%B9%E8%C7%C2%A7%D2%B9"/>
    <hyperlink ref="E337" r:id="rId330" display="http://hfo63.cfo.in.th/CheckDataDtl.aspx?orgid=14277&amp;balance=%A7%BA%B4%D8%C5%3Cbr/%3E%A7%BA%CA%D1%C1%BE%D1%B9%B8%EC%A1%D1%B9&amp;month=4&amp;year=2020&amp;thetype=%A7%BA%CB%B9%E8%C7%C2%A7%D2%B9"/>
    <hyperlink ref="E338" r:id="rId331" display="http://hfo63.cfo.in.th/CheckDataDtl.aspx?orgid=14278&amp;balance=%A7%BA%B4%D8%C5%3Cbr/%3E%A7%BA%CA%D1%C1%BE%D1%B9%B8%EC%A1%D1%B9&amp;month=4&amp;year=2020&amp;thetype=%A7%BA%CB%B9%E8%C7%C2%A7%D2%B9"/>
    <hyperlink ref="E339" r:id="rId332" display="http://hfo63.cfo.in.th/CheckDataDtl.aspx?orgid=14278&amp;balance=%A7%BA%B4%D8%C5%3Cbr/%3E%A7%BA%CA%D1%C1%BE%D1%B9%B8%EC%A1%D1%B9&amp;month=4&amp;year=2020&amp;thetype=%A7%BA%CB%B9%E8%C7%C2%A7%D2%B9"/>
    <hyperlink ref="E340" r:id="rId333" display="http://hfo63.cfo.in.th/CheckDataDtl.aspx?orgid=23137&amp;balance=%A7%BA%B4%D8%C5%3Cbr/%3E%A7%BA%CA%D1%C1%BE%D1%B9%B8%EC%A1%D1%B9&amp;month=4&amp;year=2020&amp;thetype=%A7%BA%CB%B9%E8%C7%C2%A7%D2%B9"/>
    <hyperlink ref="E341" r:id="rId334" display="http://hfo63.cfo.in.th/CheckDataDtl.aspx?orgid=23137&amp;balance=%A7%BA%B4%D8%C5%3Cbr/%3E%A7%BA%CA%D1%C1%BE%D1%B9%B8%EC%A1%D1%B9&amp;month=4&amp;year=2020&amp;thetype=%A7%BA%CB%B9%E8%C7%C2%A7%D2%B9"/>
    <hyperlink ref="E342" r:id="rId335" display="http://hfo63.cfo.in.th/CheckDataDtl.aspx?orgid=24724&amp;balance=%A7%BA%B4%D8%C5%3Cbr/%3E%A7%BA%CA%D1%C1%BE%D1%B9%B8%EC%A1%D1%B9&amp;month=4&amp;year=2020&amp;thetype=%A7%BA%CB%B9%E8%C7%C2%A7%D2%B9"/>
    <hyperlink ref="E343" r:id="rId336" display="http://hfo63.cfo.in.th/CheckDataDtl.aspx?orgid=24724&amp;balance=%A7%BA%B4%D8%C5%3Cbr/%3E%A7%BA%CA%D1%C1%BE%D1%B9%B8%EC%A1%D1%B9&amp;month=4&amp;year=2020&amp;thetype=%A7%BA%CB%B9%E8%C7%C2%A7%D2%B9"/>
    <hyperlink ref="E344" r:id="rId337" display="http://hfo63.cfo.in.th/CheckDataDtl.aspx?orgid=40840&amp;balance=%A7%BA%B4%D8%C5%3Cbr/%3E%A7%BA%CA%D1%C1%BE%D1%B9%B8%EC%A1%D1%B9&amp;month=4&amp;year=2020&amp;thetype=%A7%BA%CB%B9%E8%C7%C2%A7%D2%B9"/>
    <hyperlink ref="E345" r:id="rId338" display="http://hfo63.cfo.in.th/CheckDataDtl.aspx?orgid=40840&amp;balance=%A7%BA%B4%D8%C5%3Cbr/%3E%A7%BA%CA%D1%C1%BE%D1%B9%B8%EC%A1%D1%B9&amp;month=4&amp;year=2020&amp;thetype=%A7%BA%CB%B9%E8%C7%C2%A7%D2%B9"/>
    <hyperlink ref="E346" r:id="rId339" display="http://hfo63.cfo.in.th/CheckDataDtl.aspx?orgid=00431&amp;balance=&amp;month=4&amp;year=2020&amp;thetype=%A7%BA%CB%B9%E8%C7%C2%A7%D2%B9"/>
    <hyperlink ref="E347" r:id="rId340" display="http://hfo63.cfo.in.th/CheckDataDtl.aspx?orgid=00432&amp;balance=&amp;month=4&amp;year=2020&amp;thetype=%A7%BA%CB%B9%E8%C7%C2%A7%D2%B9"/>
    <hyperlink ref="E348" r:id="rId341" display="http://hfo63.cfo.in.th/CheckDataDtl.aspx?orgid=00434&amp;balance=&amp;month=4&amp;year=2020&amp;thetype=%A7%BA%CB%B9%E8%C7%C2%A7%D2%B9"/>
    <hyperlink ref="E349" r:id="rId342" display="http://hfo63.cfo.in.th/CheckDataDtl.aspx?orgid=00437&amp;balance=&amp;month=4&amp;year=2020&amp;thetype=%A7%BA%CB%B9%E8%C7%C2%A7%D2%B9"/>
    <hyperlink ref="E350" r:id="rId343" display="http://hfo63.cfo.in.th/CheckDataDtl.aspx?orgid=00438&amp;balance=%A7%BA%B4%D8%C5%3Cbr/%3E%A7%BA%CA%D1%C1%BE%D1%B9%B8%EC%A1%D1%B9&amp;month=4&amp;year=2020&amp;thetype=%A7%BA%CB%B9%E8%C7%C2%A7%D2%B9"/>
    <hyperlink ref="E351" r:id="rId344" display="http://hfo63.cfo.in.th/CheckDataDtl.aspx?orgid=00438&amp;balance=%A7%BA%B4%D8%C5%3Cbr/%3E%A7%BA%CA%D1%C1%BE%D1%B9%B8%EC%A1%D1%B9&amp;month=4&amp;year=2020&amp;thetype=%A7%BA%CB%B9%E8%C7%C2%A7%D2%B9"/>
    <hyperlink ref="E352" r:id="rId345" display="http://hfo63.cfo.in.th/CheckDataDtl.aspx?orgid=00439&amp;balance=&amp;month=4&amp;year=2020&amp;thetype=%A7%BA%CB%B9%E8%C7%C2%A7%D2%B9"/>
    <hyperlink ref="E353" r:id="rId346" display="http://hfo63.cfo.in.th/CheckDataDtl.aspx?orgid=00440&amp;balance=%A7%BA%B4%D8%C5%3Cbr/%3E%A7%BA%CA%D1%C1%BE%D1%B9%B8%EC%A1%D1%B9&amp;month=4&amp;year=2020&amp;thetype=%A7%BA%CB%B9%E8%C7%C2%A7%D2%B9"/>
    <hyperlink ref="E354" r:id="rId347" display="http://hfo63.cfo.in.th/CheckDataDtl.aspx?orgid=00440&amp;balance=%A7%BA%B4%D8%C5%3Cbr/%3E%A7%BA%CA%D1%C1%BE%D1%B9%B8%EC%A1%D1%B9&amp;month=4&amp;year=2020&amp;thetype=%A7%BA%CB%B9%E8%C7%C2%A7%D2%B9"/>
    <hyperlink ref="E355" r:id="rId348" display="http://hfo63.cfo.in.th/CheckDataDtl.aspx?orgid=00441&amp;balance=%A7%BA%B4%D8%C5%3Cbr/%3E%A7%BA%CA%D1%C1%BE%D1%B9%B8%EC%A1%D1%B9&amp;month=4&amp;year=2020&amp;thetype=%A7%BA%CB%B9%E8%C7%C2%A7%D2%B9"/>
    <hyperlink ref="E356" r:id="rId349" display="http://hfo63.cfo.in.th/CheckDataDtl.aspx?orgid=00441&amp;balance=%A7%BA%B4%D8%C5%3Cbr/%3E%A7%BA%CA%D1%C1%BE%D1%B9%B8%EC%A1%D1%B9&amp;month=4&amp;year=2020&amp;thetype=%A7%BA%CB%B9%E8%C7%C2%A7%D2%B9"/>
    <hyperlink ref="E357" r:id="rId350" display="http://hfo63.cfo.in.th/CheckDataDtl.aspx?orgid=04809&amp;balance=%A7%BA%B4%D8%C5%3Cbr/%3E%A7%BA%CA%D1%C1%BE%D1%B9%B8%EC%A1%D1%B9&amp;month=4&amp;year=2020&amp;thetype=%A7%BA%CB%B9%E8%C7%C2%A7%D2%B9"/>
    <hyperlink ref="E358" r:id="rId351" display="http://hfo63.cfo.in.th/CheckDataDtl.aspx?orgid=04809&amp;balance=%A7%BA%B4%D8%C5%3Cbr/%3E%A7%BA%CA%D1%C1%BE%D1%B9%B8%EC%A1%D1%B9&amp;month=4&amp;year=2020&amp;thetype=%A7%BA%CB%B9%E8%C7%C2%A7%D2%B9"/>
    <hyperlink ref="E359" r:id="rId352" display="http://hfo63.cfo.in.th/CheckDataDtl.aspx?orgid=04810&amp;balance=%A7%BA%B4%D8%C5%3Cbr/%3E%A7%BA%CA%D1%C1%BE%D1%B9%B8%EC%A1%D1%B9&amp;month=4&amp;year=2020&amp;thetype=%A7%BA%CB%B9%E8%C7%C2%A7%D2%B9"/>
    <hyperlink ref="E360" r:id="rId353" display="http://hfo63.cfo.in.th/CheckDataDtl.aspx?orgid=04810&amp;balance=%A7%BA%B4%D8%C5%3Cbr/%3E%A7%BA%CA%D1%C1%BE%D1%B9%B8%EC%A1%D1%B9&amp;month=4&amp;year=2020&amp;thetype=%A7%BA%CB%B9%E8%C7%C2%A7%D2%B9"/>
    <hyperlink ref="E361" r:id="rId354" display="http://hfo63.cfo.in.th/CheckDataDtl.aspx?orgid=04811&amp;balance=%A7%BA%B4%D8%C5%3Cbr/%3E%A7%BA%CA%D1%C1%BE%D1%B9%B8%EC%A1%D1%B9&amp;month=4&amp;year=2020&amp;thetype=%A7%BA%CB%B9%E8%C7%C2%A7%D2%B9"/>
    <hyperlink ref="E362" r:id="rId355" display="http://hfo63.cfo.in.th/CheckDataDtl.aspx?orgid=04811&amp;balance=%A7%BA%B4%D8%C5%3Cbr/%3E%A7%BA%CA%D1%C1%BE%D1%B9%B8%EC%A1%D1%B9&amp;month=4&amp;year=2020&amp;thetype=%A7%BA%CB%B9%E8%C7%C2%A7%D2%B9"/>
    <hyperlink ref="E363" r:id="rId356" display="http://hfo63.cfo.in.th/CheckDataDtl.aspx?orgid=04812&amp;balance=%A7%BA%B4%D8%C5%3Cbr/%3E%A7%BA%CA%D1%C1%BE%D1%B9%B8%EC%A1%D1%B9&amp;month=4&amp;year=2020&amp;thetype=%A7%BA%CB%B9%E8%C7%C2%A7%D2%B9"/>
    <hyperlink ref="E364" r:id="rId357" display="http://hfo63.cfo.in.th/CheckDataDtl.aspx?orgid=04812&amp;balance=%A7%BA%B4%D8%C5%3Cbr/%3E%A7%BA%CA%D1%C1%BE%D1%B9%B8%EC%A1%D1%B9&amp;month=4&amp;year=2020&amp;thetype=%A7%BA%CB%B9%E8%C7%C2%A7%D2%B9"/>
    <hyperlink ref="E365" r:id="rId358" display="http://hfo63.cfo.in.th/CheckDataDtl.aspx?orgid=04813&amp;balance=%A7%BA%B4%D8%C5%3Cbr/%3E%A7%BA%CA%D1%C1%BE%D1%B9%B8%EC%A1%D1%B9&amp;month=4&amp;year=2020&amp;thetype=%A7%BA%CB%B9%E8%C7%C2%A7%D2%B9"/>
    <hyperlink ref="E366" r:id="rId359" display="http://hfo63.cfo.in.th/CheckDataDtl.aspx?orgid=04813&amp;balance=%A7%BA%B4%D8%C5%3Cbr/%3E%A7%BA%CA%D1%C1%BE%D1%B9%B8%EC%A1%D1%B9&amp;month=4&amp;year=2020&amp;thetype=%A7%BA%CB%B9%E8%C7%C2%A7%D2%B9"/>
    <hyperlink ref="E367" r:id="rId360" display="http://hfo63.cfo.in.th/CheckDataDtl.aspx?orgid=04814&amp;balance=%A7%BA%B4%D8%C5%3Cbr/%3E%A7%BA%CA%D1%C1%BE%D1%B9%B8%EC%A1%D1%B9&amp;month=4&amp;year=2020&amp;thetype=%A7%BA%CB%B9%E8%C7%C2%A7%D2%B9"/>
    <hyperlink ref="E368" r:id="rId361" display="http://hfo63.cfo.in.th/CheckDataDtl.aspx?orgid=04814&amp;balance=%A7%BA%B4%D8%C5%3Cbr/%3E%A7%BA%CA%D1%C1%BE%D1%B9%B8%EC%A1%D1%B9&amp;month=4&amp;year=2020&amp;thetype=%A7%BA%CB%B9%E8%C7%C2%A7%D2%B9"/>
    <hyperlink ref="E369" r:id="rId362" display="http://hfo63.cfo.in.th/CheckDataDtl.aspx?orgid=04815&amp;balance=%A7%BA%B4%D8%C5%3Cbr/%3E%A7%BA%CA%D1%C1%BE%D1%B9%B8%EC%A1%D1%B9&amp;month=4&amp;year=2020&amp;thetype=%A7%BA%CB%B9%E8%C7%C2%A7%D2%B9"/>
    <hyperlink ref="E370" r:id="rId363" display="http://hfo63.cfo.in.th/CheckDataDtl.aspx?orgid=04815&amp;balance=%A7%BA%B4%D8%C5%3Cbr/%3E%A7%BA%CA%D1%C1%BE%D1%B9%B8%EC%A1%D1%B9&amp;month=4&amp;year=2020&amp;thetype=%A7%BA%CB%B9%E8%C7%C2%A7%D2%B9"/>
    <hyperlink ref="E371" r:id="rId364" display="http://hfo63.cfo.in.th/CheckDataDtl.aspx?orgid=04816&amp;balance=%A7%BA%B4%D8%C5%3Cbr/%3E%A7%BA%CA%D1%C1%BE%D1%B9%B8%EC%A1%D1%B9&amp;month=4&amp;year=2020&amp;thetype=%A7%BA%CB%B9%E8%C7%C2%A7%D2%B9"/>
    <hyperlink ref="E372" r:id="rId365" display="http://hfo63.cfo.in.th/CheckDataDtl.aspx?orgid=04816&amp;balance=%A7%BA%B4%D8%C5%3Cbr/%3E%A7%BA%CA%D1%C1%BE%D1%B9%B8%EC%A1%D1%B9&amp;month=4&amp;year=2020&amp;thetype=%A7%BA%CB%B9%E8%C7%C2%A7%D2%B9"/>
    <hyperlink ref="E373" r:id="rId366" display="http://hfo63.cfo.in.th/CheckDataDtl.aspx?orgid=04817&amp;balance=%A7%BA%B4%D8%C5%3Cbr/%3E%A7%BA%CA%D1%C1%BE%D1%B9%B8%EC%A1%D1%B9&amp;month=4&amp;year=2020&amp;thetype=%A7%BA%CB%B9%E8%C7%C2%A7%D2%B9"/>
    <hyperlink ref="E374" r:id="rId367" display="http://hfo63.cfo.in.th/CheckDataDtl.aspx?orgid=04817&amp;balance=%A7%BA%B4%D8%C5%3Cbr/%3E%A7%BA%CA%D1%C1%BE%D1%B9%B8%EC%A1%D1%B9&amp;month=4&amp;year=2020&amp;thetype=%A7%BA%CB%B9%E8%C7%C2%A7%D2%B9"/>
    <hyperlink ref="E375" r:id="rId368" display="http://hfo63.cfo.in.th/CheckDataDtl.aspx?orgid=04818&amp;balance=%A7%BA%B4%D8%C5%3Cbr/%3E%A7%BA%CA%D1%C1%BE%D1%B9%B8%EC%A1%D1%B9&amp;month=4&amp;year=2020&amp;thetype=%A7%BA%CB%B9%E8%C7%C2%A7%D2%B9"/>
    <hyperlink ref="E376" r:id="rId369" display="http://hfo63.cfo.in.th/CheckDataDtl.aspx?orgid=04818&amp;balance=%A7%BA%B4%D8%C5%3Cbr/%3E%A7%BA%CA%D1%C1%BE%D1%B9%B8%EC%A1%D1%B9&amp;month=4&amp;year=2020&amp;thetype=%A7%BA%CB%B9%E8%C7%C2%A7%D2%B9"/>
    <hyperlink ref="E377" r:id="rId370" display="http://hfo63.cfo.in.th/CheckDataDtl.aspx?orgid=04820&amp;balance=%A7%BA%B4%D8%C5%3Cbr/%3E%A7%BA%CA%D1%C1%BE%D1%B9%B8%EC%A1%D1%B9&amp;month=4&amp;year=2020&amp;thetype=%A7%BA%CB%B9%E8%C7%C2%A7%D2%B9"/>
    <hyperlink ref="E378" r:id="rId371" display="http://hfo63.cfo.in.th/CheckDataDtl.aspx?orgid=04820&amp;balance=%A7%BA%B4%D8%C5%3Cbr/%3E%A7%BA%CA%D1%C1%BE%D1%B9%B8%EC%A1%D1%B9&amp;month=4&amp;year=2020&amp;thetype=%A7%BA%CB%B9%E8%C7%C2%A7%D2%B9"/>
    <hyperlink ref="E379" r:id="rId372" display="http://hfo63.cfo.in.th/CheckDataDtl.aspx?orgid=04821&amp;balance=%A7%BA%B4%D8%C5%3Cbr/%3E%A7%BA%CA%D1%C1%BE%D1%B9%B8%EC%A1%D1%B9&amp;month=4&amp;year=2020&amp;thetype=%A7%BA%CB%B9%E8%C7%C2%A7%D2%B9"/>
    <hyperlink ref="E380" r:id="rId373" display="http://hfo63.cfo.in.th/CheckDataDtl.aspx?orgid=04821&amp;balance=%A7%BA%B4%D8%C5%3Cbr/%3E%A7%BA%CA%D1%C1%BE%D1%B9%B8%EC%A1%D1%B9&amp;month=4&amp;year=2020&amp;thetype=%A7%BA%CB%B9%E8%C7%C2%A7%D2%B9"/>
    <hyperlink ref="E381" r:id="rId374" display="http://hfo63.cfo.in.th/CheckDataDtl.aspx?orgid=04822&amp;balance=%A7%BA%B4%D8%C5%3Cbr/%3E%A7%BA%CA%D1%C1%BE%D1%B9%B8%EC%A1%D1%B9&amp;month=4&amp;year=2020&amp;thetype=%A7%BA%CB%B9%E8%C7%C2%A7%D2%B9"/>
    <hyperlink ref="E382" r:id="rId375" display="http://hfo63.cfo.in.th/CheckDataDtl.aspx?orgid=04822&amp;balance=%A7%BA%B4%D8%C5%3Cbr/%3E%A7%BA%CA%D1%C1%BE%D1%B9%B8%EC%A1%D1%B9&amp;month=4&amp;year=2020&amp;thetype=%A7%BA%CB%B9%E8%C7%C2%A7%D2%B9"/>
    <hyperlink ref="E383" r:id="rId376" display="http://hfo63.cfo.in.th/CheckDataDtl.aspx?orgid=04823&amp;balance=%A7%BA%B4%D8%C5%3Cbr/%3E%A7%BA%CA%D1%C1%BE%D1%B9%B8%EC%A1%D1%B9&amp;month=4&amp;year=2020&amp;thetype=%A7%BA%CB%B9%E8%C7%C2%A7%D2%B9"/>
    <hyperlink ref="E384" r:id="rId377" display="http://hfo63.cfo.in.th/CheckDataDtl.aspx?orgid=04823&amp;balance=%A7%BA%B4%D8%C5%3Cbr/%3E%A7%BA%CA%D1%C1%BE%D1%B9%B8%EC%A1%D1%B9&amp;month=4&amp;year=2020&amp;thetype=%A7%BA%CB%B9%E8%C7%C2%A7%D2%B9"/>
    <hyperlink ref="E385" r:id="rId378" display="http://hfo63.cfo.in.th/CheckDataDtl.aspx?orgid=04824&amp;balance=%A7%BA%B4%D8%C5%3Cbr/%3E%A7%BA%CA%D1%C1%BE%D1%B9%B8%EC%A1%D1%B9&amp;month=4&amp;year=2020&amp;thetype=%A7%BA%CB%B9%E8%C7%C2%A7%D2%B9"/>
    <hyperlink ref="E386" r:id="rId379" display="http://hfo63.cfo.in.th/CheckDataDtl.aspx?orgid=04824&amp;balance=%A7%BA%B4%D8%C5%3Cbr/%3E%A7%BA%CA%D1%C1%BE%D1%B9%B8%EC%A1%D1%B9&amp;month=4&amp;year=2020&amp;thetype=%A7%BA%CB%B9%E8%C7%C2%A7%D2%B9"/>
    <hyperlink ref="E387" r:id="rId380" display="http://hfo63.cfo.in.th/CheckDataDtl.aspx?orgid=04825&amp;balance=%A7%BA%B4%D8%C5%3Cbr/%3E%A7%BA%CA%D1%C1%BE%D1%B9%B8%EC%A1%D1%B9&amp;month=4&amp;year=2020&amp;thetype=%A7%BA%CB%B9%E8%C7%C2%A7%D2%B9"/>
    <hyperlink ref="E388" r:id="rId381" display="http://hfo63.cfo.in.th/CheckDataDtl.aspx?orgid=04825&amp;balance=%A7%BA%B4%D8%C5%3Cbr/%3E%A7%BA%CA%D1%C1%BE%D1%B9%B8%EC%A1%D1%B9&amp;month=4&amp;year=2020&amp;thetype=%A7%BA%CB%B9%E8%C7%C2%A7%D2%B9"/>
    <hyperlink ref="E389" r:id="rId382" display="http://hfo63.cfo.in.th/CheckDataDtl.aspx?orgid=04826&amp;balance=%A7%BA%B4%D8%C5%3Cbr/%3E%A7%BA%CA%D1%C1%BE%D1%B9%B8%EC%A1%D1%B9&amp;month=4&amp;year=2020&amp;thetype=%A7%BA%CB%B9%E8%C7%C2%A7%D2%B9"/>
    <hyperlink ref="E390" r:id="rId383" display="http://hfo63.cfo.in.th/CheckDataDtl.aspx?orgid=04826&amp;balance=%A7%BA%B4%D8%C5%3Cbr/%3E%A7%BA%CA%D1%C1%BE%D1%B9%B8%EC%A1%D1%B9&amp;month=4&amp;year=2020&amp;thetype=%A7%BA%CB%B9%E8%C7%C2%A7%D2%B9"/>
    <hyperlink ref="E391" r:id="rId384" display="http://hfo63.cfo.in.th/CheckDataDtl.aspx?orgid=04827&amp;balance=%A7%BA%B4%D8%C5%3Cbr/%3E%A7%BA%CA%D1%C1%BE%D1%B9%B8%EC%A1%D1%B9&amp;month=4&amp;year=2020&amp;thetype=%A7%BA%CB%B9%E8%C7%C2%A7%D2%B9"/>
    <hyperlink ref="E392" r:id="rId385" display="http://hfo63.cfo.in.th/CheckDataDtl.aspx?orgid=04827&amp;balance=%A7%BA%B4%D8%C5%3Cbr/%3E%A7%BA%CA%D1%C1%BE%D1%B9%B8%EC%A1%D1%B9&amp;month=4&amp;year=2020&amp;thetype=%A7%BA%CB%B9%E8%C7%C2%A7%D2%B9"/>
    <hyperlink ref="E393" r:id="rId386" display="http://hfo63.cfo.in.th/CheckDataDtl.aspx?orgid=04843&amp;balance=%A7%BA%B4%D8%C5%3Cbr/%3E%A7%BA%CA%D1%C1%BE%D1%B9%B8%EC%A1%D1%B9&amp;month=4&amp;year=2020&amp;thetype=%A7%BA%CB%B9%E8%C7%C2%A7%D2%B9"/>
    <hyperlink ref="E394" r:id="rId387" display="http://hfo63.cfo.in.th/CheckDataDtl.aspx?orgid=04843&amp;balance=%A7%BA%B4%D8%C5%3Cbr/%3E%A7%BA%CA%D1%C1%BE%D1%B9%B8%EC%A1%D1%B9&amp;month=4&amp;year=2020&amp;thetype=%A7%BA%CB%B9%E8%C7%C2%A7%D2%B9"/>
    <hyperlink ref="E395" r:id="rId388" display="http://hfo63.cfo.in.th/CheckDataDtl.aspx?orgid=04844&amp;balance=%A7%BA%B4%D8%C5%3Cbr/%3E%A7%BA%CA%D1%C1%BE%D1%B9%B8%EC%A1%D1%B9&amp;month=4&amp;year=2020&amp;thetype=%A7%BA%CB%B9%E8%C7%C2%A7%D2%B9"/>
    <hyperlink ref="E396" r:id="rId389" display="http://hfo63.cfo.in.th/CheckDataDtl.aspx?orgid=04844&amp;balance=%A7%BA%B4%D8%C5%3Cbr/%3E%A7%BA%CA%D1%C1%BE%D1%B9%B8%EC%A1%D1%B9&amp;month=4&amp;year=2020&amp;thetype=%A7%BA%CB%B9%E8%C7%C2%A7%D2%B9"/>
    <hyperlink ref="E397" r:id="rId390" display="http://hfo63.cfo.in.th/CheckDataDtl.aspx?orgid=04845&amp;balance=%A7%BA%B4%D8%C5%3Cbr/%3E%A7%BA%CA%D1%C1%BE%D1%B9%B8%EC%A1%D1%B9&amp;month=4&amp;year=2020&amp;thetype=%A7%BA%CB%B9%E8%C7%C2%A7%D2%B9"/>
    <hyperlink ref="E398" r:id="rId391" display="http://hfo63.cfo.in.th/CheckDataDtl.aspx?orgid=04845&amp;balance=%A7%BA%B4%D8%C5%3Cbr/%3E%A7%BA%CA%D1%C1%BE%D1%B9%B8%EC%A1%D1%B9&amp;month=4&amp;year=2020&amp;thetype=%A7%BA%CB%B9%E8%C7%C2%A7%D2%B9"/>
    <hyperlink ref="E399" r:id="rId392" display="http://hfo63.cfo.in.th/CheckDataDtl.aspx?orgid=04846&amp;balance=%A7%BA%B4%D8%C5%3Cbr/%3E%A7%BA%CA%D1%C1%BE%D1%B9%B8%EC%A1%D1%B9&amp;month=4&amp;year=2020&amp;thetype=%A7%BA%CB%B9%E8%C7%C2%A7%D2%B9"/>
    <hyperlink ref="E400" r:id="rId393" display="http://hfo63.cfo.in.th/CheckDataDtl.aspx?orgid=04846&amp;balance=%A7%BA%B4%D8%C5%3Cbr/%3E%A7%BA%CA%D1%C1%BE%D1%B9%B8%EC%A1%D1%B9&amp;month=4&amp;year=2020&amp;thetype=%A7%BA%CB%B9%E8%C7%C2%A7%D2%B9"/>
    <hyperlink ref="E401" r:id="rId394" display="http://hfo63.cfo.in.th/CheckDataDtl.aspx?orgid=04847&amp;balance=%A7%BA%B4%D8%C5%3Cbr/%3E%A7%BA%CA%D1%C1%BE%D1%B9%B8%EC%A1%D1%B9&amp;month=4&amp;year=2020&amp;thetype=%A7%BA%CB%B9%E8%C7%C2%A7%D2%B9"/>
    <hyperlink ref="E402" r:id="rId395" display="http://hfo63.cfo.in.th/CheckDataDtl.aspx?orgid=04847&amp;balance=%A7%BA%B4%D8%C5%3Cbr/%3E%A7%BA%CA%D1%C1%BE%D1%B9%B8%EC%A1%D1%B9&amp;month=4&amp;year=2020&amp;thetype=%A7%BA%CB%B9%E8%C7%C2%A7%D2%B9"/>
    <hyperlink ref="E403" r:id="rId396" display="http://hfo63.cfo.in.th/CheckDataDtl.aspx?orgid=04848&amp;balance=%A7%BA%B4%D8%C5%3Cbr/%3E%A7%BA%CA%D1%C1%BE%D1%B9%B8%EC%A1%D1%B9&amp;month=4&amp;year=2020&amp;thetype=%A7%BA%CB%B9%E8%C7%C2%A7%D2%B9"/>
    <hyperlink ref="E404" r:id="rId397" display="http://hfo63.cfo.in.th/CheckDataDtl.aspx?orgid=04848&amp;balance=%A7%BA%B4%D8%C5%3Cbr/%3E%A7%BA%CA%D1%C1%BE%D1%B9%B8%EC%A1%D1%B9&amp;month=4&amp;year=2020&amp;thetype=%A7%BA%CB%B9%E8%C7%C2%A7%D2%B9"/>
    <hyperlink ref="E405" r:id="rId398" display="http://hfo63.cfo.in.th/CheckDataDtl.aspx?orgid=04849&amp;balance=%A7%BA%B4%D8%C5%3Cbr/%3E%A7%BA%CA%D1%C1%BE%D1%B9%B8%EC%A1%D1%B9&amp;month=4&amp;year=2020&amp;thetype=%A7%BA%CB%B9%E8%C7%C2%A7%D2%B9"/>
    <hyperlink ref="E406" r:id="rId399" display="http://hfo63.cfo.in.th/CheckDataDtl.aspx?orgid=04849&amp;balance=%A7%BA%B4%D8%C5%3Cbr/%3E%A7%BA%CA%D1%C1%BE%D1%B9%B8%EC%A1%D1%B9&amp;month=4&amp;year=2020&amp;thetype=%A7%BA%CB%B9%E8%C7%C2%A7%D2%B9"/>
    <hyperlink ref="E407" r:id="rId400" display="http://hfo63.cfo.in.th/CheckDataDtl.aspx?orgid=04850&amp;balance=%A7%BA%B4%D8%C5%3Cbr/%3E%A7%BA%CA%D1%C1%BE%D1%B9%B8%EC%A1%D1%B9&amp;month=4&amp;year=2020&amp;thetype=%A7%BA%CB%B9%E8%C7%C2%A7%D2%B9"/>
    <hyperlink ref="E408" r:id="rId401" display="http://hfo63.cfo.in.th/CheckDataDtl.aspx?orgid=04850&amp;balance=%A7%BA%B4%D8%C5%3Cbr/%3E%A7%BA%CA%D1%C1%BE%D1%B9%B8%EC%A1%D1%B9&amp;month=4&amp;year=2020&amp;thetype=%A7%BA%CB%B9%E8%C7%C2%A7%D2%B9"/>
    <hyperlink ref="E409" r:id="rId402" display="http://hfo63.cfo.in.th/CheckDataDtl.aspx?orgid=04851&amp;balance=%A7%BA%B4%D8%C5%3Cbr/%3E%A7%BA%CA%D1%C1%BE%D1%B9%B8%EC%A1%D1%B9&amp;month=4&amp;year=2020&amp;thetype=%A7%BA%CB%B9%E8%C7%C2%A7%D2%B9"/>
    <hyperlink ref="E410" r:id="rId403" display="http://hfo63.cfo.in.th/CheckDataDtl.aspx?orgid=04851&amp;balance=%A7%BA%B4%D8%C5%3Cbr/%3E%A7%BA%CA%D1%C1%BE%D1%B9%B8%EC%A1%D1%B9&amp;month=4&amp;year=2020&amp;thetype=%A7%BA%CB%B9%E8%C7%C2%A7%D2%B9"/>
    <hyperlink ref="E411" r:id="rId404" display="http://hfo63.cfo.in.th/CheckDataDtl.aspx?orgid=04852&amp;balance=%A7%BA%B4%D8%C5%3Cbr/%3E%A7%BA%CA%D1%C1%BE%D1%B9%B8%EC%A1%D1%B9&amp;month=4&amp;year=2020&amp;thetype=%A7%BA%CB%B9%E8%C7%C2%A7%D2%B9"/>
    <hyperlink ref="E412" r:id="rId405" display="http://hfo63.cfo.in.th/CheckDataDtl.aspx?orgid=04852&amp;balance=%A7%BA%B4%D8%C5%3Cbr/%3E%A7%BA%CA%D1%C1%BE%D1%B9%B8%EC%A1%D1%B9&amp;month=4&amp;year=2020&amp;thetype=%A7%BA%CB%B9%E8%C7%C2%A7%D2%B9"/>
    <hyperlink ref="E413" r:id="rId406" display="http://hfo63.cfo.in.th/CheckDataDtl.aspx?orgid=04869&amp;balance=%A7%BA%B4%D8%C5%3Cbr/%3E%A7%BA%CA%D1%C1%BE%D1%B9%B8%EC%A1%D1%B9&amp;month=4&amp;year=2020&amp;thetype=%A7%BA%CB%B9%E8%C7%C2%A7%D2%B9"/>
    <hyperlink ref="E414" r:id="rId407" display="http://hfo63.cfo.in.th/CheckDataDtl.aspx?orgid=04869&amp;balance=%A7%BA%B4%D8%C5%3Cbr/%3E%A7%BA%CA%D1%C1%BE%D1%B9%B8%EC%A1%D1%B9&amp;month=4&amp;year=2020&amp;thetype=%A7%BA%CB%B9%E8%C7%C2%A7%D2%B9"/>
    <hyperlink ref="E415" r:id="rId408" display="http://hfo63.cfo.in.th/CheckDataDtl.aspx?orgid=04870&amp;balance=%A7%BA%B4%D8%C5%3Cbr/%3E%A7%BA%CA%D1%C1%BE%D1%B9%B8%EC%A1%D1%B9&amp;month=4&amp;year=2020&amp;thetype=%A7%BA%CB%B9%E8%C7%C2%A7%D2%B9"/>
    <hyperlink ref="E416" r:id="rId409" display="http://hfo63.cfo.in.th/CheckDataDtl.aspx?orgid=04870&amp;balance=%A7%BA%B4%D8%C5%3Cbr/%3E%A7%BA%CA%D1%C1%BE%D1%B9%B8%EC%A1%D1%B9&amp;month=4&amp;year=2020&amp;thetype=%A7%BA%CB%B9%E8%C7%C2%A7%D2%B9"/>
    <hyperlink ref="E417" r:id="rId410" display="http://hfo63.cfo.in.th/CheckDataDtl.aspx?orgid=04871&amp;balance=%A7%BA%B4%D8%C5%3Cbr/%3E%A7%BA%CA%D1%C1%BE%D1%B9%B8%EC%A1%D1%B9&amp;month=4&amp;year=2020&amp;thetype=%A7%BA%CB%B9%E8%C7%C2%A7%D2%B9"/>
    <hyperlink ref="E418" r:id="rId411" display="http://hfo63.cfo.in.th/CheckDataDtl.aspx?orgid=04871&amp;balance=%A7%BA%B4%D8%C5%3Cbr/%3E%A7%BA%CA%D1%C1%BE%D1%B9%B8%EC%A1%D1%B9&amp;month=4&amp;year=2020&amp;thetype=%A7%BA%CB%B9%E8%C7%C2%A7%D2%B9"/>
    <hyperlink ref="E419" r:id="rId412" display="http://hfo63.cfo.in.th/CheckDataDtl.aspx?orgid=04872&amp;balance=%A7%BA%B4%D8%C5%3Cbr/%3E%A7%BA%CA%D1%C1%BE%D1%B9%B8%EC%A1%D1%B9&amp;month=4&amp;year=2020&amp;thetype=%A7%BA%CB%B9%E8%C7%C2%A7%D2%B9"/>
    <hyperlink ref="E420" r:id="rId413" display="http://hfo63.cfo.in.th/CheckDataDtl.aspx?orgid=04872&amp;balance=%A7%BA%B4%D8%C5%3Cbr/%3E%A7%BA%CA%D1%C1%BE%D1%B9%B8%EC%A1%D1%B9&amp;month=4&amp;year=2020&amp;thetype=%A7%BA%CB%B9%E8%C7%C2%A7%D2%B9"/>
    <hyperlink ref="E421" r:id="rId414" display="http://hfo63.cfo.in.th/CheckDataDtl.aspx?orgid=04873&amp;balance=%A7%BA%B4%D8%C5%3Cbr/%3E%A7%BA%CA%D1%C1%BE%D1%B9%B8%EC%A1%D1%B9&amp;month=4&amp;year=2020&amp;thetype=%A7%BA%CB%B9%E8%C7%C2%A7%D2%B9"/>
    <hyperlink ref="E422" r:id="rId415" display="http://hfo63.cfo.in.th/CheckDataDtl.aspx?orgid=04873&amp;balance=%A7%BA%B4%D8%C5%3Cbr/%3E%A7%BA%CA%D1%C1%BE%D1%B9%B8%EC%A1%D1%B9&amp;month=4&amp;year=2020&amp;thetype=%A7%BA%CB%B9%E8%C7%C2%A7%D2%B9"/>
    <hyperlink ref="E423" r:id="rId416" display="http://hfo63.cfo.in.th/CheckDataDtl.aspx?orgid=04874&amp;balance=%A7%BA%B4%D8%C5%3Cbr/%3E%A7%BA%CA%D1%C1%BE%D1%B9%B8%EC%A1%D1%B9&amp;month=4&amp;year=2020&amp;thetype=%A7%BA%CB%B9%E8%C7%C2%A7%D2%B9"/>
    <hyperlink ref="E424" r:id="rId417" display="http://hfo63.cfo.in.th/CheckDataDtl.aspx?orgid=04874&amp;balance=%A7%BA%B4%D8%C5%3Cbr/%3E%A7%BA%CA%D1%C1%BE%D1%B9%B8%EC%A1%D1%B9&amp;month=4&amp;year=2020&amp;thetype=%A7%BA%CB%B9%E8%C7%C2%A7%D2%B9"/>
    <hyperlink ref="E425" r:id="rId418" display="http://hfo63.cfo.in.th/CheckDataDtl.aspx?orgid=04875&amp;balance=%A7%BA%B4%D8%C5%3Cbr/%3E%A7%BA%CA%D1%C1%BE%D1%B9%B8%EC%A1%D1%B9&amp;month=4&amp;year=2020&amp;thetype=%A7%BA%CB%B9%E8%C7%C2%A7%D2%B9"/>
    <hyperlink ref="E426" r:id="rId419" display="http://hfo63.cfo.in.th/CheckDataDtl.aspx?orgid=04875&amp;balance=%A7%BA%B4%D8%C5%3Cbr/%3E%A7%BA%CA%D1%C1%BE%D1%B9%B8%EC%A1%D1%B9&amp;month=4&amp;year=2020&amp;thetype=%A7%BA%CB%B9%E8%C7%C2%A7%D2%B9"/>
    <hyperlink ref="E427" r:id="rId420" display="http://hfo63.cfo.in.th/CheckDataDtl.aspx?orgid=04876&amp;balance=%A7%BA%B4%D8%C5%3Cbr/%3E%A7%BA%CA%D1%C1%BE%D1%B9%B8%EC%A1%D1%B9&amp;month=4&amp;year=2020&amp;thetype=%A7%BA%CB%B9%E8%C7%C2%A7%D2%B9"/>
    <hyperlink ref="E428" r:id="rId421" display="http://hfo63.cfo.in.th/CheckDataDtl.aspx?orgid=04876&amp;balance=%A7%BA%B4%D8%C5%3Cbr/%3E%A7%BA%CA%D1%C1%BE%D1%B9%B8%EC%A1%D1%B9&amp;month=4&amp;year=2020&amp;thetype=%A7%BA%CB%B9%E8%C7%C2%A7%D2%B9"/>
    <hyperlink ref="E429" r:id="rId422" display="http://hfo63.cfo.in.th/CheckDataDtl.aspx?orgid=04877&amp;balance=%A7%BA%B4%D8%C5%3Cbr/%3E%A7%BA%CA%D1%C1%BE%D1%B9%B8%EC%A1%D1%B9&amp;month=4&amp;year=2020&amp;thetype=%A7%BA%CB%B9%E8%C7%C2%A7%D2%B9"/>
    <hyperlink ref="E430" r:id="rId423" display="http://hfo63.cfo.in.th/CheckDataDtl.aspx?orgid=04877&amp;balance=%A7%BA%B4%D8%C5%3Cbr/%3E%A7%BA%CA%D1%C1%BE%D1%B9%B8%EC%A1%D1%B9&amp;month=4&amp;year=2020&amp;thetype=%A7%BA%CB%B9%E8%C7%C2%A7%D2%B9"/>
    <hyperlink ref="E431" r:id="rId424" display="http://hfo63.cfo.in.th/CheckDataDtl.aspx?orgid=04878&amp;balance=%A7%BA%B4%D8%C5%3Cbr/%3E%A7%BA%CA%D1%C1%BE%D1%B9%B8%EC%A1%D1%B9&amp;month=4&amp;year=2020&amp;thetype=%A7%BA%CB%B9%E8%C7%C2%A7%D2%B9"/>
    <hyperlink ref="E432" r:id="rId425" display="http://hfo63.cfo.in.th/CheckDataDtl.aspx?orgid=04878&amp;balance=%A7%BA%B4%D8%C5%3Cbr/%3E%A7%BA%CA%D1%C1%BE%D1%B9%B8%EC%A1%D1%B9&amp;month=4&amp;year=2020&amp;thetype=%A7%BA%CB%B9%E8%C7%C2%A7%D2%B9"/>
    <hyperlink ref="E433" r:id="rId426" display="http://hfo63.cfo.in.th/CheckDataDtl.aspx?orgid=04879&amp;balance=%A7%BA%B4%D8%C5%3Cbr/%3E%A7%BA%CA%D1%C1%BE%D1%B9%B8%EC%A1%D1%B9&amp;month=4&amp;year=2020&amp;thetype=%A7%BA%CB%B9%E8%C7%C2%A7%D2%B9"/>
    <hyperlink ref="E434" r:id="rId427" display="http://hfo63.cfo.in.th/CheckDataDtl.aspx?orgid=04879&amp;balance=%A7%BA%B4%D8%C5%3Cbr/%3E%A7%BA%CA%D1%C1%BE%D1%B9%B8%EC%A1%D1%B9&amp;month=4&amp;year=2020&amp;thetype=%A7%BA%CB%B9%E8%C7%C2%A7%D2%B9"/>
    <hyperlink ref="E435" r:id="rId428" display="http://hfo63.cfo.in.th/CheckDataDtl.aspx?orgid=04880&amp;balance=%A7%BA%B4%D8%C5%3Cbr/%3E%A7%BA%CA%D1%C1%BE%D1%B9%B8%EC%A1%D1%B9&amp;month=4&amp;year=2020&amp;thetype=%A7%BA%CB%B9%E8%C7%C2%A7%D2%B9"/>
    <hyperlink ref="E436" r:id="rId429" display="http://hfo63.cfo.in.th/CheckDataDtl.aspx?orgid=04880&amp;balance=%A7%BA%B4%D8%C5%3Cbr/%3E%A7%BA%CA%D1%C1%BE%D1%B9%B8%EC%A1%D1%B9&amp;month=4&amp;year=2020&amp;thetype=%A7%BA%CB%B9%E8%C7%C2%A7%D2%B9"/>
    <hyperlink ref="E437" r:id="rId430" display="http://hfo63.cfo.in.th/CheckDataDtl.aspx?orgid=04881&amp;balance=%A7%BA%B4%D8%C5%3Cbr/%3E%A7%BA%CA%D1%C1%BE%D1%B9%B8%EC%A1%D1%B9&amp;month=4&amp;year=2020&amp;thetype=%A7%BA%CB%B9%E8%C7%C2%A7%D2%B9"/>
    <hyperlink ref="E438" r:id="rId431" display="http://hfo63.cfo.in.th/CheckDataDtl.aspx?orgid=04881&amp;balance=%A7%BA%B4%D8%C5%3Cbr/%3E%A7%BA%CA%D1%C1%BE%D1%B9%B8%EC%A1%D1%B9&amp;month=4&amp;year=2020&amp;thetype=%A7%BA%CB%B9%E8%C7%C2%A7%D2%B9"/>
    <hyperlink ref="E439" r:id="rId432" display="http://hfo63.cfo.in.th/CheckDataDtl.aspx?orgid=04882&amp;balance=%A7%BA%B4%D8%C5%3Cbr/%3E%A7%BA%CA%D1%C1%BE%D1%B9%B8%EC%A1%D1%B9&amp;month=4&amp;year=2020&amp;thetype=%A7%BA%CB%B9%E8%C7%C2%A7%D2%B9"/>
    <hyperlink ref="E440" r:id="rId433" display="http://hfo63.cfo.in.th/CheckDataDtl.aspx?orgid=04882&amp;balance=%A7%BA%B4%D8%C5%3Cbr/%3E%A7%BA%CA%D1%C1%BE%D1%B9%B8%EC%A1%D1%B9&amp;month=4&amp;year=2020&amp;thetype=%A7%BA%CB%B9%E8%C7%C2%A7%D2%B9"/>
    <hyperlink ref="E441" r:id="rId434" display="http://hfo63.cfo.in.th/CheckDataDtl.aspx?orgid=04883&amp;balance=%A7%BA%B4%D8%C5%3Cbr/%3E%A7%BA%CA%D1%C1%BE%D1%B9%B8%EC%A1%D1%B9&amp;month=4&amp;year=2020&amp;thetype=%A7%BA%CB%B9%E8%C7%C2%A7%D2%B9"/>
    <hyperlink ref="E442" r:id="rId435" display="http://hfo63.cfo.in.th/CheckDataDtl.aspx?orgid=04883&amp;balance=%A7%BA%B4%D8%C5%3Cbr/%3E%A7%BA%CA%D1%C1%BE%D1%B9%B8%EC%A1%D1%B9&amp;month=4&amp;year=2020&amp;thetype=%A7%BA%CB%B9%E8%C7%C2%A7%D2%B9"/>
    <hyperlink ref="E443" r:id="rId436" display="http://hfo63.cfo.in.th/CheckDataDtl.aspx?orgid=04884&amp;balance=%A7%BA%B4%D8%C5%3Cbr/%3E%A7%BA%CA%D1%C1%BE%D1%B9%B8%EC%A1%D1%B9&amp;month=4&amp;year=2020&amp;thetype=%A7%BA%CB%B9%E8%C7%C2%A7%D2%B9"/>
    <hyperlink ref="E444" r:id="rId437" display="http://hfo63.cfo.in.th/CheckDataDtl.aspx?orgid=04884&amp;balance=%A7%BA%B4%D8%C5%3Cbr/%3E%A7%BA%CA%D1%C1%BE%D1%B9%B8%EC%A1%D1%B9&amp;month=4&amp;year=2020&amp;thetype=%A7%BA%CB%B9%E8%C7%C2%A7%D2%B9"/>
    <hyperlink ref="E445" r:id="rId438" display="http://hfo63.cfo.in.th/CheckDataDtl.aspx?orgid=04885&amp;balance=%A7%BA%B4%D8%C5%3Cbr/%3E%A7%BA%CA%D1%C1%BE%D1%B9%B8%EC%A1%D1%B9&amp;month=4&amp;year=2020&amp;thetype=%A7%BA%CB%B9%E8%C7%C2%A7%D2%B9"/>
    <hyperlink ref="E446" r:id="rId439" display="http://hfo63.cfo.in.th/CheckDataDtl.aspx?orgid=04885&amp;balance=%A7%BA%B4%D8%C5%3Cbr/%3E%A7%BA%CA%D1%C1%BE%D1%B9%B8%EC%A1%D1%B9&amp;month=4&amp;year=2020&amp;thetype=%A7%BA%CB%B9%E8%C7%C2%A7%D2%B9"/>
    <hyperlink ref="E447" r:id="rId440" display="http://hfo63.cfo.in.th/CheckDataDtl.aspx?orgid=04886&amp;balance=%A7%BA%B4%D8%C5%3Cbr/%3E%A7%BA%CA%D1%C1%BE%D1%B9%B8%EC%A1%D1%B9&amp;month=4&amp;year=2020&amp;thetype=%A7%BA%CB%B9%E8%C7%C2%A7%D2%B9"/>
    <hyperlink ref="E448" r:id="rId441" display="http://hfo63.cfo.in.th/CheckDataDtl.aspx?orgid=04886&amp;balance=%A7%BA%B4%D8%C5%3Cbr/%3E%A7%BA%CA%D1%C1%BE%D1%B9%B8%EC%A1%D1%B9&amp;month=4&amp;year=2020&amp;thetype=%A7%BA%CB%B9%E8%C7%C2%A7%D2%B9"/>
    <hyperlink ref="E449" r:id="rId442" display="http://hfo63.cfo.in.th/CheckDataDtl.aspx?orgid=04887&amp;balance=%A7%BA%B4%D8%C5%3Cbr/%3E%A7%BA%CA%D1%C1%BE%D1%B9%B8%EC%A1%D1%B9&amp;month=4&amp;year=2020&amp;thetype=%A7%BA%CB%B9%E8%C7%C2%A7%D2%B9"/>
    <hyperlink ref="E450" r:id="rId443" display="http://hfo63.cfo.in.th/CheckDataDtl.aspx?orgid=04887&amp;balance=%A7%BA%B4%D8%C5%3Cbr/%3E%A7%BA%CA%D1%C1%BE%D1%B9%B8%EC%A1%D1%B9&amp;month=4&amp;year=2020&amp;thetype=%A7%BA%CB%B9%E8%C7%C2%A7%D2%B9"/>
    <hyperlink ref="E451" r:id="rId444" display="http://hfo63.cfo.in.th/CheckDataDtl.aspx?orgid=04888&amp;balance=%A7%BA%B4%D8%C5%3Cbr/%3E%A7%BA%CA%D1%C1%BE%D1%B9%B8%EC%A1%D1%B9&amp;month=4&amp;year=2020&amp;thetype=%A7%BA%CB%B9%E8%C7%C2%A7%D2%B9"/>
    <hyperlink ref="E452" r:id="rId445" display="http://hfo63.cfo.in.th/CheckDataDtl.aspx?orgid=04888&amp;balance=%A7%BA%B4%D8%C5%3Cbr/%3E%A7%BA%CA%D1%C1%BE%D1%B9%B8%EC%A1%D1%B9&amp;month=4&amp;year=2020&amp;thetype=%A7%BA%CB%B9%E8%C7%C2%A7%D2%B9"/>
    <hyperlink ref="E453" r:id="rId446" display="http://hfo63.cfo.in.th/CheckDataDtl.aspx?orgid=04889&amp;balance=%A7%BA%B4%D8%C5%3Cbr/%3E%A7%BA%CA%D1%C1%BE%D1%B9%B8%EC%A1%D1%B9&amp;month=4&amp;year=2020&amp;thetype=%A7%BA%CB%B9%E8%C7%C2%A7%D2%B9"/>
    <hyperlink ref="E454" r:id="rId447" display="http://hfo63.cfo.in.th/CheckDataDtl.aspx?orgid=04889&amp;balance=%A7%BA%B4%D8%C5%3Cbr/%3E%A7%BA%CA%D1%C1%BE%D1%B9%B8%EC%A1%D1%B9&amp;month=4&amp;year=2020&amp;thetype=%A7%BA%CB%B9%E8%C7%C2%A7%D2%B9"/>
    <hyperlink ref="E455" r:id="rId448" display="http://hfo63.cfo.in.th/CheckDataDtl.aspx?orgid=04890&amp;balance=%A7%BA%B4%D8%C5%3Cbr/%3E%A7%BA%CA%D1%C1%BE%D1%B9%B8%EC%A1%D1%B9&amp;month=4&amp;year=2020&amp;thetype=%A7%BA%CB%B9%E8%C7%C2%A7%D2%B9"/>
    <hyperlink ref="E456" r:id="rId449" display="http://hfo63.cfo.in.th/CheckDataDtl.aspx?orgid=04890&amp;balance=%A7%BA%B4%D8%C5%3Cbr/%3E%A7%BA%CA%D1%C1%BE%D1%B9%B8%EC%A1%D1%B9&amp;month=4&amp;year=2020&amp;thetype=%A7%BA%CB%B9%E8%C7%C2%A7%D2%B9"/>
    <hyperlink ref="E457" r:id="rId450" display="http://hfo63.cfo.in.th/CheckDataDtl.aspx?orgid=04891&amp;balance=%A7%BA%B4%D8%C5%3Cbr/%3E%A7%BA%CA%D1%C1%BE%D1%B9%B8%EC%A1%D1%B9&amp;month=4&amp;year=2020&amp;thetype=%A7%BA%CB%B9%E8%C7%C2%A7%D2%B9"/>
    <hyperlink ref="E458" r:id="rId451" display="http://hfo63.cfo.in.th/CheckDataDtl.aspx?orgid=04891&amp;balance=%A7%BA%B4%D8%C5%3Cbr/%3E%A7%BA%CA%D1%C1%BE%D1%B9%B8%EC%A1%D1%B9&amp;month=4&amp;year=2020&amp;thetype=%A7%BA%CB%B9%E8%C7%C2%A7%D2%B9"/>
    <hyperlink ref="E459" r:id="rId452" display="http://hfo63.cfo.in.th/CheckDataDtl.aspx?orgid=04892&amp;balance=%A7%BA%B4%D8%C5%3Cbr/%3E%A7%BA%CA%D1%C1%BE%D1%B9%B8%EC%A1%D1%B9&amp;month=4&amp;year=2020&amp;thetype=%A7%BA%CB%B9%E8%C7%C2%A7%D2%B9"/>
    <hyperlink ref="E460" r:id="rId453" display="http://hfo63.cfo.in.th/CheckDataDtl.aspx?orgid=04892&amp;balance=%A7%BA%B4%D8%C5%3Cbr/%3E%A7%BA%CA%D1%C1%BE%D1%B9%B8%EC%A1%D1%B9&amp;month=4&amp;year=2020&amp;thetype=%A7%BA%CB%B9%E8%C7%C2%A7%D2%B9"/>
    <hyperlink ref="E461" r:id="rId454" display="http://hfo63.cfo.in.th/CheckDataDtl.aspx?orgid=04893&amp;balance=%A7%BA%B4%D8%C5%3Cbr/%3E%A7%BA%CA%D1%C1%BE%D1%B9%B8%EC%A1%D1%B9&amp;month=4&amp;year=2020&amp;thetype=%A7%BA%CB%B9%E8%C7%C2%A7%D2%B9"/>
    <hyperlink ref="E462" r:id="rId455" display="http://hfo63.cfo.in.th/CheckDataDtl.aspx?orgid=04893&amp;balance=%A7%BA%B4%D8%C5%3Cbr/%3E%A7%BA%CA%D1%C1%BE%D1%B9%B8%EC%A1%D1%B9&amp;month=4&amp;year=2020&amp;thetype=%A7%BA%CB%B9%E8%C7%C2%A7%D2%B9"/>
    <hyperlink ref="E463" r:id="rId456" display="http://hfo63.cfo.in.th/CheckDataDtl.aspx?orgid=04894&amp;balance=%A7%BA%B4%D8%C5%3Cbr/%3E%A7%BA%CA%D1%C1%BE%D1%B9%B8%EC%A1%D1%B9&amp;month=4&amp;year=2020&amp;thetype=%A7%BA%CB%B9%E8%C7%C2%A7%D2%B9"/>
    <hyperlink ref="E464" r:id="rId457" display="http://hfo63.cfo.in.th/CheckDataDtl.aspx?orgid=04894&amp;balance=%A7%BA%B4%D8%C5%3Cbr/%3E%A7%BA%CA%D1%C1%BE%D1%B9%B8%EC%A1%D1%B9&amp;month=4&amp;year=2020&amp;thetype=%A7%BA%CB%B9%E8%C7%C2%A7%D2%B9"/>
    <hyperlink ref="E465" r:id="rId458" display="http://hfo63.cfo.in.th/CheckDataDtl.aspx?orgid=04895&amp;balance=%A7%BA%B4%D8%C5%3Cbr/%3E%A7%BA%CA%D1%C1%BE%D1%B9%B8%EC%A1%D1%B9&amp;month=4&amp;year=2020&amp;thetype=%A7%BA%CB%B9%E8%C7%C2%A7%D2%B9"/>
    <hyperlink ref="E466" r:id="rId459" display="http://hfo63.cfo.in.th/CheckDataDtl.aspx?orgid=04895&amp;balance=%A7%BA%B4%D8%C5%3Cbr/%3E%A7%BA%CA%D1%C1%BE%D1%B9%B8%EC%A1%D1%B9&amp;month=4&amp;year=2020&amp;thetype=%A7%BA%CB%B9%E8%C7%C2%A7%D2%B9"/>
    <hyperlink ref="E467" r:id="rId460" display="http://hfo63.cfo.in.th/CheckDataDtl.aspx?orgid=10240&amp;balance=%A7%BA%B4%D8%C5%3Cbr/%3E%A7%BA%CA%D1%C1%BE%D1%B9%B8%EC%A1%D1%B9&amp;month=4&amp;year=2020&amp;thetype=%A7%BA%CB%B9%E8%C7%C2%A7%D2%B9"/>
    <hyperlink ref="E468" r:id="rId461" display="http://hfo63.cfo.in.th/CheckDataDtl.aspx?orgid=10240&amp;balance=%A7%BA%B4%D8%C5%3Cbr/%3E%A7%BA%CA%D1%C1%BE%D1%B9%B8%EC%A1%D1%B9&amp;month=4&amp;year=2020&amp;thetype=%A7%BA%CB%B9%E8%C7%C2%A7%D2%B9"/>
    <hyperlink ref="E469" r:id="rId462" display="http://hfo63.cfo.in.th/CheckDataDtl.aspx?orgid=10243&amp;balance=%A7%BA%B4%D8%C5%3Cbr/%3E%A7%BA%CA%D1%C1%BE%D1%B9%B8%EC%A1%D1%B9&amp;month=4&amp;year=2020&amp;thetype=%A7%BA%CB%B9%E8%C7%C2%A7%D2%B9"/>
    <hyperlink ref="E470" r:id="rId463" display="http://hfo63.cfo.in.th/CheckDataDtl.aspx?orgid=10243&amp;balance=%A7%BA%B4%D8%C5%3Cbr/%3E%A7%BA%CA%D1%C1%BE%D1%B9%B8%EC%A1%D1%B9&amp;month=4&amp;year=2020&amp;thetype=%A7%BA%CB%B9%E8%C7%C2%A7%D2%B9"/>
    <hyperlink ref="E471" r:id="rId464" display="http://hfo63.cfo.in.th/CheckDataDtl.aspx?orgid=11040&amp;balance=%A7%BA%B4%D8%C5%3Cbr/%3E%A7%BA%CA%D1%C1%BE%D1%B9%B8%EC%A1%D1%B9&amp;month=4&amp;year=2020&amp;thetype=%A7%BA%CB%B9%E8%C7%C2%A7%D2%B9"/>
    <hyperlink ref="E472" r:id="rId465" display="http://hfo63.cfo.in.th/CheckDataDtl.aspx?orgid=11040&amp;balance=%A7%BA%B4%D8%C5%3Cbr/%3E%A7%BA%CA%D1%C1%BE%D1%B9%B8%EC%A1%D1%B9&amp;month=4&amp;year=2020&amp;thetype=%A7%BA%CB%B9%E8%C7%C2%A7%D2%B9"/>
    <hyperlink ref="E473" r:id="rId466" display="http://hfo63.cfo.in.th/CheckDataDtl.aspx?orgid=11041&amp;balance=%A7%BA%B4%D8%C5%3Cbr/%3E%A7%BA%CA%D1%C1%BE%D1%B9%B8%EC%A1%D1%B9&amp;month=4&amp;year=2020&amp;thetype=%A7%BA%CB%B9%E8%C7%C2%A7%D2%B9"/>
    <hyperlink ref="E474" r:id="rId467" display="http://hfo63.cfo.in.th/CheckDataDtl.aspx?orgid=11041&amp;balance=%A7%BA%B4%D8%C5%3Cbr/%3E%A7%BA%CA%D1%C1%BE%D1%B9%B8%EC%A1%D1%B9&amp;month=4&amp;year=2020&amp;thetype=%A7%BA%CB%B9%E8%C7%C2%A7%D2%B9"/>
    <hyperlink ref="E475" r:id="rId468" display="http://hfo63.cfo.in.th/CheckDataDtl.aspx?orgid=11043&amp;balance=%A7%BA%B4%D8%C5%3Cbr/%3E%A7%BA%CA%D1%C1%BE%D1%B9%B8%EC%A1%D1%B9&amp;month=4&amp;year=2020&amp;thetype=%A7%BA%CB%B9%E8%C7%C2%A7%D2%B9"/>
    <hyperlink ref="E476" r:id="rId469" display="http://hfo63.cfo.in.th/CheckDataDtl.aspx?orgid=11043&amp;balance=%A7%BA%B4%D8%C5%3Cbr/%3E%A7%BA%CA%D1%C1%BE%D1%B9%B8%EC%A1%D1%B9&amp;month=4&amp;year=2020&amp;thetype=%A7%BA%CB%B9%E8%C7%C2%A7%D2%B9"/>
    <hyperlink ref="E477" r:id="rId470" display="http://hfo63.cfo.in.th/CheckDataDtl.aspx?orgid=11046&amp;balance=%A7%BA%B4%D8%C5%3Cbr/%3E%A7%BA%CA%D1%C1%BE%D1%B9%B8%EC%A1%D1%B9&amp;month=4&amp;year=2020&amp;thetype=%A7%BA%CB%B9%E8%C7%C2%A7%D2%B9"/>
    <hyperlink ref="E478" r:id="rId471" display="http://hfo63.cfo.in.th/CheckDataDtl.aspx?orgid=11046&amp;balance=%A7%BA%B4%D8%C5%3Cbr/%3E%A7%BA%CA%D1%C1%BE%D1%B9%B8%EC%A1%D1%B9&amp;month=4&amp;year=2020&amp;thetype=%A7%BA%CB%B9%E8%C7%C2%A7%D2%B9"/>
    <hyperlink ref="E479" r:id="rId472" display="http://hfo63.cfo.in.th/CheckDataDtl.aspx?orgid=11047&amp;balance=%A7%BA%B4%D8%C5%3Cbr/%3E%A7%BA%CA%D1%C1%BE%D1%B9%B8%EC%A1%D1%B9&amp;month=4&amp;year=2020&amp;thetype=%A7%BA%CB%B9%E8%C7%C2%A7%D2%B9"/>
    <hyperlink ref="E480" r:id="rId473" display="http://hfo63.cfo.in.th/CheckDataDtl.aspx?orgid=11047&amp;balance=%A7%BA%B4%D8%C5%3Cbr/%3E%A7%BA%CA%D1%C1%BE%D1%B9%B8%EC%A1%D1%B9&amp;month=4&amp;year=2020&amp;thetype=%A7%BA%CB%B9%E8%C7%C2%A7%D2%B9"/>
    <hyperlink ref="E481" r:id="rId474" display="http://hfo63.cfo.in.th/CheckDataDtl.aspx?orgid=11048&amp;balance=%A7%BA%B4%D8%C5%3Cbr/%3E%A7%BA%CA%D1%C1%BE%D1%B9%B8%EC%A1%D1%B9&amp;month=4&amp;year=2020&amp;thetype=%A7%BA%CB%B9%E8%C7%C2%A7%D2%B9"/>
    <hyperlink ref="E482" r:id="rId475" display="http://hfo63.cfo.in.th/CheckDataDtl.aspx?orgid=11048&amp;balance=%A7%BA%B4%D8%C5%3Cbr/%3E%A7%BA%CA%D1%C1%BE%D1%B9%B8%EC%A1%D1%B9&amp;month=4&amp;year=2020&amp;thetype=%A7%BA%CB%B9%E8%C7%C2%A7%D2%B9"/>
    <hyperlink ref="E483" r:id="rId476" display="http://hfo63.cfo.in.th/CheckDataDtl.aspx?orgid=11049&amp;balance=%A7%BA%B4%D8%C5%3Cbr/%3E%A7%BA%CA%D1%C1%BE%D1%B9%B8%EC%A1%D1%B9&amp;month=4&amp;year=2020&amp;thetype=%A7%BA%CB%B9%E8%C7%C2%A7%D2%B9"/>
    <hyperlink ref="E484" r:id="rId477" display="http://hfo63.cfo.in.th/CheckDataDtl.aspx?orgid=11049&amp;balance=%A7%BA%B4%D8%C5%3Cbr/%3E%A7%BA%CA%D1%C1%BE%D1%B9%B8%EC%A1%D1%B9&amp;month=4&amp;year=2020&amp;thetype=%A7%BA%CB%B9%E8%C7%C2%A7%D2%B9"/>
    <hyperlink ref="E485" r:id="rId478" display="http://hfo63.cfo.in.th/CheckDataDtl.aspx?orgid=11050&amp;balance=%A7%BA%B4%D8%C5%3Cbr/%3E%A7%BA%CA%D1%C1%BE%D1%B9%B8%EC%A1%D1%B9&amp;month=4&amp;year=2020&amp;thetype=%A7%BA%CB%B9%E8%C7%C2%A7%D2%B9"/>
    <hyperlink ref="E486" r:id="rId479" display="http://hfo63.cfo.in.th/CheckDataDtl.aspx?orgid=11050&amp;balance=%A7%BA%B4%D8%C5%3Cbr/%3E%A7%BA%CA%D1%C1%BE%D1%B9%B8%EC%A1%D1%B9&amp;month=4&amp;year=2020&amp;thetype=%A7%BA%CB%B9%E8%C7%C2%A7%D2%B9"/>
    <hyperlink ref="E487" r:id="rId480" display="http://hfo63.cfo.in.th/CheckDataDtl.aspx?orgid=13932&amp;balance=%A7%BA%B4%D8%C5%3Cbr/%3E%A7%BA%CA%D1%C1%BE%D1%B9%B8%EC%A1%D1%B9&amp;month=4&amp;year=2020&amp;thetype=%A7%BA%CB%B9%E8%C7%C2%A7%D2%B9"/>
    <hyperlink ref="E488" r:id="rId481" display="http://hfo63.cfo.in.th/CheckDataDtl.aspx?orgid=13932&amp;balance=%A7%BA%B4%D8%C5%3Cbr/%3E%A7%BA%CA%D1%C1%BE%D1%B9%B8%EC%A1%D1%B9&amp;month=4&amp;year=2020&amp;thetype=%A7%BA%CB%B9%E8%C7%C2%A7%D2%B9"/>
    <hyperlink ref="E489" r:id="rId482" display="http://hfo63.cfo.in.th/CheckDataDtl.aspx?orgid=13934&amp;balance=%A7%BA%B4%D8%C5%3Cbr/%3E%A7%BA%CA%D1%C1%BE%D1%B9%B8%EC%A1%D1%B9&amp;month=4&amp;year=2020&amp;thetype=%A7%BA%CB%B9%E8%C7%C2%A7%D2%B9"/>
    <hyperlink ref="E490" r:id="rId483" display="http://hfo63.cfo.in.th/CheckDataDtl.aspx?orgid=13934&amp;balance=%A7%BA%B4%D8%C5%3Cbr/%3E%A7%BA%CA%D1%C1%BE%D1%B9%B8%EC%A1%D1%B9&amp;month=4&amp;year=2020&amp;thetype=%A7%BA%CB%B9%E8%C7%C2%A7%D2%B9"/>
    <hyperlink ref="E491" r:id="rId484" display="http://hfo63.cfo.in.th/CheckDataDtl.aspx?orgid=13935&amp;balance=%A7%BA%B4%D8%C5%3Cbr/%3E%A7%BA%CA%D1%C1%BE%D1%B9%B8%EC%A1%D1%B9&amp;month=4&amp;year=2020&amp;thetype=%A7%BA%CB%B9%E8%C7%C2%A7%D2%B9"/>
    <hyperlink ref="E492" r:id="rId485" display="http://hfo63.cfo.in.th/CheckDataDtl.aspx?orgid=13935&amp;balance=%A7%BA%B4%D8%C5%3Cbr/%3E%A7%BA%CA%D1%C1%BE%D1%B9%B8%EC%A1%D1%B9&amp;month=4&amp;year=2020&amp;thetype=%A7%BA%CB%B9%E8%C7%C2%A7%D2%B9"/>
    <hyperlink ref="E493" r:id="rId486" display="http://hfo63.cfo.in.th/CheckDataDtl.aspx?orgid=14182&amp;balance=%A7%BA%B4%D8%C5%3Cbr/%3E%A7%BA%CA%D1%C1%BE%D1%B9%B8%EC%A1%D1%B9&amp;month=4&amp;year=2020&amp;thetype=%A7%BA%CB%B9%E8%C7%C2%A7%D2%B9"/>
    <hyperlink ref="E494" r:id="rId487" display="http://hfo63.cfo.in.th/CheckDataDtl.aspx?orgid=14182&amp;balance=%A7%BA%B4%D8%C5%3Cbr/%3E%A7%BA%CA%D1%C1%BE%D1%B9%B8%EC%A1%D1%B9&amp;month=4&amp;year=2020&amp;thetype=%A7%BA%CB%B9%E8%C7%C2%A7%D2%B9"/>
    <hyperlink ref="E495" r:id="rId488" display="http://hfo63.cfo.in.th/CheckDataDtl.aspx?orgid=00416&amp;balance=&amp;month=4&amp;year=2020&amp;thetype=%A7%BA%CB%B9%E8%C7%C2%A7%D2%B9"/>
    <hyperlink ref="E496" r:id="rId489" display="http://hfo63.cfo.in.th/CheckDataDtl.aspx?orgid=00417&amp;balance=&amp;month=4&amp;year=2020&amp;thetype=%A7%BA%CB%B9%E8%C7%C2%A7%D2%B9"/>
    <hyperlink ref="E497" r:id="rId490" display="http://hfo63.cfo.in.th/CheckDataDtl.aspx?orgid=00418&amp;balance=&amp;month=4&amp;year=2020&amp;thetype=%A7%BA%CB%B9%E8%C7%C2%A7%D2%B9"/>
    <hyperlink ref="E498" r:id="rId491" display="http://hfo63.cfo.in.th/CheckDataDtl.aspx?orgid=00419&amp;balance=&amp;month=4&amp;year=2020&amp;thetype=%A7%BA%CB%B9%E8%C7%C2%A7%D2%B9"/>
    <hyperlink ref="E499" r:id="rId492" display="http://hfo63.cfo.in.th/CheckDataDtl.aspx?orgid=00420&amp;balance=&amp;month=4&amp;year=2020&amp;thetype=%A7%BA%CB%B9%E8%C7%C2%A7%D2%B9"/>
    <hyperlink ref="E500" r:id="rId493" display="http://hfo63.cfo.in.th/CheckDataDtl.aspx?orgid=00421&amp;balance=&amp;month=4&amp;year=2020&amp;thetype=%A7%BA%CB%B9%E8%C7%C2%A7%D2%B9"/>
    <hyperlink ref="E501" r:id="rId494" display="http://hfo63.cfo.in.th/CheckDataDtl.aspx?orgid=00422&amp;balance=&amp;month=4&amp;year=2020&amp;thetype=%A7%BA%CB%B9%E8%C7%C2%A7%D2%B9"/>
    <hyperlink ref="E502" r:id="rId495" display="http://hfo63.cfo.in.th/CheckDataDtl.aspx?orgid=00423&amp;balance=&amp;month=4&amp;year=2020&amp;thetype=%A7%BA%CB%B9%E8%C7%C2%A7%D2%B9"/>
    <hyperlink ref="E503" r:id="rId496" display="http://hfo63.cfo.in.th/CheckDataDtl.aspx?orgid=00424&amp;balance=&amp;month=4&amp;year=2020&amp;thetype=%A7%BA%CB%B9%E8%C7%C2%A7%D2%B9"/>
    <hyperlink ref="E504" r:id="rId497" display="http://hfo63.cfo.in.th/CheckDataDtl.aspx?orgid=00425&amp;balance=&amp;month=4&amp;year=2020&amp;thetype=%A7%BA%CB%B9%E8%C7%C2%A7%D2%B9"/>
    <hyperlink ref="E505" r:id="rId498" display="http://hfo63.cfo.in.th/CheckDataDtl.aspx?orgid=00426&amp;balance=&amp;month=4&amp;year=2020&amp;thetype=%A7%BA%CB%B9%E8%C7%C2%A7%D2%B9"/>
    <hyperlink ref="E506" r:id="rId499" display="http://hfo63.cfo.in.th/CheckDataDtl.aspx?orgid=00427&amp;balance=&amp;month=4&amp;year=2020&amp;thetype=%A7%BA%CB%B9%E8%C7%C2%A7%D2%B9"/>
    <hyperlink ref="E507" r:id="rId500" display="http://hfo63.cfo.in.th/CheckDataDtl.aspx?orgid=00428&amp;balance=&amp;month=4&amp;year=2020&amp;thetype=%A7%BA%CB%B9%E8%C7%C2%A7%D2%B9"/>
    <hyperlink ref="E508" r:id="rId501" display="http://hfo63.cfo.in.th/CheckDataDtl.aspx?orgid=04665&amp;balance=%A7%BA%B4%D8%C5%3Cbr/%3E%A7%BA%CA%D1%C1%BE%D1%B9%B8%EC%A1%D1%B9&amp;month=4&amp;year=2020&amp;thetype=%A7%BA%CB%B9%E8%C7%C2%A7%D2%B9"/>
    <hyperlink ref="E509" r:id="rId502" display="http://hfo63.cfo.in.th/CheckDataDtl.aspx?orgid=04665&amp;balance=%A7%BA%B4%D8%C5%3Cbr/%3E%A7%BA%CA%D1%C1%BE%D1%B9%B8%EC%A1%D1%B9&amp;month=4&amp;year=2020&amp;thetype=%A7%BA%CB%B9%E8%C7%C2%A7%D2%B9"/>
    <hyperlink ref="E510" r:id="rId503" display="http://hfo63.cfo.in.th/CheckDataDtl.aspx?orgid=04666&amp;balance=%A7%BA%B4%D8%C5%3Cbr/%3E%A7%BA%CA%D1%C1%BE%D1%B9%B8%EC%A1%D1%B9&amp;month=4&amp;year=2020&amp;thetype=%A7%BA%CB%B9%E8%C7%C2%A7%D2%B9"/>
    <hyperlink ref="E511" r:id="rId504" display="http://hfo63.cfo.in.th/CheckDataDtl.aspx?orgid=04666&amp;balance=%A7%BA%B4%D8%C5%3Cbr/%3E%A7%BA%CA%D1%C1%BE%D1%B9%B8%EC%A1%D1%B9&amp;month=4&amp;year=2020&amp;thetype=%A7%BA%CB%B9%E8%C7%C2%A7%D2%B9"/>
    <hyperlink ref="E512" r:id="rId505" display="http://hfo63.cfo.in.th/CheckDataDtl.aspx?orgid=04667&amp;balance=%A7%BA%B4%D8%C5%3Cbr/%3E%A7%BA%CA%D1%C1%BE%D1%B9%B8%EC%A1%D1%B9&amp;month=4&amp;year=2020&amp;thetype=%A7%BA%CB%B9%E8%C7%C2%A7%D2%B9"/>
    <hyperlink ref="E513" r:id="rId506" display="http://hfo63.cfo.in.th/CheckDataDtl.aspx?orgid=04667&amp;balance=%A7%BA%B4%D8%C5%3Cbr/%3E%A7%BA%CA%D1%C1%BE%D1%B9%B8%EC%A1%D1%B9&amp;month=4&amp;year=2020&amp;thetype=%A7%BA%CB%B9%E8%C7%C2%A7%D2%B9"/>
    <hyperlink ref="E514" r:id="rId507" display="http://hfo63.cfo.in.th/CheckDataDtl.aspx?orgid=04668&amp;balance=%A7%BA%B4%D8%C5%3Cbr/%3E%A7%BA%CA%D1%C1%BE%D1%B9%B8%EC%A1%D1%B9&amp;month=4&amp;year=2020&amp;thetype=%A7%BA%CB%B9%E8%C7%C2%A7%D2%B9"/>
    <hyperlink ref="E515" r:id="rId508" display="http://hfo63.cfo.in.th/CheckDataDtl.aspx?orgid=04668&amp;balance=%A7%BA%B4%D8%C5%3Cbr/%3E%A7%BA%CA%D1%C1%BE%D1%B9%B8%EC%A1%D1%B9&amp;month=4&amp;year=2020&amp;thetype=%A7%BA%CB%B9%E8%C7%C2%A7%D2%B9"/>
    <hyperlink ref="E516" r:id="rId509" display="http://hfo63.cfo.in.th/CheckDataDtl.aspx?orgid=04669&amp;balance=%A7%BA%B4%D8%C5%3Cbr/%3E%A7%BA%CA%D1%C1%BE%D1%B9%B8%EC%A1%D1%B9&amp;month=4&amp;year=2020&amp;thetype=%A7%BA%CB%B9%E8%C7%C2%A7%D2%B9"/>
    <hyperlink ref="E517" r:id="rId510" display="http://hfo63.cfo.in.th/CheckDataDtl.aspx?orgid=04669&amp;balance=%A7%BA%B4%D8%C5%3Cbr/%3E%A7%BA%CA%D1%C1%BE%D1%B9%B8%EC%A1%D1%B9&amp;month=4&amp;year=2020&amp;thetype=%A7%BA%CB%B9%E8%C7%C2%A7%D2%B9"/>
    <hyperlink ref="E518" r:id="rId511" display="http://hfo63.cfo.in.th/CheckDataDtl.aspx?orgid=04670&amp;balance=%A7%BA%B4%D8%C5%3Cbr/%3E%A7%BA%CA%D1%C1%BE%D1%B9%B8%EC%A1%D1%B9&amp;month=4&amp;year=2020&amp;thetype=%A7%BA%CB%B9%E8%C7%C2%A7%D2%B9"/>
    <hyperlink ref="E519" r:id="rId512" display="http://hfo63.cfo.in.th/CheckDataDtl.aspx?orgid=04670&amp;balance=%A7%BA%B4%D8%C5%3Cbr/%3E%A7%BA%CA%D1%C1%BE%D1%B9%B8%EC%A1%D1%B9&amp;month=4&amp;year=2020&amp;thetype=%A7%BA%CB%B9%E8%C7%C2%A7%D2%B9"/>
    <hyperlink ref="E520" r:id="rId513" display="http://hfo63.cfo.in.th/CheckDataDtl.aspx?orgid=04671&amp;balance=%A7%BA%B4%D8%C5%3Cbr/%3E%A7%BA%CA%D1%C1%BE%D1%B9%B8%EC%A1%D1%B9&amp;month=4&amp;year=2020&amp;thetype=%A7%BA%CB%B9%E8%C7%C2%A7%D2%B9"/>
    <hyperlink ref="E521" r:id="rId514" display="http://hfo63.cfo.in.th/CheckDataDtl.aspx?orgid=04671&amp;balance=%A7%BA%B4%D8%C5%3Cbr/%3E%A7%BA%CA%D1%C1%BE%D1%B9%B8%EC%A1%D1%B9&amp;month=4&amp;year=2020&amp;thetype=%A7%BA%CB%B9%E8%C7%C2%A7%D2%B9"/>
    <hyperlink ref="E522" r:id="rId515" display="http://hfo63.cfo.in.th/CheckDataDtl.aspx?orgid=04672&amp;balance=%A7%BA%B4%D8%C5%3Cbr/%3E%A7%BA%CA%D1%C1%BE%D1%B9%B8%EC%A1%D1%B9&amp;month=4&amp;year=2020&amp;thetype=%A7%BA%CB%B9%E8%C7%C2%A7%D2%B9"/>
    <hyperlink ref="E523" r:id="rId516" display="http://hfo63.cfo.in.th/CheckDataDtl.aspx?orgid=04672&amp;balance=%A7%BA%B4%D8%C5%3Cbr/%3E%A7%BA%CA%D1%C1%BE%D1%B9%B8%EC%A1%D1%B9&amp;month=4&amp;year=2020&amp;thetype=%A7%BA%CB%B9%E8%C7%C2%A7%D2%B9"/>
    <hyperlink ref="E524" r:id="rId517" display="http://hfo63.cfo.in.th/CheckDataDtl.aspx?orgid=04673&amp;balance=%A7%BA%B4%D8%C5%3Cbr/%3E%A7%BA%CA%D1%C1%BE%D1%B9%B8%EC%A1%D1%B9&amp;month=4&amp;year=2020&amp;thetype=%A7%BA%CB%B9%E8%C7%C2%A7%D2%B9"/>
    <hyperlink ref="E525" r:id="rId518" display="http://hfo63.cfo.in.th/CheckDataDtl.aspx?orgid=04673&amp;balance=%A7%BA%B4%D8%C5%3Cbr/%3E%A7%BA%CA%D1%C1%BE%D1%B9%B8%EC%A1%D1%B9&amp;month=4&amp;year=2020&amp;thetype=%A7%BA%CB%B9%E8%C7%C2%A7%D2%B9"/>
    <hyperlink ref="E526" r:id="rId519" display="http://hfo63.cfo.in.th/CheckDataDtl.aspx?orgid=04674&amp;balance=%A7%BA%B4%D8%C5%3Cbr/%3E%A7%BA%CA%D1%C1%BE%D1%B9%B8%EC%A1%D1%B9&amp;month=4&amp;year=2020&amp;thetype=%A7%BA%CB%B9%E8%C7%C2%A7%D2%B9"/>
    <hyperlink ref="E527" r:id="rId520" display="http://hfo63.cfo.in.th/CheckDataDtl.aspx?orgid=04674&amp;balance=%A7%BA%B4%D8%C5%3Cbr/%3E%A7%BA%CA%D1%C1%BE%D1%B9%B8%EC%A1%D1%B9&amp;month=4&amp;year=2020&amp;thetype=%A7%BA%CB%B9%E8%C7%C2%A7%D2%B9"/>
    <hyperlink ref="E528" r:id="rId521" display="http://hfo63.cfo.in.th/CheckDataDtl.aspx?orgid=04675&amp;balance=%A7%BA%B4%D8%C5%3Cbr/%3E%A7%BA%CA%D1%C1%BE%D1%B9%B8%EC%A1%D1%B9&amp;month=4&amp;year=2020&amp;thetype=%A7%BA%CB%B9%E8%C7%C2%A7%D2%B9"/>
    <hyperlink ref="E529" r:id="rId522" display="http://hfo63.cfo.in.th/CheckDataDtl.aspx?orgid=04675&amp;balance=%A7%BA%B4%D8%C5%3Cbr/%3E%A7%BA%CA%D1%C1%BE%D1%B9%B8%EC%A1%D1%B9&amp;month=4&amp;year=2020&amp;thetype=%A7%BA%CB%B9%E8%C7%C2%A7%D2%B9"/>
    <hyperlink ref="E530" r:id="rId523" display="http://hfo63.cfo.in.th/CheckDataDtl.aspx?orgid=04676&amp;balance=%A7%BA%B4%D8%C5%3Cbr/%3E%A7%BA%CA%D1%C1%BE%D1%B9%B8%EC%A1%D1%B9&amp;month=4&amp;year=2020&amp;thetype=%A7%BA%CB%B9%E8%C7%C2%A7%D2%B9"/>
    <hyperlink ref="E531" r:id="rId524" display="http://hfo63.cfo.in.th/CheckDataDtl.aspx?orgid=04676&amp;balance=%A7%BA%B4%D8%C5%3Cbr/%3E%A7%BA%CA%D1%C1%BE%D1%B9%B8%EC%A1%D1%B9&amp;month=4&amp;year=2020&amp;thetype=%A7%BA%CB%B9%E8%C7%C2%A7%D2%B9"/>
    <hyperlink ref="E532" r:id="rId525" display="http://hfo63.cfo.in.th/CheckDataDtl.aspx?orgid=04677&amp;balance=%A7%BA%B4%D8%C5%3Cbr/%3E%A7%BA%CA%D1%C1%BE%D1%B9%B8%EC%A1%D1%B9&amp;month=4&amp;year=2020&amp;thetype=%A7%BA%CB%B9%E8%C7%C2%A7%D2%B9"/>
    <hyperlink ref="E533" r:id="rId526" display="http://hfo63.cfo.in.th/CheckDataDtl.aspx?orgid=04677&amp;balance=%A7%BA%B4%D8%C5%3Cbr/%3E%A7%BA%CA%D1%C1%BE%D1%B9%B8%EC%A1%D1%B9&amp;month=4&amp;year=2020&amp;thetype=%A7%BA%CB%B9%E8%C7%C2%A7%D2%B9"/>
    <hyperlink ref="E534" r:id="rId527" display="http://hfo63.cfo.in.th/CheckDataDtl.aspx?orgid=04678&amp;balance=%A7%BA%B4%D8%C5%3Cbr/%3E%A7%BA%CA%D1%C1%BE%D1%B9%B8%EC%A1%D1%B9&amp;month=4&amp;year=2020&amp;thetype=%A7%BA%CB%B9%E8%C7%C2%A7%D2%B9"/>
    <hyperlink ref="E535" r:id="rId528" display="http://hfo63.cfo.in.th/CheckDataDtl.aspx?orgid=04678&amp;balance=%A7%BA%B4%D8%C5%3Cbr/%3E%A7%BA%CA%D1%C1%BE%D1%B9%B8%EC%A1%D1%B9&amp;month=4&amp;year=2020&amp;thetype=%A7%BA%CB%B9%E8%C7%C2%A7%D2%B9"/>
    <hyperlink ref="E536" r:id="rId529" display="http://hfo63.cfo.in.th/CheckDataDtl.aspx?orgid=04679&amp;balance=%A7%BA%B4%D8%C5%3Cbr/%3E%A7%BA%CA%D1%C1%BE%D1%B9%B8%EC%A1%D1%B9&amp;month=4&amp;year=2020&amp;thetype=%A7%BA%CB%B9%E8%C7%C2%A7%D2%B9"/>
    <hyperlink ref="E537" r:id="rId530" display="http://hfo63.cfo.in.th/CheckDataDtl.aspx?orgid=04679&amp;balance=%A7%BA%B4%D8%C5%3Cbr/%3E%A7%BA%CA%D1%C1%BE%D1%B9%B8%EC%A1%D1%B9&amp;month=4&amp;year=2020&amp;thetype=%A7%BA%CB%B9%E8%C7%C2%A7%D2%B9"/>
    <hyperlink ref="E538" r:id="rId531" display="http://hfo63.cfo.in.th/CheckDataDtl.aspx?orgid=04680&amp;balance=%A7%BA%B4%D8%C5%3Cbr/%3E%A7%BA%CA%D1%C1%BE%D1%B9%B8%EC%A1%D1%B9&amp;month=4&amp;year=2020&amp;thetype=%A7%BA%CB%B9%E8%C7%C2%A7%D2%B9"/>
    <hyperlink ref="E539" r:id="rId532" display="http://hfo63.cfo.in.th/CheckDataDtl.aspx?orgid=04680&amp;balance=%A7%BA%B4%D8%C5%3Cbr/%3E%A7%BA%CA%D1%C1%BE%D1%B9%B8%EC%A1%D1%B9&amp;month=4&amp;year=2020&amp;thetype=%A7%BA%CB%B9%E8%C7%C2%A7%D2%B9"/>
    <hyperlink ref="E540" r:id="rId533" display="http://hfo63.cfo.in.th/CheckDataDtl.aspx?orgid=04681&amp;balance=%A7%BA%B4%D8%C5%3Cbr/%3E%A7%BA%CA%D1%C1%BE%D1%B9%B8%EC%A1%D1%B9&amp;month=4&amp;year=2020&amp;thetype=%A7%BA%CB%B9%E8%C7%C2%A7%D2%B9"/>
    <hyperlink ref="E541" r:id="rId534" display="http://hfo63.cfo.in.th/CheckDataDtl.aspx?orgid=04681&amp;balance=%A7%BA%B4%D8%C5%3Cbr/%3E%A7%BA%CA%D1%C1%BE%D1%B9%B8%EC%A1%D1%B9&amp;month=4&amp;year=2020&amp;thetype=%A7%BA%CB%B9%E8%C7%C2%A7%D2%B9"/>
    <hyperlink ref="E542" r:id="rId535" display="http://hfo63.cfo.in.th/CheckDataDtl.aspx?orgid=04682&amp;balance=%A7%BA%B4%D8%C5%3Cbr/%3E%A7%BA%CA%D1%C1%BE%D1%B9%B8%EC%A1%D1%B9&amp;month=4&amp;year=2020&amp;thetype=%A7%BA%CB%B9%E8%C7%C2%A7%D2%B9"/>
    <hyperlink ref="E543" r:id="rId536" display="http://hfo63.cfo.in.th/CheckDataDtl.aspx?orgid=04682&amp;balance=%A7%BA%B4%D8%C5%3Cbr/%3E%A7%BA%CA%D1%C1%BE%D1%B9%B8%EC%A1%D1%B9&amp;month=4&amp;year=2020&amp;thetype=%A7%BA%CB%B9%E8%C7%C2%A7%D2%B9"/>
    <hyperlink ref="E544" r:id="rId537" display="http://hfo63.cfo.in.th/CheckDataDtl.aspx?orgid=04683&amp;balance=%A7%BA%B4%D8%C5%3Cbr/%3E%A7%BA%CA%D1%C1%BE%D1%B9%B8%EC%A1%D1%B9&amp;month=4&amp;year=2020&amp;thetype=%A7%BA%CB%B9%E8%C7%C2%A7%D2%B9"/>
    <hyperlink ref="E545" r:id="rId538" display="http://hfo63.cfo.in.th/CheckDataDtl.aspx?orgid=04683&amp;balance=%A7%BA%B4%D8%C5%3Cbr/%3E%A7%BA%CA%D1%C1%BE%D1%B9%B8%EC%A1%D1%B9&amp;month=4&amp;year=2020&amp;thetype=%A7%BA%CB%B9%E8%C7%C2%A7%D2%B9"/>
    <hyperlink ref="E546" r:id="rId539" display="http://hfo63.cfo.in.th/CheckDataDtl.aspx?orgid=04684&amp;balance=%A7%BA%B4%D8%C5%3Cbr/%3E%A7%BA%CA%D1%C1%BE%D1%B9%B8%EC%A1%D1%B9&amp;month=4&amp;year=2020&amp;thetype=%A7%BA%CB%B9%E8%C7%C2%A7%D2%B9"/>
    <hyperlink ref="E547" r:id="rId540" display="http://hfo63.cfo.in.th/CheckDataDtl.aspx?orgid=04684&amp;balance=%A7%BA%B4%D8%C5%3Cbr/%3E%A7%BA%CA%D1%C1%BE%D1%B9%B8%EC%A1%D1%B9&amp;month=4&amp;year=2020&amp;thetype=%A7%BA%CB%B9%E8%C7%C2%A7%D2%B9"/>
    <hyperlink ref="E548" r:id="rId541" display="http://hfo63.cfo.in.th/CheckDataDtl.aspx?orgid=04685&amp;balance=%A7%BA%B4%D8%C5%3Cbr/%3E%A7%BA%CA%D1%C1%BE%D1%B9%B8%EC%A1%D1%B9&amp;month=4&amp;year=2020&amp;thetype=%A7%BA%CB%B9%E8%C7%C2%A7%D2%B9"/>
    <hyperlink ref="E549" r:id="rId542" display="http://hfo63.cfo.in.th/CheckDataDtl.aspx?orgid=04685&amp;balance=%A7%BA%B4%D8%C5%3Cbr/%3E%A7%BA%CA%D1%C1%BE%D1%B9%B8%EC%A1%D1%B9&amp;month=4&amp;year=2020&amp;thetype=%A7%BA%CB%B9%E8%C7%C2%A7%D2%B9"/>
    <hyperlink ref="E550" r:id="rId543" display="http://hfo63.cfo.in.th/CheckDataDtl.aspx?orgid=04686&amp;balance=%A7%BA%B4%D8%C5%3Cbr/%3E%A7%BA%CA%D1%C1%BE%D1%B9%B8%EC%A1%D1%B9&amp;month=4&amp;year=2020&amp;thetype=%A7%BA%CB%B9%E8%C7%C2%A7%D2%B9"/>
    <hyperlink ref="E551" r:id="rId544" display="http://hfo63.cfo.in.th/CheckDataDtl.aspx?orgid=04686&amp;balance=%A7%BA%B4%D8%C5%3Cbr/%3E%A7%BA%CA%D1%C1%BE%D1%B9%B8%EC%A1%D1%B9&amp;month=4&amp;year=2020&amp;thetype=%A7%BA%CB%B9%E8%C7%C2%A7%D2%B9"/>
    <hyperlink ref="E552" r:id="rId545" display="http://hfo63.cfo.in.th/CheckDataDtl.aspx?orgid=04687&amp;balance=%A7%BA%B4%D8%C5%3Cbr/%3E%A7%BA%CA%D1%C1%BE%D1%B9%B8%EC%A1%D1%B9&amp;month=4&amp;year=2020&amp;thetype=%A7%BA%CB%B9%E8%C7%C2%A7%D2%B9"/>
    <hyperlink ref="E553" r:id="rId546" display="http://hfo63.cfo.in.th/CheckDataDtl.aspx?orgid=04687&amp;balance=%A7%BA%B4%D8%C5%3Cbr/%3E%A7%BA%CA%D1%C1%BE%D1%B9%B8%EC%A1%D1%B9&amp;month=4&amp;year=2020&amp;thetype=%A7%BA%CB%B9%E8%C7%C2%A7%D2%B9"/>
    <hyperlink ref="E554" r:id="rId547" display="http://hfo63.cfo.in.th/CheckDataDtl.aspx?orgid=04688&amp;balance=%A7%BA%B4%D8%C5%3Cbr/%3E%A7%BA%CA%D1%C1%BE%D1%B9%B8%EC%A1%D1%B9&amp;month=4&amp;year=2020&amp;thetype=%A7%BA%CB%B9%E8%C7%C2%A7%D2%B9"/>
    <hyperlink ref="E555" r:id="rId548" display="http://hfo63.cfo.in.th/CheckDataDtl.aspx?orgid=04688&amp;balance=%A7%BA%B4%D8%C5%3Cbr/%3E%A7%BA%CA%D1%C1%BE%D1%B9%B8%EC%A1%D1%B9&amp;month=4&amp;year=2020&amp;thetype=%A7%BA%CB%B9%E8%C7%C2%A7%D2%B9"/>
    <hyperlink ref="E556" r:id="rId549" display="http://hfo63.cfo.in.th/CheckDataDtl.aspx?orgid=04689&amp;balance=%A7%BA%B4%D8%C5%3Cbr/%3E%A7%BA%CA%D1%C1%BE%D1%B9%B8%EC%A1%D1%B9&amp;month=4&amp;year=2020&amp;thetype=%A7%BA%CB%B9%E8%C7%C2%A7%D2%B9"/>
    <hyperlink ref="E557" r:id="rId550" display="http://hfo63.cfo.in.th/CheckDataDtl.aspx?orgid=04689&amp;balance=%A7%BA%B4%D8%C5%3Cbr/%3E%A7%BA%CA%D1%C1%BE%D1%B9%B8%EC%A1%D1%B9&amp;month=4&amp;year=2020&amp;thetype=%A7%BA%CB%B9%E8%C7%C2%A7%D2%B9"/>
    <hyperlink ref="E558" r:id="rId551" display="http://hfo63.cfo.in.th/CheckDataDtl.aspx?orgid=04690&amp;balance=%A7%BA%B4%D8%C5%3Cbr/%3E%A7%BA%CA%D1%C1%BE%D1%B9%B8%EC%A1%D1%B9&amp;month=4&amp;year=2020&amp;thetype=%A7%BA%CB%B9%E8%C7%C2%A7%D2%B9"/>
    <hyperlink ref="E559" r:id="rId552" display="http://hfo63.cfo.in.th/CheckDataDtl.aspx?orgid=04690&amp;balance=%A7%BA%B4%D8%C5%3Cbr/%3E%A7%BA%CA%D1%C1%BE%D1%B9%B8%EC%A1%D1%B9&amp;month=4&amp;year=2020&amp;thetype=%A7%BA%CB%B9%E8%C7%C2%A7%D2%B9"/>
    <hyperlink ref="E560" r:id="rId553" display="http://hfo63.cfo.in.th/CheckDataDtl.aspx?orgid=04691&amp;balance=%A7%BA%B4%D8%C5%3Cbr/%3E%A7%BA%CA%D1%C1%BE%D1%B9%B8%EC%A1%D1%B9&amp;month=4&amp;year=2020&amp;thetype=%A7%BA%CB%B9%E8%C7%C2%A7%D2%B9"/>
    <hyperlink ref="E561" r:id="rId554" display="http://hfo63.cfo.in.th/CheckDataDtl.aspx?orgid=04691&amp;balance=%A7%BA%B4%D8%C5%3Cbr/%3E%A7%BA%CA%D1%C1%BE%D1%B9%B8%EC%A1%D1%B9&amp;month=4&amp;year=2020&amp;thetype=%A7%BA%CB%B9%E8%C7%C2%A7%D2%B9"/>
    <hyperlink ref="E562" r:id="rId555" display="http://hfo63.cfo.in.th/CheckDataDtl.aspx?orgid=04692&amp;balance=%A7%BA%B4%D8%C5%3Cbr/%3E%A7%BA%CA%D1%C1%BE%D1%B9%B8%EC%A1%D1%B9&amp;month=4&amp;year=2020&amp;thetype=%A7%BA%CB%B9%E8%C7%C2%A7%D2%B9"/>
    <hyperlink ref="E563" r:id="rId556" display="http://hfo63.cfo.in.th/CheckDataDtl.aspx?orgid=04692&amp;balance=%A7%BA%B4%D8%C5%3Cbr/%3E%A7%BA%CA%D1%C1%BE%D1%B9%B8%EC%A1%D1%B9&amp;month=4&amp;year=2020&amp;thetype=%A7%BA%CB%B9%E8%C7%C2%A7%D2%B9"/>
    <hyperlink ref="E564" r:id="rId557" display="http://hfo63.cfo.in.th/CheckDataDtl.aspx?orgid=04693&amp;balance=%A7%BA%B4%D8%C5%3Cbr/%3E%A7%BA%CA%D1%C1%BE%D1%B9%B8%EC%A1%D1%B9&amp;month=4&amp;year=2020&amp;thetype=%A7%BA%CB%B9%E8%C7%C2%A7%D2%B9"/>
    <hyperlink ref="E565" r:id="rId558" display="http://hfo63.cfo.in.th/CheckDataDtl.aspx?orgid=04693&amp;balance=%A7%BA%B4%D8%C5%3Cbr/%3E%A7%BA%CA%D1%C1%BE%D1%B9%B8%EC%A1%D1%B9&amp;month=4&amp;year=2020&amp;thetype=%A7%BA%CB%B9%E8%C7%C2%A7%D2%B9"/>
    <hyperlink ref="E566" r:id="rId559" display="http://hfo63.cfo.in.th/CheckDataDtl.aspx?orgid=04694&amp;balance=%A7%BA%B4%D8%C5%3Cbr/%3E%A7%BA%CA%D1%C1%BE%D1%B9%B8%EC%A1%D1%B9&amp;month=4&amp;year=2020&amp;thetype=%A7%BA%CB%B9%E8%C7%C2%A7%D2%B9"/>
    <hyperlink ref="E567" r:id="rId560" display="http://hfo63.cfo.in.th/CheckDataDtl.aspx?orgid=04694&amp;balance=%A7%BA%B4%D8%C5%3Cbr/%3E%A7%BA%CA%D1%C1%BE%D1%B9%B8%EC%A1%D1%B9&amp;month=4&amp;year=2020&amp;thetype=%A7%BA%CB%B9%E8%C7%C2%A7%D2%B9"/>
    <hyperlink ref="E568" r:id="rId561" display="http://hfo63.cfo.in.th/CheckDataDtl.aspx?orgid=04695&amp;balance=%A7%BA%B4%D8%C5%3Cbr/%3E%A7%BA%CA%D1%C1%BE%D1%B9%B8%EC%A1%D1%B9&amp;month=4&amp;year=2020&amp;thetype=%A7%BA%CB%B9%E8%C7%C2%A7%D2%B9"/>
    <hyperlink ref="E569" r:id="rId562" display="http://hfo63.cfo.in.th/CheckDataDtl.aspx?orgid=04695&amp;balance=%A7%BA%B4%D8%C5%3Cbr/%3E%A7%BA%CA%D1%C1%BE%D1%B9%B8%EC%A1%D1%B9&amp;month=4&amp;year=2020&amp;thetype=%A7%BA%CB%B9%E8%C7%C2%A7%D2%B9"/>
    <hyperlink ref="E570" r:id="rId563" display="http://hfo63.cfo.in.th/CheckDataDtl.aspx?orgid=04696&amp;balance=%A7%BA%B4%D8%C5%3Cbr/%3E%A7%BA%CA%D1%C1%BE%D1%B9%B8%EC%A1%D1%B9&amp;month=4&amp;year=2020&amp;thetype=%A7%BA%CB%B9%E8%C7%C2%A7%D2%B9"/>
    <hyperlink ref="E571" r:id="rId564" display="http://hfo63.cfo.in.th/CheckDataDtl.aspx?orgid=04696&amp;balance=%A7%BA%B4%D8%C5%3Cbr/%3E%A7%BA%CA%D1%C1%BE%D1%B9%B8%EC%A1%D1%B9&amp;month=4&amp;year=2020&amp;thetype=%A7%BA%CB%B9%E8%C7%C2%A7%D2%B9"/>
    <hyperlink ref="E572" r:id="rId565" display="http://hfo63.cfo.in.th/CheckDataDtl.aspx?orgid=04697&amp;balance=%A7%BA%B4%D8%C5%3Cbr/%3E%A7%BA%CA%D1%C1%BE%D1%B9%B8%EC%A1%D1%B9&amp;month=4&amp;year=2020&amp;thetype=%A7%BA%CB%B9%E8%C7%C2%A7%D2%B9"/>
    <hyperlink ref="E573" r:id="rId566" display="http://hfo63.cfo.in.th/CheckDataDtl.aspx?orgid=04697&amp;balance=%A7%BA%B4%D8%C5%3Cbr/%3E%A7%BA%CA%D1%C1%BE%D1%B9%B8%EC%A1%D1%B9&amp;month=4&amp;year=2020&amp;thetype=%A7%BA%CB%B9%E8%C7%C2%A7%D2%B9"/>
    <hyperlink ref="E574" r:id="rId567" display="http://hfo63.cfo.in.th/CheckDataDtl.aspx?orgid=04698&amp;balance=%A7%BA%B4%D8%C5%3Cbr/%3E%A7%BA%CA%D1%C1%BE%D1%B9%B8%EC%A1%D1%B9&amp;month=4&amp;year=2020&amp;thetype=%A7%BA%CB%B9%E8%C7%C2%A7%D2%B9"/>
    <hyperlink ref="E575" r:id="rId568" display="http://hfo63.cfo.in.th/CheckDataDtl.aspx?orgid=04698&amp;balance=%A7%BA%B4%D8%C5%3Cbr/%3E%A7%BA%CA%D1%C1%BE%D1%B9%B8%EC%A1%D1%B9&amp;month=4&amp;year=2020&amp;thetype=%A7%BA%CB%B9%E8%C7%C2%A7%D2%B9"/>
    <hyperlink ref="E576" r:id="rId569" display="http://hfo63.cfo.in.th/CheckDataDtl.aspx?orgid=04699&amp;balance=%A7%BA%B4%D8%C5%3Cbr/%3E%A7%BA%CA%D1%C1%BE%D1%B9%B8%EC%A1%D1%B9&amp;month=4&amp;year=2020&amp;thetype=%A7%BA%CB%B9%E8%C7%C2%A7%D2%B9"/>
    <hyperlink ref="E577" r:id="rId570" display="http://hfo63.cfo.in.th/CheckDataDtl.aspx?orgid=04699&amp;balance=%A7%BA%B4%D8%C5%3Cbr/%3E%A7%BA%CA%D1%C1%BE%D1%B9%B8%EC%A1%D1%B9&amp;month=4&amp;year=2020&amp;thetype=%A7%BA%CB%B9%E8%C7%C2%A7%D2%B9"/>
    <hyperlink ref="E578" r:id="rId571" display="http://hfo63.cfo.in.th/CheckDataDtl.aspx?orgid=04700&amp;balance=%A7%BA%B4%D8%C5%3Cbr/%3E%A7%BA%CA%D1%C1%BE%D1%B9%B8%EC%A1%D1%B9&amp;month=4&amp;year=2020&amp;thetype=%A7%BA%CB%B9%E8%C7%C2%A7%D2%B9"/>
    <hyperlink ref="E579" r:id="rId572" display="http://hfo63.cfo.in.th/CheckDataDtl.aspx?orgid=04700&amp;balance=%A7%BA%B4%D8%C5%3Cbr/%3E%A7%BA%CA%D1%C1%BE%D1%B9%B8%EC%A1%D1%B9&amp;month=4&amp;year=2020&amp;thetype=%A7%BA%CB%B9%E8%C7%C2%A7%D2%B9"/>
    <hyperlink ref="E580" r:id="rId573" display="http://hfo63.cfo.in.th/CheckDataDtl.aspx?orgid=04701&amp;balance=%A7%BA%B4%D8%C5%3Cbr/%3E%A7%BA%CA%D1%C1%BE%D1%B9%B8%EC%A1%D1%B9&amp;month=4&amp;year=2020&amp;thetype=%A7%BA%CB%B9%E8%C7%C2%A7%D2%B9"/>
    <hyperlink ref="E581" r:id="rId574" display="http://hfo63.cfo.in.th/CheckDataDtl.aspx?orgid=04701&amp;balance=%A7%BA%B4%D8%C5%3Cbr/%3E%A7%BA%CA%D1%C1%BE%D1%B9%B8%EC%A1%D1%B9&amp;month=4&amp;year=2020&amp;thetype=%A7%BA%CB%B9%E8%C7%C2%A7%D2%B9"/>
    <hyperlink ref="E582" r:id="rId575" display="http://hfo63.cfo.in.th/CheckDataDtl.aspx?orgid=04702&amp;balance=%A7%BA%B4%D8%C5%3Cbr/%3E%A7%BA%CA%D1%C1%BE%D1%B9%B8%EC%A1%D1%B9&amp;month=4&amp;year=2020&amp;thetype=%A7%BA%CB%B9%E8%C7%C2%A7%D2%B9"/>
    <hyperlink ref="E583" r:id="rId576" display="http://hfo63.cfo.in.th/CheckDataDtl.aspx?orgid=04702&amp;balance=%A7%BA%B4%D8%C5%3Cbr/%3E%A7%BA%CA%D1%C1%BE%D1%B9%B8%EC%A1%D1%B9&amp;month=4&amp;year=2020&amp;thetype=%A7%BA%CB%B9%E8%C7%C2%A7%D2%B9"/>
    <hyperlink ref="E584" r:id="rId577" display="http://hfo63.cfo.in.th/CheckDataDtl.aspx?orgid=04703&amp;balance=%A7%BA%B4%D8%C5%3Cbr/%3E%A7%BA%CA%D1%C1%BE%D1%B9%B8%EC%A1%D1%B9&amp;month=4&amp;year=2020&amp;thetype=%A7%BA%CB%B9%E8%C7%C2%A7%D2%B9"/>
    <hyperlink ref="E585" r:id="rId578" display="http://hfo63.cfo.in.th/CheckDataDtl.aspx?orgid=04703&amp;balance=%A7%BA%B4%D8%C5%3Cbr/%3E%A7%BA%CA%D1%C1%BE%D1%B9%B8%EC%A1%D1%B9&amp;month=4&amp;year=2020&amp;thetype=%A7%BA%CB%B9%E8%C7%C2%A7%D2%B9"/>
    <hyperlink ref="E586" r:id="rId579" display="http://hfo63.cfo.in.th/CheckDataDtl.aspx?orgid=04704&amp;balance=%A7%BA%B4%D8%C5%3Cbr/%3E%A7%BA%CA%D1%C1%BE%D1%B9%B8%EC%A1%D1%B9&amp;month=4&amp;year=2020&amp;thetype=%A7%BA%CB%B9%E8%C7%C2%A7%D2%B9"/>
    <hyperlink ref="E587" r:id="rId580" display="http://hfo63.cfo.in.th/CheckDataDtl.aspx?orgid=04704&amp;balance=%A7%BA%B4%D8%C5%3Cbr/%3E%A7%BA%CA%D1%C1%BE%D1%B9%B8%EC%A1%D1%B9&amp;month=4&amp;year=2020&amp;thetype=%A7%BA%CB%B9%E8%C7%C2%A7%D2%B9"/>
    <hyperlink ref="E588" r:id="rId581" display="http://hfo63.cfo.in.th/CheckDataDtl.aspx?orgid=04707&amp;balance=%A7%BA%B4%D8%C5%3Cbr/%3E%A7%BA%CA%D1%C1%BE%D1%B9%B8%EC%A1%D1%B9&amp;month=4&amp;year=2020&amp;thetype=%A7%BA%CB%B9%E8%C7%C2%A7%D2%B9"/>
    <hyperlink ref="E589" r:id="rId582" display="http://hfo63.cfo.in.th/CheckDataDtl.aspx?orgid=04707&amp;balance=%A7%BA%B4%D8%C5%3Cbr/%3E%A7%BA%CA%D1%C1%BE%D1%B9%B8%EC%A1%D1%B9&amp;month=4&amp;year=2020&amp;thetype=%A7%BA%CB%B9%E8%C7%C2%A7%D2%B9"/>
    <hyperlink ref="E590" r:id="rId583" display="http://hfo63.cfo.in.th/CheckDataDtl.aspx?orgid=04708&amp;balance=%A7%BA%B4%D8%C5%3Cbr/%3E%A7%BA%CA%D1%C1%BE%D1%B9%B8%EC%A1%D1%B9&amp;month=4&amp;year=2020&amp;thetype=%A7%BA%CB%B9%E8%C7%C2%A7%D2%B9"/>
    <hyperlink ref="E591" r:id="rId584" display="http://hfo63.cfo.in.th/CheckDataDtl.aspx?orgid=04708&amp;balance=%A7%BA%B4%D8%C5%3Cbr/%3E%A7%BA%CA%D1%C1%BE%D1%B9%B8%EC%A1%D1%B9&amp;month=4&amp;year=2020&amp;thetype=%A7%BA%CB%B9%E8%C7%C2%A7%D2%B9"/>
    <hyperlink ref="E592" r:id="rId585" display="http://hfo63.cfo.in.th/CheckDataDtl.aspx?orgid=04709&amp;balance=%A7%BA%B4%D8%C5%3Cbr/%3E%A7%BA%CA%D1%C1%BE%D1%B9%B8%EC%A1%D1%B9&amp;month=4&amp;year=2020&amp;thetype=%A7%BA%CB%B9%E8%C7%C2%A7%D2%B9"/>
    <hyperlink ref="E593" r:id="rId586" display="http://hfo63.cfo.in.th/CheckDataDtl.aspx?orgid=04709&amp;balance=%A7%BA%B4%D8%C5%3Cbr/%3E%A7%BA%CA%D1%C1%BE%D1%B9%B8%EC%A1%D1%B9&amp;month=4&amp;year=2020&amp;thetype=%A7%BA%CB%B9%E8%C7%C2%A7%D2%B9"/>
    <hyperlink ref="E594" r:id="rId587" display="http://hfo63.cfo.in.th/CheckDataDtl.aspx?orgid=04710&amp;balance=%A7%BA%B4%D8%C5%3Cbr/%3E%A7%BA%CA%D1%C1%BE%D1%B9%B8%EC%A1%D1%B9&amp;month=4&amp;year=2020&amp;thetype=%A7%BA%CB%B9%E8%C7%C2%A7%D2%B9"/>
    <hyperlink ref="E595" r:id="rId588" display="http://hfo63.cfo.in.th/CheckDataDtl.aspx?orgid=04710&amp;balance=%A7%BA%B4%D8%C5%3Cbr/%3E%A7%BA%CA%D1%C1%BE%D1%B9%B8%EC%A1%D1%B9&amp;month=4&amp;year=2020&amp;thetype=%A7%BA%CB%B9%E8%C7%C2%A7%D2%B9"/>
    <hyperlink ref="E596" r:id="rId589" display="http://hfo63.cfo.in.th/CheckDataDtl.aspx?orgid=04711&amp;balance=%A7%BA%B4%D8%C5%3Cbr/%3E%A7%BA%CA%D1%C1%BE%D1%B9%B8%EC%A1%D1%B9&amp;month=4&amp;year=2020&amp;thetype=%A7%BA%CB%B9%E8%C7%C2%A7%D2%B9"/>
    <hyperlink ref="E597" r:id="rId590" display="http://hfo63.cfo.in.th/CheckDataDtl.aspx?orgid=04711&amp;balance=%A7%BA%B4%D8%C5%3Cbr/%3E%A7%BA%CA%D1%C1%BE%D1%B9%B8%EC%A1%D1%B9&amp;month=4&amp;year=2020&amp;thetype=%A7%BA%CB%B9%E8%C7%C2%A7%D2%B9"/>
    <hyperlink ref="E598" r:id="rId591" display="http://hfo63.cfo.in.th/CheckDataDtl.aspx?orgid=04712&amp;balance=%A7%BA%B4%D8%C5%3Cbr/%3E%A7%BA%CA%D1%C1%BE%D1%B9%B8%EC%A1%D1%B9&amp;month=4&amp;year=2020&amp;thetype=%A7%BA%CB%B9%E8%C7%C2%A7%D2%B9"/>
    <hyperlink ref="E599" r:id="rId592" display="http://hfo63.cfo.in.th/CheckDataDtl.aspx?orgid=04712&amp;balance=%A7%BA%B4%D8%C5%3Cbr/%3E%A7%BA%CA%D1%C1%BE%D1%B9%B8%EC%A1%D1%B9&amp;month=4&amp;year=2020&amp;thetype=%A7%BA%CB%B9%E8%C7%C2%A7%D2%B9"/>
    <hyperlink ref="E600" r:id="rId593" display="http://hfo63.cfo.in.th/CheckDataDtl.aspx?orgid=04713&amp;balance=%A7%BA%B4%D8%C5%3Cbr/%3E%A7%BA%CA%D1%C1%BE%D1%B9%B8%EC%A1%D1%B9&amp;month=4&amp;year=2020&amp;thetype=%A7%BA%CB%B9%E8%C7%C2%A7%D2%B9"/>
    <hyperlink ref="E601" r:id="rId594" display="http://hfo63.cfo.in.th/CheckDataDtl.aspx?orgid=04713&amp;balance=%A7%BA%B4%D8%C5%3Cbr/%3E%A7%BA%CA%D1%C1%BE%D1%B9%B8%EC%A1%D1%B9&amp;month=4&amp;year=2020&amp;thetype=%A7%BA%CB%B9%E8%C7%C2%A7%D2%B9"/>
    <hyperlink ref="E602" r:id="rId595" display="http://hfo63.cfo.in.th/CheckDataDtl.aspx?orgid=04714&amp;balance=%A7%BA%B4%D8%C5%3Cbr/%3E%A7%BA%CA%D1%C1%BE%D1%B9%B8%EC%A1%D1%B9&amp;month=4&amp;year=2020&amp;thetype=%A7%BA%CB%B9%E8%C7%C2%A7%D2%B9"/>
    <hyperlink ref="E603" r:id="rId596" display="http://hfo63.cfo.in.th/CheckDataDtl.aspx?orgid=04714&amp;balance=%A7%BA%B4%D8%C5%3Cbr/%3E%A7%BA%CA%D1%C1%BE%D1%B9%B8%EC%A1%D1%B9&amp;month=4&amp;year=2020&amp;thetype=%A7%BA%CB%B9%E8%C7%C2%A7%D2%B9"/>
    <hyperlink ref="E604" r:id="rId597" display="http://hfo63.cfo.in.th/CheckDataDtl.aspx?orgid=04715&amp;balance=%A7%BA%B4%D8%C5%3Cbr/%3E%A7%BA%CA%D1%C1%BE%D1%B9%B8%EC%A1%D1%B9&amp;month=4&amp;year=2020&amp;thetype=%A7%BA%CB%B9%E8%C7%C2%A7%D2%B9"/>
    <hyperlink ref="E605" r:id="rId598" display="http://hfo63.cfo.in.th/CheckDataDtl.aspx?orgid=04715&amp;balance=%A7%BA%B4%D8%C5%3Cbr/%3E%A7%BA%CA%D1%C1%BE%D1%B9%B8%EC%A1%D1%B9&amp;month=4&amp;year=2020&amp;thetype=%A7%BA%CB%B9%E8%C7%C2%A7%D2%B9"/>
    <hyperlink ref="E606" r:id="rId599" display="http://hfo63.cfo.in.th/CheckDataDtl.aspx?orgid=04716&amp;balance=%A7%BA%B4%D8%C5%3Cbr/%3E%A7%BA%CA%D1%C1%BE%D1%B9%B8%EC%A1%D1%B9&amp;month=4&amp;year=2020&amp;thetype=%A7%BA%CB%B9%E8%C7%C2%A7%D2%B9"/>
    <hyperlink ref="E607" r:id="rId600" display="http://hfo63.cfo.in.th/CheckDataDtl.aspx?orgid=04716&amp;balance=%A7%BA%B4%D8%C5%3Cbr/%3E%A7%BA%CA%D1%C1%BE%D1%B9%B8%EC%A1%D1%B9&amp;month=4&amp;year=2020&amp;thetype=%A7%BA%CB%B9%E8%C7%C2%A7%D2%B9"/>
    <hyperlink ref="E608" r:id="rId601" display="http://hfo63.cfo.in.th/CheckDataDtl.aspx?orgid=04717&amp;balance=%A7%BA%B4%D8%C5%3Cbr/%3E%A7%BA%CA%D1%C1%BE%D1%B9%B8%EC%A1%D1%B9&amp;month=4&amp;year=2020&amp;thetype=%A7%BA%CB%B9%E8%C7%C2%A7%D2%B9"/>
    <hyperlink ref="E609" r:id="rId602" display="http://hfo63.cfo.in.th/CheckDataDtl.aspx?orgid=04717&amp;balance=%A7%BA%B4%D8%C5%3Cbr/%3E%A7%BA%CA%D1%C1%BE%D1%B9%B8%EC%A1%D1%B9&amp;month=4&amp;year=2020&amp;thetype=%A7%BA%CB%B9%E8%C7%C2%A7%D2%B9"/>
    <hyperlink ref="E610" r:id="rId603" display="http://hfo63.cfo.in.th/CheckDataDtl.aspx?orgid=04718&amp;balance=%A7%BA%B4%D8%C5%3Cbr/%3E%A7%BA%CA%D1%C1%BE%D1%B9%B8%EC%A1%D1%B9&amp;month=4&amp;year=2020&amp;thetype=%A7%BA%CB%B9%E8%C7%C2%A7%D2%B9"/>
    <hyperlink ref="E611" r:id="rId604" display="http://hfo63.cfo.in.th/CheckDataDtl.aspx?orgid=04718&amp;balance=%A7%BA%B4%D8%C5%3Cbr/%3E%A7%BA%CA%D1%C1%BE%D1%B9%B8%EC%A1%D1%B9&amp;month=4&amp;year=2020&amp;thetype=%A7%BA%CB%B9%E8%C7%C2%A7%D2%B9"/>
    <hyperlink ref="E612" r:id="rId605" display="http://hfo63.cfo.in.th/CheckDataDtl.aspx?orgid=04719&amp;balance=%A7%BA%B4%D8%C5%3Cbr/%3E%A7%BA%CA%D1%C1%BE%D1%B9%B8%EC%A1%D1%B9&amp;month=4&amp;year=2020&amp;thetype=%A7%BA%CB%B9%E8%C7%C2%A7%D2%B9"/>
    <hyperlink ref="E613" r:id="rId606" display="http://hfo63.cfo.in.th/CheckDataDtl.aspx?orgid=04719&amp;balance=%A7%BA%B4%D8%C5%3Cbr/%3E%A7%BA%CA%D1%C1%BE%D1%B9%B8%EC%A1%D1%B9&amp;month=4&amp;year=2020&amp;thetype=%A7%BA%CB%B9%E8%C7%C2%A7%D2%B9"/>
    <hyperlink ref="E614" r:id="rId607" display="http://hfo63.cfo.in.th/CheckDataDtl.aspx?orgid=04720&amp;balance=%A7%BA%B4%D8%C5%3Cbr/%3E%A7%BA%CA%D1%C1%BE%D1%B9%B8%EC%A1%D1%B9&amp;month=4&amp;year=2020&amp;thetype=%A7%BA%CB%B9%E8%C7%C2%A7%D2%B9"/>
    <hyperlink ref="E615" r:id="rId608" display="http://hfo63.cfo.in.th/CheckDataDtl.aspx?orgid=04720&amp;balance=%A7%BA%B4%D8%C5%3Cbr/%3E%A7%BA%CA%D1%C1%BE%D1%B9%B8%EC%A1%D1%B9&amp;month=4&amp;year=2020&amp;thetype=%A7%BA%CB%B9%E8%C7%C2%A7%D2%B9"/>
    <hyperlink ref="E616" r:id="rId609" display="http://hfo63.cfo.in.th/CheckDataDtl.aspx?orgid=04721&amp;balance=%A7%BA%B4%D8%C5%3Cbr/%3E%A7%BA%CA%D1%C1%BE%D1%B9%B8%EC%A1%D1%B9&amp;month=4&amp;year=2020&amp;thetype=%A7%BA%CB%B9%E8%C7%C2%A7%D2%B9"/>
    <hyperlink ref="E617" r:id="rId610" display="http://hfo63.cfo.in.th/CheckDataDtl.aspx?orgid=04721&amp;balance=%A7%BA%B4%D8%C5%3Cbr/%3E%A7%BA%CA%D1%C1%BE%D1%B9%B8%EC%A1%D1%B9&amp;month=4&amp;year=2020&amp;thetype=%A7%BA%CB%B9%E8%C7%C2%A7%D2%B9"/>
    <hyperlink ref="E618" r:id="rId611" display="http://hfo63.cfo.in.th/CheckDataDtl.aspx?orgid=04722&amp;balance=%A7%BA%B4%D8%C5%3Cbr/%3E%A7%BA%CA%D1%C1%BE%D1%B9%B8%EC%A1%D1%B9&amp;month=4&amp;year=2020&amp;thetype=%A7%BA%CB%B9%E8%C7%C2%A7%D2%B9"/>
    <hyperlink ref="E619" r:id="rId612" display="http://hfo63.cfo.in.th/CheckDataDtl.aspx?orgid=04722&amp;balance=%A7%BA%B4%D8%C5%3Cbr/%3E%A7%BA%CA%D1%C1%BE%D1%B9%B8%EC%A1%D1%B9&amp;month=4&amp;year=2020&amp;thetype=%A7%BA%CB%B9%E8%C7%C2%A7%D2%B9"/>
    <hyperlink ref="E620" r:id="rId613" display="http://hfo63.cfo.in.th/CheckDataDtl.aspx?orgid=04723&amp;balance=%A7%BA%B4%D8%C5%3Cbr/%3E%A7%BA%CA%D1%C1%BE%D1%B9%B8%EC%A1%D1%B9&amp;month=4&amp;year=2020&amp;thetype=%A7%BA%CB%B9%E8%C7%C2%A7%D2%B9"/>
    <hyperlink ref="E621" r:id="rId614" display="http://hfo63.cfo.in.th/CheckDataDtl.aspx?orgid=04723&amp;balance=%A7%BA%B4%D8%C5%3Cbr/%3E%A7%BA%CA%D1%C1%BE%D1%B9%B8%EC%A1%D1%B9&amp;month=4&amp;year=2020&amp;thetype=%A7%BA%CB%B9%E8%C7%C2%A7%D2%B9"/>
    <hyperlink ref="E622" r:id="rId615" display="http://hfo63.cfo.in.th/CheckDataDtl.aspx?orgid=04724&amp;balance=%A7%BA%B4%D8%C5%3Cbr/%3E%A7%BA%CA%D1%C1%BE%D1%B9%B8%EC%A1%D1%B9&amp;month=4&amp;year=2020&amp;thetype=%A7%BA%CB%B9%E8%C7%C2%A7%D2%B9"/>
    <hyperlink ref="E623" r:id="rId616" display="http://hfo63.cfo.in.th/CheckDataDtl.aspx?orgid=04724&amp;balance=%A7%BA%B4%D8%C5%3Cbr/%3E%A7%BA%CA%D1%C1%BE%D1%B9%B8%EC%A1%D1%B9&amp;month=4&amp;year=2020&amp;thetype=%A7%BA%CB%B9%E8%C7%C2%A7%D2%B9"/>
    <hyperlink ref="E624" r:id="rId617" display="http://hfo63.cfo.in.th/CheckDataDtl.aspx?orgid=04725&amp;balance=%A7%BA%B4%D8%C5%3Cbr/%3E%A7%BA%CA%D1%C1%BE%D1%B9%B8%EC%A1%D1%B9&amp;month=4&amp;year=2020&amp;thetype=%A7%BA%CB%B9%E8%C7%C2%A7%D2%B9"/>
    <hyperlink ref="E625" r:id="rId618" display="http://hfo63.cfo.in.th/CheckDataDtl.aspx?orgid=04725&amp;balance=%A7%BA%B4%D8%C5%3Cbr/%3E%A7%BA%CA%D1%C1%BE%D1%B9%B8%EC%A1%D1%B9&amp;month=4&amp;year=2020&amp;thetype=%A7%BA%CB%B9%E8%C7%C2%A7%D2%B9"/>
    <hyperlink ref="E626" r:id="rId619" display="http://hfo63.cfo.in.th/CheckDataDtl.aspx?orgid=04726&amp;balance=%A7%BA%B4%D8%C5%3Cbr/%3E%A7%BA%CA%D1%C1%BE%D1%B9%B8%EC%A1%D1%B9&amp;month=4&amp;year=2020&amp;thetype=%A7%BA%CB%B9%E8%C7%C2%A7%D2%B9"/>
    <hyperlink ref="E627" r:id="rId620" display="http://hfo63.cfo.in.th/CheckDataDtl.aspx?orgid=04726&amp;balance=%A7%BA%B4%D8%C5%3Cbr/%3E%A7%BA%CA%D1%C1%BE%D1%B9%B8%EC%A1%D1%B9&amp;month=4&amp;year=2020&amp;thetype=%A7%BA%CB%B9%E8%C7%C2%A7%D2%B9"/>
    <hyperlink ref="E628" r:id="rId621" display="http://hfo63.cfo.in.th/CheckDataDtl.aspx?orgid=04727&amp;balance=%A7%BA%B4%D8%C5%3Cbr/%3E%A7%BA%CA%D1%C1%BE%D1%B9%B8%EC%A1%D1%B9&amp;month=4&amp;year=2020&amp;thetype=%A7%BA%CB%B9%E8%C7%C2%A7%D2%B9"/>
    <hyperlink ref="E629" r:id="rId622" display="http://hfo63.cfo.in.th/CheckDataDtl.aspx?orgid=04727&amp;balance=%A7%BA%B4%D8%C5%3Cbr/%3E%A7%BA%CA%D1%C1%BE%D1%B9%B8%EC%A1%D1%B9&amp;month=4&amp;year=2020&amp;thetype=%A7%BA%CB%B9%E8%C7%C2%A7%D2%B9"/>
    <hyperlink ref="E630" r:id="rId623" display="http://hfo63.cfo.in.th/CheckDataDtl.aspx?orgid=04728&amp;balance=%A7%BA%B4%D8%C5%3Cbr/%3E%A7%BA%CA%D1%C1%BE%D1%B9%B8%EC%A1%D1%B9&amp;month=4&amp;year=2020&amp;thetype=%A7%BA%CB%B9%E8%C7%C2%A7%D2%B9"/>
    <hyperlink ref="E631" r:id="rId624" display="http://hfo63.cfo.in.th/CheckDataDtl.aspx?orgid=04728&amp;balance=%A7%BA%B4%D8%C5%3Cbr/%3E%A7%BA%CA%D1%C1%BE%D1%B9%B8%EC%A1%D1%B9&amp;month=4&amp;year=2020&amp;thetype=%A7%BA%CB%B9%E8%C7%C2%A7%D2%B9"/>
    <hyperlink ref="E632" r:id="rId625" display="http://hfo63.cfo.in.th/CheckDataDtl.aspx?orgid=04729&amp;balance=%A7%BA%B4%D8%C5%3Cbr/%3E%A7%BA%CA%D1%C1%BE%D1%B9%B8%EC%A1%D1%B9&amp;month=4&amp;year=2020&amp;thetype=%A7%BA%CB%B9%E8%C7%C2%A7%D2%B9"/>
    <hyperlink ref="E633" r:id="rId626" display="http://hfo63.cfo.in.th/CheckDataDtl.aspx?orgid=04729&amp;balance=%A7%BA%B4%D8%C5%3Cbr/%3E%A7%BA%CA%D1%C1%BE%D1%B9%B8%EC%A1%D1%B9&amp;month=4&amp;year=2020&amp;thetype=%A7%BA%CB%B9%E8%C7%C2%A7%D2%B9"/>
    <hyperlink ref="E634" r:id="rId627" display="http://hfo63.cfo.in.th/CheckDataDtl.aspx?orgid=04730&amp;balance=%A7%BA%B4%D8%C5%3Cbr/%3E%A7%BA%CA%D1%C1%BE%D1%B9%B8%EC%A1%D1%B9&amp;month=4&amp;year=2020&amp;thetype=%A7%BA%CB%B9%E8%C7%C2%A7%D2%B9"/>
    <hyperlink ref="E635" r:id="rId628" display="http://hfo63.cfo.in.th/CheckDataDtl.aspx?orgid=04730&amp;balance=%A7%BA%B4%D8%C5%3Cbr/%3E%A7%BA%CA%D1%C1%BE%D1%B9%B8%EC%A1%D1%B9&amp;month=4&amp;year=2020&amp;thetype=%A7%BA%CB%B9%E8%C7%C2%A7%D2%B9"/>
    <hyperlink ref="E636" r:id="rId629" display="http://hfo63.cfo.in.th/CheckDataDtl.aspx?orgid=04731&amp;balance=%A7%BA%B4%D8%C5%3Cbr/%3E%A7%BA%CA%D1%C1%BE%D1%B9%B8%EC%A1%D1%B9&amp;month=4&amp;year=2020&amp;thetype=%A7%BA%CB%B9%E8%C7%C2%A7%D2%B9"/>
    <hyperlink ref="E637" r:id="rId630" display="http://hfo63.cfo.in.th/CheckDataDtl.aspx?orgid=04731&amp;balance=%A7%BA%B4%D8%C5%3Cbr/%3E%A7%BA%CA%D1%C1%BE%D1%B9%B8%EC%A1%D1%B9&amp;month=4&amp;year=2020&amp;thetype=%A7%BA%CB%B9%E8%C7%C2%A7%D2%B9"/>
    <hyperlink ref="E638" r:id="rId631" display="http://hfo63.cfo.in.th/CheckDataDtl.aspx?orgid=04732&amp;balance=%A7%BA%B4%D8%C5%3Cbr/%3E%A7%BA%CA%D1%C1%BE%D1%B9%B8%EC%A1%D1%B9&amp;month=4&amp;year=2020&amp;thetype=%A7%BA%CB%B9%E8%C7%C2%A7%D2%B9"/>
    <hyperlink ref="E639" r:id="rId632" display="http://hfo63.cfo.in.th/CheckDataDtl.aspx?orgid=04732&amp;balance=%A7%BA%B4%D8%C5%3Cbr/%3E%A7%BA%CA%D1%C1%BE%D1%B9%B8%EC%A1%D1%B9&amp;month=4&amp;year=2020&amp;thetype=%A7%BA%CB%B9%E8%C7%C2%A7%D2%B9"/>
    <hyperlink ref="E640" r:id="rId633" display="http://hfo63.cfo.in.th/CheckDataDtl.aspx?orgid=04733&amp;balance=%A7%BA%B4%D8%C5%3Cbr/%3E%A7%BA%CA%D1%C1%BE%D1%B9%B8%EC%A1%D1%B9&amp;month=4&amp;year=2020&amp;thetype=%A7%BA%CB%B9%E8%C7%C2%A7%D2%B9"/>
    <hyperlink ref="E641" r:id="rId634" display="http://hfo63.cfo.in.th/CheckDataDtl.aspx?orgid=04733&amp;balance=%A7%BA%B4%D8%C5%3Cbr/%3E%A7%BA%CA%D1%C1%BE%D1%B9%B8%EC%A1%D1%B9&amp;month=4&amp;year=2020&amp;thetype=%A7%BA%CB%B9%E8%C7%C2%A7%D2%B9"/>
    <hyperlink ref="E642" r:id="rId635" display="http://hfo63.cfo.in.th/CheckDataDtl.aspx?orgid=04734&amp;balance=%A7%BA%B4%D8%C5%3Cbr/%3E%A7%BA%CA%D1%C1%BE%D1%B9%B8%EC%A1%D1%B9&amp;month=4&amp;year=2020&amp;thetype=%A7%BA%CB%B9%E8%C7%C2%A7%D2%B9"/>
    <hyperlink ref="E643" r:id="rId636" display="http://hfo63.cfo.in.th/CheckDataDtl.aspx?orgid=04734&amp;balance=%A7%BA%B4%D8%C5%3Cbr/%3E%A7%BA%CA%D1%C1%BE%D1%B9%B8%EC%A1%D1%B9&amp;month=4&amp;year=2020&amp;thetype=%A7%BA%CB%B9%E8%C7%C2%A7%D2%B9"/>
    <hyperlink ref="E644" r:id="rId637" display="http://hfo63.cfo.in.th/CheckDataDtl.aspx?orgid=04735&amp;balance=%A7%BA%B4%D8%C5%3Cbr/%3E%A7%BA%CA%D1%C1%BE%D1%B9%B8%EC%A1%D1%B9&amp;month=4&amp;year=2020&amp;thetype=%A7%BA%CB%B9%E8%C7%C2%A7%D2%B9"/>
    <hyperlink ref="E645" r:id="rId638" display="http://hfo63.cfo.in.th/CheckDataDtl.aspx?orgid=04735&amp;balance=%A7%BA%B4%D8%C5%3Cbr/%3E%A7%BA%CA%D1%C1%BE%D1%B9%B8%EC%A1%D1%B9&amp;month=4&amp;year=2020&amp;thetype=%A7%BA%CB%B9%E8%C7%C2%A7%D2%B9"/>
    <hyperlink ref="E646" r:id="rId639" display="http://hfo63.cfo.in.th/CheckDataDtl.aspx?orgid=04736&amp;balance=%A7%BA%B4%D8%C5%3Cbr/%3E%A7%BA%CA%D1%C1%BE%D1%B9%B8%EC%A1%D1%B9&amp;month=4&amp;year=2020&amp;thetype=%A7%BA%CB%B9%E8%C7%C2%A7%D2%B9"/>
    <hyperlink ref="E647" r:id="rId640" display="http://hfo63.cfo.in.th/CheckDataDtl.aspx?orgid=04736&amp;balance=%A7%BA%B4%D8%C5%3Cbr/%3E%A7%BA%CA%D1%C1%BE%D1%B9%B8%EC%A1%D1%B9&amp;month=4&amp;year=2020&amp;thetype=%A7%BA%CB%B9%E8%C7%C2%A7%D2%B9"/>
    <hyperlink ref="E648" r:id="rId641" display="http://hfo63.cfo.in.th/CheckDataDtl.aspx?orgid=04737&amp;balance=%A7%BA%B4%D8%C5%3Cbr/%3E%A7%BA%CA%D1%C1%BE%D1%B9%B8%EC%A1%D1%B9&amp;month=4&amp;year=2020&amp;thetype=%A7%BA%CB%B9%E8%C7%C2%A7%D2%B9"/>
    <hyperlink ref="E649" r:id="rId642" display="http://hfo63.cfo.in.th/CheckDataDtl.aspx?orgid=04737&amp;balance=%A7%BA%B4%D8%C5%3Cbr/%3E%A7%BA%CA%D1%C1%BE%D1%B9%B8%EC%A1%D1%B9&amp;month=4&amp;year=2020&amp;thetype=%A7%BA%CB%B9%E8%C7%C2%A7%D2%B9"/>
    <hyperlink ref="E650" r:id="rId643" display="http://hfo63.cfo.in.th/CheckDataDtl.aspx?orgid=04738&amp;balance=%A7%BA%B4%D8%C5%3Cbr/%3E%A7%BA%CA%D1%C1%BE%D1%B9%B8%EC%A1%D1%B9&amp;month=4&amp;year=2020&amp;thetype=%A7%BA%CB%B9%E8%C7%C2%A7%D2%B9"/>
    <hyperlink ref="E651" r:id="rId644" display="http://hfo63.cfo.in.th/CheckDataDtl.aspx?orgid=04738&amp;balance=%A7%BA%B4%D8%C5%3Cbr/%3E%A7%BA%CA%D1%C1%BE%D1%B9%B8%EC%A1%D1%B9&amp;month=4&amp;year=2020&amp;thetype=%A7%BA%CB%B9%E8%C7%C2%A7%D2%B9"/>
    <hyperlink ref="E652" r:id="rId645" display="http://hfo63.cfo.in.th/CheckDataDtl.aspx?orgid=04739&amp;balance=%A7%BA%B4%D8%C5%3Cbr/%3E%A7%BA%CA%D1%C1%BE%D1%B9%B8%EC%A1%D1%B9&amp;month=4&amp;year=2020&amp;thetype=%A7%BA%CB%B9%E8%C7%C2%A7%D2%B9"/>
    <hyperlink ref="E653" r:id="rId646" display="http://hfo63.cfo.in.th/CheckDataDtl.aspx?orgid=04739&amp;balance=%A7%BA%B4%D8%C5%3Cbr/%3E%A7%BA%CA%D1%C1%BE%D1%B9%B8%EC%A1%D1%B9&amp;month=4&amp;year=2020&amp;thetype=%A7%BA%CB%B9%E8%C7%C2%A7%D2%B9"/>
    <hyperlink ref="E654" r:id="rId647" display="http://hfo63.cfo.in.th/CheckDataDtl.aspx?orgid=04740&amp;balance=%A7%BA%B4%D8%C5%3Cbr/%3E%A7%BA%CA%D1%C1%BE%D1%B9%B8%EC%A1%D1%B9&amp;month=4&amp;year=2020&amp;thetype=%A7%BA%CB%B9%E8%C7%C2%A7%D2%B9"/>
    <hyperlink ref="E655" r:id="rId648" display="http://hfo63.cfo.in.th/CheckDataDtl.aspx?orgid=04740&amp;balance=%A7%BA%B4%D8%C5%3Cbr/%3E%A7%BA%CA%D1%C1%BE%D1%B9%B8%EC%A1%D1%B9&amp;month=4&amp;year=2020&amp;thetype=%A7%BA%CB%B9%E8%C7%C2%A7%D2%B9"/>
    <hyperlink ref="E656" r:id="rId649" display="http://hfo63.cfo.in.th/CheckDataDtl.aspx?orgid=04741&amp;balance=%A7%BA%B4%D8%C5%3Cbr/%3E%A7%BA%CA%D1%C1%BE%D1%B9%B8%EC%A1%D1%B9&amp;month=4&amp;year=2020&amp;thetype=%A7%BA%CB%B9%E8%C7%C2%A7%D2%B9"/>
    <hyperlink ref="E657" r:id="rId650" display="http://hfo63.cfo.in.th/CheckDataDtl.aspx?orgid=04741&amp;balance=%A7%BA%B4%D8%C5%3Cbr/%3E%A7%BA%CA%D1%C1%BE%D1%B9%B8%EC%A1%D1%B9&amp;month=4&amp;year=2020&amp;thetype=%A7%BA%CB%B9%E8%C7%C2%A7%D2%B9"/>
    <hyperlink ref="E658" r:id="rId651" display="http://hfo63.cfo.in.th/CheckDataDtl.aspx?orgid=04742&amp;balance=%A7%BA%B4%D8%C5%3Cbr/%3E%A7%BA%CA%D1%C1%BE%D1%B9%B8%EC%A1%D1%B9&amp;month=4&amp;year=2020&amp;thetype=%A7%BA%CB%B9%E8%C7%C2%A7%D2%B9"/>
    <hyperlink ref="E659" r:id="rId652" display="http://hfo63.cfo.in.th/CheckDataDtl.aspx?orgid=04742&amp;balance=%A7%BA%B4%D8%C5%3Cbr/%3E%A7%BA%CA%D1%C1%BE%D1%B9%B8%EC%A1%D1%B9&amp;month=4&amp;year=2020&amp;thetype=%A7%BA%CB%B9%E8%C7%C2%A7%D2%B9"/>
    <hyperlink ref="E660" r:id="rId653" display="http://hfo63.cfo.in.th/CheckDataDtl.aspx?orgid=04743&amp;balance=%A7%BA%B4%D8%C5%3Cbr/%3E%A7%BA%CA%D1%C1%BE%D1%B9%B8%EC%A1%D1%B9&amp;month=4&amp;year=2020&amp;thetype=%A7%BA%CB%B9%E8%C7%C2%A7%D2%B9"/>
    <hyperlink ref="E661" r:id="rId654" display="http://hfo63.cfo.in.th/CheckDataDtl.aspx?orgid=04743&amp;balance=%A7%BA%B4%D8%C5%3Cbr/%3E%A7%BA%CA%D1%C1%BE%D1%B9%B8%EC%A1%D1%B9&amp;month=4&amp;year=2020&amp;thetype=%A7%BA%CB%B9%E8%C7%C2%A7%D2%B9"/>
    <hyperlink ref="E662" r:id="rId655" display="http://hfo63.cfo.in.th/CheckDataDtl.aspx?orgid=04744&amp;balance=%A7%BA%B4%D8%C5%3Cbr/%3E%A7%BA%CA%D1%C1%BE%D1%B9%B8%EC%A1%D1%B9&amp;month=4&amp;year=2020&amp;thetype=%A7%BA%CB%B9%E8%C7%C2%A7%D2%B9"/>
    <hyperlink ref="E663" r:id="rId656" display="http://hfo63.cfo.in.th/CheckDataDtl.aspx?orgid=04744&amp;balance=%A7%BA%B4%D8%C5%3Cbr/%3E%A7%BA%CA%D1%C1%BE%D1%B9%B8%EC%A1%D1%B9&amp;month=4&amp;year=2020&amp;thetype=%A7%BA%CB%B9%E8%C7%C2%A7%D2%B9"/>
    <hyperlink ref="E664" r:id="rId657" display="http://hfo63.cfo.in.th/CheckDataDtl.aspx?orgid=04745&amp;balance=%A7%BA%B4%D8%C5%3Cbr/%3E%A7%BA%CA%D1%C1%BE%D1%B9%B8%EC%A1%D1%B9&amp;month=4&amp;year=2020&amp;thetype=%A7%BA%CB%B9%E8%C7%C2%A7%D2%B9"/>
    <hyperlink ref="E665" r:id="rId658" display="http://hfo63.cfo.in.th/CheckDataDtl.aspx?orgid=04745&amp;balance=%A7%BA%B4%D8%C5%3Cbr/%3E%A7%BA%CA%D1%C1%BE%D1%B9%B8%EC%A1%D1%B9&amp;month=4&amp;year=2020&amp;thetype=%A7%BA%CB%B9%E8%C7%C2%A7%D2%B9"/>
    <hyperlink ref="E666" r:id="rId659" display="http://hfo63.cfo.in.th/CheckDataDtl.aspx?orgid=04746&amp;balance=%A7%BA%B4%D8%C5%3Cbr/%3E%A7%BA%CA%D1%C1%BE%D1%B9%B8%EC%A1%D1%B9&amp;month=4&amp;year=2020&amp;thetype=%A7%BA%CB%B9%E8%C7%C2%A7%D2%B9"/>
    <hyperlink ref="E667" r:id="rId660" display="http://hfo63.cfo.in.th/CheckDataDtl.aspx?orgid=04746&amp;balance=%A7%BA%B4%D8%C5%3Cbr/%3E%A7%BA%CA%D1%C1%BE%D1%B9%B8%EC%A1%D1%B9&amp;month=4&amp;year=2020&amp;thetype=%A7%BA%CB%B9%E8%C7%C2%A7%D2%B9"/>
    <hyperlink ref="E668" r:id="rId661" display="http://hfo63.cfo.in.th/CheckDataDtl.aspx?orgid=04747&amp;balance=%A7%BA%B4%D8%C5%3Cbr/%3E%A7%BA%CA%D1%C1%BE%D1%B9%B8%EC%A1%D1%B9&amp;month=4&amp;year=2020&amp;thetype=%A7%BA%CB%B9%E8%C7%C2%A7%D2%B9"/>
    <hyperlink ref="E669" r:id="rId662" display="http://hfo63.cfo.in.th/CheckDataDtl.aspx?orgid=04747&amp;balance=%A7%BA%B4%D8%C5%3Cbr/%3E%A7%BA%CA%D1%C1%BE%D1%B9%B8%EC%A1%D1%B9&amp;month=4&amp;year=2020&amp;thetype=%A7%BA%CB%B9%E8%C7%C2%A7%D2%B9"/>
    <hyperlink ref="E670" r:id="rId663" display="http://hfo63.cfo.in.th/CheckDataDtl.aspx?orgid=04748&amp;balance=%A7%BA%B4%D8%C5%3Cbr/%3E%A7%BA%CA%D1%C1%BE%D1%B9%B8%EC%A1%D1%B9&amp;month=4&amp;year=2020&amp;thetype=%A7%BA%CB%B9%E8%C7%C2%A7%D2%B9"/>
    <hyperlink ref="E671" r:id="rId664" display="http://hfo63.cfo.in.th/CheckDataDtl.aspx?orgid=04748&amp;balance=%A7%BA%B4%D8%C5%3Cbr/%3E%A7%BA%CA%D1%C1%BE%D1%B9%B8%EC%A1%D1%B9&amp;month=4&amp;year=2020&amp;thetype=%A7%BA%CB%B9%E8%C7%C2%A7%D2%B9"/>
    <hyperlink ref="E672" r:id="rId665" display="http://hfo63.cfo.in.th/CheckDataDtl.aspx?orgid=04750&amp;balance=%A7%BA%B4%D8%C5%3Cbr/%3E%A7%BA%CA%D1%C1%BE%D1%B9%B8%EC%A1%D1%B9&amp;month=4&amp;year=2020&amp;thetype=%A7%BA%CB%B9%E8%C7%C2%A7%D2%B9"/>
    <hyperlink ref="E673" r:id="rId666" display="http://hfo63.cfo.in.th/CheckDataDtl.aspx?orgid=04750&amp;balance=%A7%BA%B4%D8%C5%3Cbr/%3E%A7%BA%CA%D1%C1%BE%D1%B9%B8%EC%A1%D1%B9&amp;month=4&amp;year=2020&amp;thetype=%A7%BA%CB%B9%E8%C7%C2%A7%D2%B9"/>
    <hyperlink ref="E674" r:id="rId667" display="http://hfo63.cfo.in.th/CheckDataDtl.aspx?orgid=04751&amp;balance=%A7%BA%B4%D8%C5%3Cbr/%3E%A7%BA%CA%D1%C1%BE%D1%B9%B8%EC%A1%D1%B9&amp;month=4&amp;year=2020&amp;thetype=%A7%BA%CB%B9%E8%C7%C2%A7%D2%B9"/>
    <hyperlink ref="E675" r:id="rId668" display="http://hfo63.cfo.in.th/CheckDataDtl.aspx?orgid=04751&amp;balance=%A7%BA%B4%D8%C5%3Cbr/%3E%A7%BA%CA%D1%C1%BE%D1%B9%B8%EC%A1%D1%B9&amp;month=4&amp;year=2020&amp;thetype=%A7%BA%CB%B9%E8%C7%C2%A7%D2%B9"/>
    <hyperlink ref="E676" r:id="rId669" display="http://hfo63.cfo.in.th/CheckDataDtl.aspx?orgid=04752&amp;balance=%A7%BA%B4%D8%C5%3Cbr/%3E%A7%BA%CA%D1%C1%BE%D1%B9%B8%EC%A1%D1%B9&amp;month=4&amp;year=2020&amp;thetype=%A7%BA%CB%B9%E8%C7%C2%A7%D2%B9"/>
    <hyperlink ref="E677" r:id="rId670" display="http://hfo63.cfo.in.th/CheckDataDtl.aspx?orgid=04752&amp;balance=%A7%BA%B4%D8%C5%3Cbr/%3E%A7%BA%CA%D1%C1%BE%D1%B9%B8%EC%A1%D1%B9&amp;month=4&amp;year=2020&amp;thetype=%A7%BA%CB%B9%E8%C7%C2%A7%D2%B9"/>
    <hyperlink ref="E678" r:id="rId671" display="http://hfo63.cfo.in.th/CheckDataDtl.aspx?orgid=04753&amp;balance=%A7%BA%B4%D8%C5%3Cbr/%3E%A7%BA%CA%D1%C1%BE%D1%B9%B8%EC%A1%D1%B9&amp;month=4&amp;year=2020&amp;thetype=%A7%BA%CB%B9%E8%C7%C2%A7%D2%B9"/>
    <hyperlink ref="E679" r:id="rId672" display="http://hfo63.cfo.in.th/CheckDataDtl.aspx?orgid=04753&amp;balance=%A7%BA%B4%D8%C5%3Cbr/%3E%A7%BA%CA%D1%C1%BE%D1%B9%B8%EC%A1%D1%B9&amp;month=4&amp;year=2020&amp;thetype=%A7%BA%CB%B9%E8%C7%C2%A7%D2%B9"/>
    <hyperlink ref="E680" r:id="rId673" display="http://hfo63.cfo.in.th/CheckDataDtl.aspx?orgid=04754&amp;balance=%A7%BA%B4%D8%C5%3Cbr/%3E%A7%BA%CA%D1%C1%BE%D1%B9%B8%EC%A1%D1%B9&amp;month=4&amp;year=2020&amp;thetype=%A7%BA%CB%B9%E8%C7%C2%A7%D2%B9"/>
    <hyperlink ref="E681" r:id="rId674" display="http://hfo63.cfo.in.th/CheckDataDtl.aspx?orgid=04754&amp;balance=%A7%BA%B4%D8%C5%3Cbr/%3E%A7%BA%CA%D1%C1%BE%D1%B9%B8%EC%A1%D1%B9&amp;month=4&amp;year=2020&amp;thetype=%A7%BA%CB%B9%E8%C7%C2%A7%D2%B9"/>
    <hyperlink ref="E682" r:id="rId675" display="http://hfo63.cfo.in.th/CheckDataDtl.aspx?orgid=04755&amp;balance=%A7%BA%B4%D8%C5%3Cbr/%3E%A7%BA%CA%D1%C1%BE%D1%B9%B8%EC%A1%D1%B9&amp;month=4&amp;year=2020&amp;thetype=%A7%BA%CB%B9%E8%C7%C2%A7%D2%B9"/>
    <hyperlink ref="E683" r:id="rId676" display="http://hfo63.cfo.in.th/CheckDataDtl.aspx?orgid=04755&amp;balance=%A7%BA%B4%D8%C5%3Cbr/%3E%A7%BA%CA%D1%C1%BE%D1%B9%B8%EC%A1%D1%B9&amp;month=4&amp;year=2020&amp;thetype=%A7%BA%CB%B9%E8%C7%C2%A7%D2%B9"/>
    <hyperlink ref="E684" r:id="rId677" display="http://hfo63.cfo.in.th/CheckDataDtl.aspx?orgid=04756&amp;balance=%A7%BA%B4%D8%C5%3Cbr/%3E%A7%BA%CA%D1%C1%BE%D1%B9%B8%EC%A1%D1%B9&amp;month=4&amp;year=2020&amp;thetype=%A7%BA%CB%B9%E8%C7%C2%A7%D2%B9"/>
    <hyperlink ref="E685" r:id="rId678" display="http://hfo63.cfo.in.th/CheckDataDtl.aspx?orgid=04756&amp;balance=%A7%BA%B4%D8%C5%3Cbr/%3E%A7%BA%CA%D1%C1%BE%D1%B9%B8%EC%A1%D1%B9&amp;month=4&amp;year=2020&amp;thetype=%A7%BA%CB%B9%E8%C7%C2%A7%D2%B9"/>
    <hyperlink ref="E686" r:id="rId679" display="http://hfo63.cfo.in.th/CheckDataDtl.aspx?orgid=04757&amp;balance=%A7%BA%B4%D8%C5%3Cbr/%3E%A7%BA%CA%D1%C1%BE%D1%B9%B8%EC%A1%D1%B9&amp;month=4&amp;year=2020&amp;thetype=%A7%BA%CB%B9%E8%C7%C2%A7%D2%B9"/>
    <hyperlink ref="E687" r:id="rId680" display="http://hfo63.cfo.in.th/CheckDataDtl.aspx?orgid=04757&amp;balance=%A7%BA%B4%D8%C5%3Cbr/%3E%A7%BA%CA%D1%C1%BE%D1%B9%B8%EC%A1%D1%B9&amp;month=4&amp;year=2020&amp;thetype=%A7%BA%CB%B9%E8%C7%C2%A7%D2%B9"/>
    <hyperlink ref="E688" r:id="rId681" display="http://hfo63.cfo.in.th/CheckDataDtl.aspx?orgid=04758&amp;balance=%A7%BA%B4%D8%C5%3Cbr/%3E%A7%BA%CA%D1%C1%BE%D1%B9%B8%EC%A1%D1%B9&amp;month=4&amp;year=2020&amp;thetype=%A7%BA%CB%B9%E8%C7%C2%A7%D2%B9"/>
    <hyperlink ref="E689" r:id="rId682" display="http://hfo63.cfo.in.th/CheckDataDtl.aspx?orgid=04758&amp;balance=%A7%BA%B4%D8%C5%3Cbr/%3E%A7%BA%CA%D1%C1%BE%D1%B9%B8%EC%A1%D1%B9&amp;month=4&amp;year=2020&amp;thetype=%A7%BA%CB%B9%E8%C7%C2%A7%D2%B9"/>
    <hyperlink ref="E690" r:id="rId683" display="http://hfo63.cfo.in.th/CheckDataDtl.aspx?orgid=04759&amp;balance=%A7%BA%B4%D8%C5%3Cbr/%3E%A7%BA%CA%D1%C1%BE%D1%B9%B8%EC%A1%D1%B9&amp;month=4&amp;year=2020&amp;thetype=%A7%BA%CB%B9%E8%C7%C2%A7%D2%B9"/>
    <hyperlink ref="E691" r:id="rId684" display="http://hfo63.cfo.in.th/CheckDataDtl.aspx?orgid=04759&amp;balance=%A7%BA%B4%D8%C5%3Cbr/%3E%A7%BA%CA%D1%C1%BE%D1%B9%B8%EC%A1%D1%B9&amp;month=4&amp;year=2020&amp;thetype=%A7%BA%CB%B9%E8%C7%C2%A7%D2%B9"/>
    <hyperlink ref="E692" r:id="rId685" display="http://hfo63.cfo.in.th/CheckDataDtl.aspx?orgid=04760&amp;balance=%A7%BA%B4%D8%C5%3Cbr/%3E%A7%BA%CA%D1%C1%BE%D1%B9%B8%EC%A1%D1%B9&amp;month=4&amp;year=2020&amp;thetype=%A7%BA%CB%B9%E8%C7%C2%A7%D2%B9"/>
    <hyperlink ref="E693" r:id="rId686" display="http://hfo63.cfo.in.th/CheckDataDtl.aspx?orgid=04760&amp;balance=%A7%BA%B4%D8%C5%3Cbr/%3E%A7%BA%CA%D1%C1%BE%D1%B9%B8%EC%A1%D1%B9&amp;month=4&amp;year=2020&amp;thetype=%A7%BA%CB%B9%E8%C7%C2%A7%D2%B9"/>
    <hyperlink ref="E694" r:id="rId687" display="http://hfo63.cfo.in.th/CheckDataDtl.aspx?orgid=04761&amp;balance=%A7%BA%B4%D8%C5%3Cbr/%3E%A7%BA%CA%D1%C1%BE%D1%B9%B8%EC%A1%D1%B9&amp;month=4&amp;year=2020&amp;thetype=%A7%BA%CB%B9%E8%C7%C2%A7%D2%B9"/>
    <hyperlink ref="E695" r:id="rId688" display="http://hfo63.cfo.in.th/CheckDataDtl.aspx?orgid=04761&amp;balance=%A7%BA%B4%D8%C5%3Cbr/%3E%A7%BA%CA%D1%C1%BE%D1%B9%B8%EC%A1%D1%B9&amp;month=4&amp;year=2020&amp;thetype=%A7%BA%CB%B9%E8%C7%C2%A7%D2%B9"/>
    <hyperlink ref="E696" r:id="rId689" display="http://hfo63.cfo.in.th/CheckDataDtl.aspx?orgid=04762&amp;balance=%A7%BA%B4%D8%C5%3Cbr/%3E%A7%BA%CA%D1%C1%BE%D1%B9%B8%EC%A1%D1%B9&amp;month=4&amp;year=2020&amp;thetype=%A7%BA%CB%B9%E8%C7%C2%A7%D2%B9"/>
    <hyperlink ref="E697" r:id="rId690" display="http://hfo63.cfo.in.th/CheckDataDtl.aspx?orgid=04762&amp;balance=%A7%BA%B4%D8%C5%3Cbr/%3E%A7%BA%CA%D1%C1%BE%D1%B9%B8%EC%A1%D1%B9&amp;month=4&amp;year=2020&amp;thetype=%A7%BA%CB%B9%E8%C7%C2%A7%D2%B9"/>
    <hyperlink ref="E698" r:id="rId691" display="http://hfo63.cfo.in.th/CheckDataDtl.aspx?orgid=04763&amp;balance=%A7%BA%B4%D8%C5%3Cbr/%3E%A7%BA%CA%D1%C1%BE%D1%B9%B8%EC%A1%D1%B9&amp;month=4&amp;year=2020&amp;thetype=%A7%BA%CB%B9%E8%C7%C2%A7%D2%B9"/>
    <hyperlink ref="E699" r:id="rId692" display="http://hfo63.cfo.in.th/CheckDataDtl.aspx?orgid=04763&amp;balance=%A7%BA%B4%D8%C5%3Cbr/%3E%A7%BA%CA%D1%C1%BE%D1%B9%B8%EC%A1%D1%B9&amp;month=4&amp;year=2020&amp;thetype=%A7%BA%CB%B9%E8%C7%C2%A7%D2%B9"/>
    <hyperlink ref="E700" r:id="rId693" display="http://hfo63.cfo.in.th/CheckDataDtl.aspx?orgid=04764&amp;balance=%A7%BA%B4%D8%C5%3Cbr/%3E%A7%BA%CA%D1%C1%BE%D1%B9%B8%EC%A1%D1%B9&amp;month=4&amp;year=2020&amp;thetype=%A7%BA%CB%B9%E8%C7%C2%A7%D2%B9"/>
    <hyperlink ref="E701" r:id="rId694" display="http://hfo63.cfo.in.th/CheckDataDtl.aspx?orgid=04764&amp;balance=%A7%BA%B4%D8%C5%3Cbr/%3E%A7%BA%CA%D1%C1%BE%D1%B9%B8%EC%A1%D1%B9&amp;month=4&amp;year=2020&amp;thetype=%A7%BA%CB%B9%E8%C7%C2%A7%D2%B9"/>
    <hyperlink ref="E702" r:id="rId695" display="http://hfo63.cfo.in.th/CheckDataDtl.aspx?orgid=04765&amp;balance=%A7%BA%B4%D8%C5%3Cbr/%3E%A7%BA%CA%D1%C1%BE%D1%B9%B8%EC%A1%D1%B9&amp;month=4&amp;year=2020&amp;thetype=%A7%BA%CB%B9%E8%C7%C2%A7%D2%B9"/>
    <hyperlink ref="E703" r:id="rId696" display="http://hfo63.cfo.in.th/CheckDataDtl.aspx?orgid=04765&amp;balance=%A7%BA%B4%D8%C5%3Cbr/%3E%A7%BA%CA%D1%C1%BE%D1%B9%B8%EC%A1%D1%B9&amp;month=4&amp;year=2020&amp;thetype=%A7%BA%CB%B9%E8%C7%C2%A7%D2%B9"/>
    <hyperlink ref="E704" r:id="rId697" display="http://hfo63.cfo.in.th/CheckDataDtl.aspx?orgid=04766&amp;balance=%A7%BA%B4%D8%C5%3Cbr/%3E%A7%BA%CA%D1%C1%BE%D1%B9%B8%EC%A1%D1%B9&amp;month=4&amp;year=2020&amp;thetype=%A7%BA%CB%B9%E8%C7%C2%A7%D2%B9"/>
    <hyperlink ref="E705" r:id="rId698" display="http://hfo63.cfo.in.th/CheckDataDtl.aspx?orgid=04766&amp;balance=%A7%BA%B4%D8%C5%3Cbr/%3E%A7%BA%CA%D1%C1%BE%D1%B9%B8%EC%A1%D1%B9&amp;month=4&amp;year=2020&amp;thetype=%A7%BA%CB%B9%E8%C7%C2%A7%D2%B9"/>
    <hyperlink ref="E706" r:id="rId699" display="http://hfo63.cfo.in.th/CheckDataDtl.aspx?orgid=04767&amp;balance=%A7%BA%B4%D8%C5%3Cbr/%3E%A7%BA%CA%D1%C1%BE%D1%B9%B8%EC%A1%D1%B9&amp;month=4&amp;year=2020&amp;thetype=%A7%BA%CB%B9%E8%C7%C2%A7%D2%B9"/>
    <hyperlink ref="E707" r:id="rId700" display="http://hfo63.cfo.in.th/CheckDataDtl.aspx?orgid=04767&amp;balance=%A7%BA%B4%D8%C5%3Cbr/%3E%A7%BA%CA%D1%C1%BE%D1%B9%B8%EC%A1%D1%B9&amp;month=4&amp;year=2020&amp;thetype=%A7%BA%CB%B9%E8%C7%C2%A7%D2%B9"/>
    <hyperlink ref="E708" r:id="rId701" display="http://hfo63.cfo.in.th/CheckDataDtl.aspx?orgid=04768&amp;balance=%A7%BA%B4%D8%C5%3Cbr/%3E%A7%BA%CA%D1%C1%BE%D1%B9%B8%EC%A1%D1%B9&amp;month=4&amp;year=2020&amp;thetype=%A7%BA%CB%B9%E8%C7%C2%A7%D2%B9"/>
    <hyperlink ref="E709" r:id="rId702" display="http://hfo63.cfo.in.th/CheckDataDtl.aspx?orgid=04768&amp;balance=%A7%BA%B4%D8%C5%3Cbr/%3E%A7%BA%CA%D1%C1%BE%D1%B9%B8%EC%A1%D1%B9&amp;month=4&amp;year=2020&amp;thetype=%A7%BA%CB%B9%E8%C7%C2%A7%D2%B9"/>
    <hyperlink ref="E710" r:id="rId703" display="http://hfo63.cfo.in.th/CheckDataDtl.aspx?orgid=04769&amp;balance=%A7%BA%B4%D8%C5%3Cbr/%3E%A7%BA%CA%D1%C1%BE%D1%B9%B8%EC%A1%D1%B9&amp;month=4&amp;year=2020&amp;thetype=%A7%BA%CB%B9%E8%C7%C2%A7%D2%B9"/>
    <hyperlink ref="E711" r:id="rId704" display="http://hfo63.cfo.in.th/CheckDataDtl.aspx?orgid=04769&amp;balance=%A7%BA%B4%D8%C5%3Cbr/%3E%A7%BA%CA%D1%C1%BE%D1%B9%B8%EC%A1%D1%B9&amp;month=4&amp;year=2020&amp;thetype=%A7%BA%CB%B9%E8%C7%C2%A7%D2%B9"/>
    <hyperlink ref="E712" r:id="rId705" display="http://hfo63.cfo.in.th/CheckDataDtl.aspx?orgid=04770&amp;balance=%A7%BA%B4%D8%C5%3Cbr/%3E%A7%BA%CA%D1%C1%BE%D1%B9%B8%EC%A1%D1%B9&amp;month=4&amp;year=2020&amp;thetype=%A7%BA%CB%B9%E8%C7%C2%A7%D2%B9"/>
    <hyperlink ref="E713" r:id="rId706" display="http://hfo63.cfo.in.th/CheckDataDtl.aspx?orgid=04770&amp;balance=%A7%BA%B4%D8%C5%3Cbr/%3E%A7%BA%CA%D1%C1%BE%D1%B9%B8%EC%A1%D1%B9&amp;month=4&amp;year=2020&amp;thetype=%A7%BA%CB%B9%E8%C7%C2%A7%D2%B9"/>
    <hyperlink ref="E714" r:id="rId707" display="http://hfo63.cfo.in.th/CheckDataDtl.aspx?orgid=04771&amp;balance=%A7%BA%B4%D8%C5%3Cbr/%3E%A7%BA%CA%D1%C1%BE%D1%B9%B8%EC%A1%D1%B9&amp;month=4&amp;year=2020&amp;thetype=%A7%BA%CB%B9%E8%C7%C2%A7%D2%B9"/>
    <hyperlink ref="E715" r:id="rId708" display="http://hfo63.cfo.in.th/CheckDataDtl.aspx?orgid=04771&amp;balance=%A7%BA%B4%D8%C5%3Cbr/%3E%A7%BA%CA%D1%C1%BE%D1%B9%B8%EC%A1%D1%B9&amp;month=4&amp;year=2020&amp;thetype=%A7%BA%CB%B9%E8%C7%C2%A7%D2%B9"/>
    <hyperlink ref="E716" r:id="rId709" display="http://hfo63.cfo.in.th/CheckDataDtl.aspx?orgid=04772&amp;balance=%A7%BA%B4%D8%C5%3Cbr/%3E%A7%BA%CA%D1%C1%BE%D1%B9%B8%EC%A1%D1%B9&amp;month=4&amp;year=2020&amp;thetype=%A7%BA%CB%B9%E8%C7%C2%A7%D2%B9"/>
    <hyperlink ref="E717" r:id="rId710" display="http://hfo63.cfo.in.th/CheckDataDtl.aspx?orgid=04772&amp;balance=%A7%BA%B4%D8%C5%3Cbr/%3E%A7%BA%CA%D1%C1%BE%D1%B9%B8%EC%A1%D1%B9&amp;month=4&amp;year=2020&amp;thetype=%A7%BA%CB%B9%E8%C7%C2%A7%D2%B9"/>
    <hyperlink ref="E718" r:id="rId711" display="http://hfo63.cfo.in.th/CheckDataDtl.aspx?orgid=04773&amp;balance=%A7%BA%B4%D8%C5%3Cbr/%3E%A7%BA%CA%D1%C1%BE%D1%B9%B8%EC%A1%D1%B9&amp;month=4&amp;year=2020&amp;thetype=%A7%BA%CB%B9%E8%C7%C2%A7%D2%B9"/>
    <hyperlink ref="E719" r:id="rId712" display="http://hfo63.cfo.in.th/CheckDataDtl.aspx?orgid=04773&amp;balance=%A7%BA%B4%D8%C5%3Cbr/%3E%A7%BA%CA%D1%C1%BE%D1%B9%B8%EC%A1%D1%B9&amp;month=4&amp;year=2020&amp;thetype=%A7%BA%CB%B9%E8%C7%C2%A7%D2%B9"/>
    <hyperlink ref="E720" r:id="rId713" display="http://hfo63.cfo.in.th/CheckDataDtl.aspx?orgid=04774&amp;balance=%A7%BA%B4%D8%C5%3Cbr/%3E%A7%BA%CA%D1%C1%BE%D1%B9%B8%EC%A1%D1%B9&amp;month=4&amp;year=2020&amp;thetype=%A7%BA%CB%B9%E8%C7%C2%A7%D2%B9"/>
    <hyperlink ref="E721" r:id="rId714" display="http://hfo63.cfo.in.th/CheckDataDtl.aspx?orgid=04774&amp;balance=%A7%BA%B4%D8%C5%3Cbr/%3E%A7%BA%CA%D1%C1%BE%D1%B9%B8%EC%A1%D1%B9&amp;month=4&amp;year=2020&amp;thetype=%A7%BA%CB%B9%E8%C7%C2%A7%D2%B9"/>
    <hyperlink ref="E722" r:id="rId715" display="http://hfo63.cfo.in.th/CheckDataDtl.aspx?orgid=04775&amp;balance=%A7%BA%B4%D8%C5%3Cbr/%3E%A7%BA%CA%D1%C1%BE%D1%B9%B8%EC%A1%D1%B9&amp;month=4&amp;year=2020&amp;thetype=%A7%BA%CB%B9%E8%C7%C2%A7%D2%B9"/>
    <hyperlink ref="E723" r:id="rId716" display="http://hfo63.cfo.in.th/CheckDataDtl.aspx?orgid=04775&amp;balance=%A7%BA%B4%D8%C5%3Cbr/%3E%A7%BA%CA%D1%C1%BE%D1%B9%B8%EC%A1%D1%B9&amp;month=4&amp;year=2020&amp;thetype=%A7%BA%CB%B9%E8%C7%C2%A7%D2%B9"/>
    <hyperlink ref="E724" r:id="rId717" display="http://hfo63.cfo.in.th/CheckDataDtl.aspx?orgid=04776&amp;balance=%A7%BA%B4%D8%C5%3Cbr/%3E%A7%BA%CA%D1%C1%BE%D1%B9%B8%EC%A1%D1%B9&amp;month=4&amp;year=2020&amp;thetype=%A7%BA%CB%B9%E8%C7%C2%A7%D2%B9"/>
    <hyperlink ref="E725" r:id="rId718" display="http://hfo63.cfo.in.th/CheckDataDtl.aspx?orgid=04776&amp;balance=%A7%BA%B4%D8%C5%3Cbr/%3E%A7%BA%CA%D1%C1%BE%D1%B9%B8%EC%A1%D1%B9&amp;month=4&amp;year=2020&amp;thetype=%A7%BA%CB%B9%E8%C7%C2%A7%D2%B9"/>
    <hyperlink ref="E726" r:id="rId719" display="http://hfo63.cfo.in.th/CheckDataDtl.aspx?orgid=04777&amp;balance=%A7%BA%B4%D8%C5%3Cbr/%3E%A7%BA%CA%D1%C1%BE%D1%B9%B8%EC%A1%D1%B9&amp;month=4&amp;year=2020&amp;thetype=%A7%BA%CB%B9%E8%C7%C2%A7%D2%B9"/>
    <hyperlink ref="E727" r:id="rId720" display="http://hfo63.cfo.in.th/CheckDataDtl.aspx?orgid=04777&amp;balance=%A7%BA%B4%D8%C5%3Cbr/%3E%A7%BA%CA%D1%C1%BE%D1%B9%B8%EC%A1%D1%B9&amp;month=4&amp;year=2020&amp;thetype=%A7%BA%CB%B9%E8%C7%C2%A7%D2%B9"/>
    <hyperlink ref="E728" r:id="rId721" display="http://hfo63.cfo.in.th/CheckDataDtl.aspx?orgid=04778&amp;balance=%A7%BA%B4%D8%C5%3Cbr/%3E%A7%BA%CA%D1%C1%BE%D1%B9%B8%EC%A1%D1%B9&amp;month=4&amp;year=2020&amp;thetype=%A7%BA%CB%B9%E8%C7%C2%A7%D2%B9"/>
    <hyperlink ref="E729" r:id="rId722" display="http://hfo63.cfo.in.th/CheckDataDtl.aspx?orgid=04778&amp;balance=%A7%BA%B4%D8%C5%3Cbr/%3E%A7%BA%CA%D1%C1%BE%D1%B9%B8%EC%A1%D1%B9&amp;month=4&amp;year=2020&amp;thetype=%A7%BA%CB%B9%E8%C7%C2%A7%D2%B9"/>
    <hyperlink ref="E730" r:id="rId723" display="http://hfo63.cfo.in.th/CheckDataDtl.aspx?orgid=04780&amp;balance=%A7%BA%B4%D8%C5%3Cbr/%3E%A7%BA%CA%D1%C1%BE%D1%B9%B8%EC%A1%D1%B9&amp;month=4&amp;year=2020&amp;thetype=%A7%BA%CB%B9%E8%C7%C2%A7%D2%B9"/>
    <hyperlink ref="E731" r:id="rId724" display="http://hfo63.cfo.in.th/CheckDataDtl.aspx?orgid=04780&amp;balance=%A7%BA%B4%D8%C5%3Cbr/%3E%A7%BA%CA%D1%C1%BE%D1%B9%B8%EC%A1%D1%B9&amp;month=4&amp;year=2020&amp;thetype=%A7%BA%CB%B9%E8%C7%C2%A7%D2%B9"/>
    <hyperlink ref="E732" r:id="rId725" display="http://hfo63.cfo.in.th/CheckDataDtl.aspx?orgid=04781&amp;balance=%A7%BA%B4%D8%C5%3Cbr/%3E%A7%BA%CA%D1%C1%BE%D1%B9%B8%EC%A1%D1%B9&amp;month=4&amp;year=2020&amp;thetype=%A7%BA%CB%B9%E8%C7%C2%A7%D2%B9"/>
    <hyperlink ref="E733" r:id="rId726" display="http://hfo63.cfo.in.th/CheckDataDtl.aspx?orgid=04781&amp;balance=%A7%BA%B4%D8%C5%3Cbr/%3E%A7%BA%CA%D1%C1%BE%D1%B9%B8%EC%A1%D1%B9&amp;month=4&amp;year=2020&amp;thetype=%A7%BA%CB%B9%E8%C7%C2%A7%D2%B9"/>
    <hyperlink ref="E734" r:id="rId727" display="http://hfo63.cfo.in.th/CheckDataDtl.aspx?orgid=10234&amp;balance=%A7%BA%B4%D8%C5%3Cbr/%3E%A7%BA%CA%D1%C1%BE%D1%B9%B8%EC%A1%D1%B9&amp;month=4&amp;year=2020&amp;thetype=%A7%BA%CB%B9%E8%C7%C2%A7%D2%B9"/>
    <hyperlink ref="E735" r:id="rId728" display="http://hfo63.cfo.in.th/CheckDataDtl.aspx?orgid=10234&amp;balance=%A7%BA%B4%D8%C5%3Cbr/%3E%A7%BA%CA%D1%C1%BE%D1%B9%B8%EC%A1%D1%B9&amp;month=4&amp;year=2020&amp;thetype=%A7%BA%CB%B9%E8%C7%C2%A7%D2%B9"/>
    <hyperlink ref="E736" r:id="rId729" display="http://hfo63.cfo.in.th/CheckDataDtl.aspx?orgid=10705&amp;balance=%A7%BA%B4%D8%C5%3Cbr/%3E%A7%BA%CA%D1%C1%BE%D1%B9%B8%EC%A1%D1%B9&amp;month=4&amp;year=2020&amp;thetype=%A7%BA%CB%B9%E8%C7%C2%A7%D2%B9"/>
    <hyperlink ref="E737" r:id="rId730" display="http://hfo63.cfo.in.th/CheckDataDtl.aspx?orgid=10705&amp;balance=%A7%BA%B4%D8%C5%3Cbr/%3E%A7%BA%CA%D1%C1%BE%D1%B9%B8%EC%A1%D1%B9&amp;month=4&amp;year=2020&amp;thetype=%A7%BA%CB%B9%E8%C7%C2%A7%D2%B9"/>
    <hyperlink ref="E738" r:id="rId731" display="http://hfo63.cfo.in.th/CheckDataDtl.aspx?orgid=11030&amp;balance=%A7%BA%B4%D8%C5%3Cbr/%3E%A7%BA%CA%D1%C1%BE%D1%B9%B8%EC%A1%D1%B9&amp;month=4&amp;year=2020&amp;thetype=%A7%BA%CB%B9%E8%C7%C2%A7%D2%B9"/>
    <hyperlink ref="E739" r:id="rId732" display="http://hfo63.cfo.in.th/CheckDataDtl.aspx?orgid=11030&amp;balance=%A7%BA%B4%D8%C5%3Cbr/%3E%A7%BA%CA%D1%C1%BE%D1%B9%B8%EC%A1%D1%B9&amp;month=4&amp;year=2020&amp;thetype=%A7%BA%CB%B9%E8%C7%C2%A7%D2%B9"/>
    <hyperlink ref="E740" r:id="rId733" display="http://hfo63.cfo.in.th/CheckDataDtl.aspx?orgid=11031&amp;balance=%A7%BA%B4%D8%C5%3Cbr/%3E%A7%BA%CA%D1%C1%BE%D1%B9%B8%EC%A1%D1%B9&amp;month=4&amp;year=2020&amp;thetype=%A7%BA%CB%B9%E8%C7%C2%A7%D2%B9"/>
    <hyperlink ref="E741" r:id="rId734" display="http://hfo63.cfo.in.th/CheckDataDtl.aspx?orgid=11031&amp;balance=%A7%BA%B4%D8%C5%3Cbr/%3E%A7%BA%CA%D1%C1%BE%D1%B9%B8%EC%A1%D1%B9&amp;month=4&amp;year=2020&amp;thetype=%A7%BA%CB%B9%E8%C7%C2%A7%D2%B9"/>
    <hyperlink ref="E742" r:id="rId735" display="http://hfo63.cfo.in.th/CheckDataDtl.aspx?orgid=11032&amp;balance=%A7%BA%B4%D8%C5%3Cbr/%3E%A7%BA%CA%D1%C1%BE%D1%B9%B8%EC%A1%D1%B9&amp;month=4&amp;year=2020&amp;thetype=%A7%BA%CB%B9%E8%C7%C2%A7%D2%B9"/>
    <hyperlink ref="E743" r:id="rId736" display="http://hfo63.cfo.in.th/CheckDataDtl.aspx?orgid=11032&amp;balance=%A7%BA%B4%D8%C5%3Cbr/%3E%A7%BA%CA%D1%C1%BE%D1%B9%B8%EC%A1%D1%B9&amp;month=4&amp;year=2020&amp;thetype=%A7%BA%CB%B9%E8%C7%C2%A7%D2%B9"/>
    <hyperlink ref="E744" r:id="rId737" display="http://hfo63.cfo.in.th/CheckDataDtl.aspx?orgid=11033&amp;balance=%A7%BA%B4%D8%C5%3Cbr/%3E%A7%BA%CA%D1%C1%BE%D1%B9%B8%EC%A1%D1%B9&amp;month=4&amp;year=2020&amp;thetype=%A7%BA%CB%B9%E8%C7%C2%A7%D2%B9"/>
    <hyperlink ref="E745" r:id="rId738" display="http://hfo63.cfo.in.th/CheckDataDtl.aspx?orgid=11033&amp;balance=%A7%BA%B4%D8%C5%3Cbr/%3E%A7%BA%CA%D1%C1%BE%D1%B9%B8%EC%A1%D1%B9&amp;month=4&amp;year=2020&amp;thetype=%A7%BA%CB%B9%E8%C7%C2%A7%D2%B9"/>
    <hyperlink ref="E746" r:id="rId739" display="http://hfo63.cfo.in.th/CheckDataDtl.aspx?orgid=11034&amp;balance=%A7%BA%B4%D8%C5%3Cbr/%3E%A7%BA%CA%D1%C1%BE%D1%B9%B8%EC%A1%D1%B9&amp;month=4&amp;year=2020&amp;thetype=%A7%BA%CB%B9%E8%C7%C2%A7%D2%B9"/>
    <hyperlink ref="E747" r:id="rId740" display="http://hfo63.cfo.in.th/CheckDataDtl.aspx?orgid=11034&amp;balance=%A7%BA%B4%D8%C5%3Cbr/%3E%A7%BA%CA%D1%C1%BE%D1%B9%B8%EC%A1%D1%B9&amp;month=4&amp;year=2020&amp;thetype=%A7%BA%CB%B9%E8%C7%C2%A7%D2%B9"/>
    <hyperlink ref="E748" r:id="rId741" display="http://hfo63.cfo.in.th/CheckDataDtl.aspx?orgid=11035&amp;balance=%A7%BA%B4%D8%C5%3Cbr/%3E%A7%BA%CA%D1%C1%BE%D1%B9%B8%EC%A1%D1%B9&amp;month=4&amp;year=2020&amp;thetype=%A7%BA%CB%B9%E8%C7%C2%A7%D2%B9"/>
    <hyperlink ref="E749" r:id="rId742" display="http://hfo63.cfo.in.th/CheckDataDtl.aspx?orgid=11035&amp;balance=%A7%BA%B4%D8%C5%3Cbr/%3E%A7%BA%CA%D1%C1%BE%D1%B9%B8%EC%A1%D1%B9&amp;month=4&amp;year=2020&amp;thetype=%A7%BA%CB%B9%E8%C7%C2%A7%D2%B9"/>
    <hyperlink ref="E750" r:id="rId743" display="http://hfo63.cfo.in.th/CheckDataDtl.aspx?orgid=11036&amp;balance=%A7%BA%B4%D8%C5%3Cbr/%3E%A7%BA%CA%D1%C1%BE%D1%B9%B8%EC%A1%D1%B9&amp;month=4&amp;year=2020&amp;thetype=%A7%BA%CB%B9%E8%C7%C2%A7%D2%B9"/>
    <hyperlink ref="E751" r:id="rId744" display="http://hfo63.cfo.in.th/CheckDataDtl.aspx?orgid=11036&amp;balance=%A7%BA%B4%D8%C5%3Cbr/%3E%A7%BA%CA%D1%C1%BE%D1%B9%B8%EC%A1%D1%B9&amp;month=4&amp;year=2020&amp;thetype=%A7%BA%CB%B9%E8%C7%C2%A7%D2%B9"/>
    <hyperlink ref="E752" r:id="rId745" display="http://hfo63.cfo.in.th/CheckDataDtl.aspx?orgid=11037&amp;balance=%A7%BA%B4%D8%C5%3Cbr/%3E%A7%BA%CA%D1%C1%BE%D1%B9%B8%EC%A1%D1%B9&amp;month=4&amp;year=2020&amp;thetype=%A7%BA%CB%B9%E8%C7%C2%A7%D2%B9"/>
    <hyperlink ref="E753" r:id="rId746" display="http://hfo63.cfo.in.th/CheckDataDtl.aspx?orgid=11037&amp;balance=%A7%BA%B4%D8%C5%3Cbr/%3E%A7%BA%CA%D1%C1%BE%D1%B9%B8%EC%A1%D1%B9&amp;month=4&amp;year=2020&amp;thetype=%A7%BA%CB%B9%E8%C7%C2%A7%D2%B9"/>
    <hyperlink ref="E754" r:id="rId747" display="http://hfo63.cfo.in.th/CheckDataDtl.aspx?orgid=11038&amp;balance=%A7%BA%B4%D8%C5%3Cbr/%3E%A7%BA%CA%D1%C1%BE%D1%B9%B8%EC%A1%D1%B9&amp;month=4&amp;year=2020&amp;thetype=%A7%BA%CB%B9%E8%C7%C2%A7%D2%B9"/>
    <hyperlink ref="E755" r:id="rId748" display="http://hfo63.cfo.in.th/CheckDataDtl.aspx?orgid=11038&amp;balance=%A7%BA%B4%D8%C5%3Cbr/%3E%A7%BA%CA%D1%C1%BE%D1%B9%B8%EC%A1%D1%B9&amp;month=4&amp;year=2020&amp;thetype=%A7%BA%CB%B9%E8%C7%C2%A7%D2%B9"/>
    <hyperlink ref="E756" r:id="rId749" display="http://hfo63.cfo.in.th/CheckDataDtl.aspx?orgid=11039&amp;balance=%A7%BA%B4%D8%C5%3Cbr/%3E%A7%BA%CA%D1%C1%BE%D1%B9%B8%EC%A1%D1%B9&amp;month=4&amp;year=2020&amp;thetype=%A7%BA%CB%B9%E8%C7%C2%A7%D2%B9"/>
    <hyperlink ref="E757" r:id="rId750" display="http://hfo63.cfo.in.th/CheckDataDtl.aspx?orgid=11039&amp;balance=%A7%BA%B4%D8%C5%3Cbr/%3E%A7%BA%CA%D1%C1%BE%D1%B9%B8%EC%A1%D1%B9&amp;month=4&amp;year=2020&amp;thetype=%A7%BA%CB%B9%E8%C7%C2%A7%D2%B9"/>
    <hyperlink ref="E758" r:id="rId751" display="http://hfo63.cfo.in.th/CheckDataDtl.aspx?orgid=11447&amp;balance=%A7%BA%B4%D8%C5%3Cbr/%3E%A7%BA%CA%D1%C1%BE%D1%B9%B8%EC%A1%D1%B9&amp;month=4&amp;year=2020&amp;thetype=%A7%BA%CB%B9%E8%C7%C2%A7%D2%B9"/>
    <hyperlink ref="E759" r:id="rId752" display="http://hfo63.cfo.in.th/CheckDataDtl.aspx?orgid=11447&amp;balance=%A7%BA%B4%D8%C5%3Cbr/%3E%A7%BA%CA%D1%C1%BE%D1%B9%B8%EC%A1%D1%B9&amp;month=4&amp;year=2020&amp;thetype=%A7%BA%CB%B9%E8%C7%C2%A7%D2%B9"/>
    <hyperlink ref="E760" r:id="rId753" display="http://hfo63.cfo.in.th/CheckDataDtl.aspx?orgid=13924&amp;balance=%A7%BA%B4%D8%C5%3Cbr/%3E%A7%BA%CA%D1%C1%BE%D1%B9%B8%EC%A1%D1%B9&amp;month=4&amp;year=2020&amp;thetype=%A7%BA%CB%B9%E8%C7%C2%A7%D2%B9"/>
    <hyperlink ref="E761" r:id="rId754" display="http://hfo63.cfo.in.th/CheckDataDtl.aspx?orgid=13924&amp;balance=%A7%BA%B4%D8%C5%3Cbr/%3E%A7%BA%CA%D1%C1%BE%D1%B9%B8%EC%A1%D1%B9&amp;month=4&amp;year=2020&amp;thetype=%A7%BA%CB%B9%E8%C7%C2%A7%D2%B9"/>
    <hyperlink ref="E762" r:id="rId755" display="http://hfo63.cfo.in.th/CheckDataDtl.aspx?orgid=13925&amp;balance=%A7%BA%B4%D8%C5%3Cbr/%3E%A7%BA%CA%D1%C1%BE%D1%B9%B8%EC%A1%D1%B9&amp;month=4&amp;year=2020&amp;thetype=%A7%BA%CB%B9%E8%C7%C2%A7%D2%B9"/>
    <hyperlink ref="E763" r:id="rId756" display="http://hfo63.cfo.in.th/CheckDataDtl.aspx?orgid=13925&amp;balance=%A7%BA%B4%D8%C5%3Cbr/%3E%A7%BA%CA%D1%C1%BE%D1%B9%B8%EC%A1%D1%B9&amp;month=4&amp;year=2020&amp;thetype=%A7%BA%CB%B9%E8%C7%C2%A7%D2%B9"/>
    <hyperlink ref="E764" r:id="rId757" display="http://hfo63.cfo.in.th/CheckDataDtl.aspx?orgid=13926&amp;balance=%A7%BA%B4%D8%C5%3Cbr/%3E%A7%BA%CA%D1%C1%BE%D1%B9%B8%EC%A1%D1%B9&amp;month=4&amp;year=2020&amp;thetype=%A7%BA%CB%B9%E8%C7%C2%A7%D2%B9"/>
    <hyperlink ref="E765" r:id="rId758" display="http://hfo63.cfo.in.th/CheckDataDtl.aspx?orgid=13926&amp;balance=%A7%BA%B4%D8%C5%3Cbr/%3E%A7%BA%CA%D1%C1%BE%D1%B9%B8%EC%A1%D1%B9&amp;month=4&amp;year=2020&amp;thetype=%A7%BA%CB%B9%E8%C7%C2%A7%D2%B9"/>
    <hyperlink ref="E766" r:id="rId759" display="http://hfo63.cfo.in.th/CheckDataDtl.aspx?orgid=13927&amp;balance=%A7%BA%B4%D8%C5%3Cbr/%3E%A7%BA%CA%D1%C1%BE%D1%B9%B8%EC%A1%D1%B9&amp;month=4&amp;year=2020&amp;thetype=%A7%BA%CB%B9%E8%C7%C2%A7%D2%B9"/>
    <hyperlink ref="E767" r:id="rId760" display="http://hfo63.cfo.in.th/CheckDataDtl.aspx?orgid=13927&amp;balance=%A7%BA%B4%D8%C5%3Cbr/%3E%A7%BA%CA%D1%C1%BE%D1%B9%B8%EC%A1%D1%B9&amp;month=4&amp;year=2020&amp;thetype=%A7%BA%CB%B9%E8%C7%C2%A7%D2%B9"/>
    <hyperlink ref="E768" r:id="rId761" display="http://hfo63.cfo.in.th/CheckDataDtl.aspx?orgid=13928&amp;balance=%A7%BA%B4%D8%C5%3Cbr/%3E%A7%BA%CA%D1%C1%BE%D1%B9%B8%EC%A1%D1%B9&amp;month=4&amp;year=2020&amp;thetype=%A7%BA%CB%B9%E8%C7%C2%A7%D2%B9"/>
    <hyperlink ref="E769" r:id="rId762" display="http://hfo63.cfo.in.th/CheckDataDtl.aspx?orgid=13928&amp;balance=%A7%BA%B4%D8%C5%3Cbr/%3E%A7%BA%CA%D1%C1%BE%D1%B9%B8%EC%A1%D1%B9&amp;month=4&amp;year=2020&amp;thetype=%A7%BA%CB%B9%E8%C7%C2%A7%D2%B9"/>
    <hyperlink ref="E770" r:id="rId763" display="http://hfo63.cfo.in.th/CheckDataDtl.aspx?orgid=13929&amp;balance=%A7%BA%B4%D8%C5%3Cbr/%3E%A7%BA%CA%D1%C1%BE%D1%B9%B8%EC%A1%D1%B9&amp;month=4&amp;year=2020&amp;thetype=%A7%BA%CB%B9%E8%C7%C2%A7%D2%B9"/>
    <hyperlink ref="E771" r:id="rId764" display="http://hfo63.cfo.in.th/CheckDataDtl.aspx?orgid=13929&amp;balance=%A7%BA%B4%D8%C5%3Cbr/%3E%A7%BA%CA%D1%C1%BE%D1%B9%B8%EC%A1%D1%B9&amp;month=4&amp;year=2020&amp;thetype=%A7%BA%CB%B9%E8%C7%C2%A7%D2%B9"/>
    <hyperlink ref="E772" r:id="rId765" display="http://hfo63.cfo.in.th/CheckDataDtl.aspx?orgid=13930&amp;balance=%A7%BA%B4%D8%C5%3Cbr/%3E%A7%BA%CA%D1%C1%BE%D1%B9%B8%EC%A1%D1%B9&amp;month=4&amp;year=2020&amp;thetype=%A7%BA%CB%B9%E8%C7%C2%A7%D2%B9"/>
    <hyperlink ref="E773" r:id="rId766" display="http://hfo63.cfo.in.th/CheckDataDtl.aspx?orgid=13930&amp;balance=%A7%BA%B4%D8%C5%3Cbr/%3E%A7%BA%CA%D1%C1%BE%D1%B9%B8%EC%A1%D1%B9&amp;month=4&amp;year=2020&amp;thetype=%A7%BA%CB%B9%E8%C7%C2%A7%D2%B9"/>
    <hyperlink ref="E774" r:id="rId767" display="http://hfo63.cfo.in.th/CheckDataDtl.aspx?orgid=14133&amp;balance=%A7%BA%B4%D8%C5%3Cbr/%3E%A7%BA%CA%D1%C1%BE%D1%B9%B8%EC%A1%D1%B9&amp;month=4&amp;year=2020&amp;thetype=%A7%BA%CB%B9%E8%C7%C2%A7%D2%B9"/>
    <hyperlink ref="E775" r:id="rId768" display="http://hfo63.cfo.in.th/CheckDataDtl.aspx?orgid=14133&amp;balance=%A7%BA%B4%D8%C5%3Cbr/%3E%A7%BA%CA%D1%C1%BE%D1%B9%B8%EC%A1%D1%B9&amp;month=4&amp;year=2020&amp;thetype=%A7%BA%CB%B9%E8%C7%C2%A7%D2%B9"/>
    <hyperlink ref="E776" r:id="rId769" display="http://hfo63.cfo.in.th/CheckDataDtl.aspx?orgid=14149&amp;balance=&amp;month=4&amp;year=2020&amp;thetype=%A7%BA%CB%B9%E8%C7%C2%A7%D2%B9"/>
    <hyperlink ref="E777" r:id="rId770" display="http://hfo63.cfo.in.th/CheckDataDtl.aspx?orgid=14352&amp;balance=%A7%BA%B4%D8%C5%3Cbr/%3E%A7%BA%CA%D1%C1%BE%D1%B9%B8%EC%A1%D1%B9&amp;month=4&amp;year=2020&amp;thetype=%A7%BA%CB%B9%E8%C7%C2%A7%D2%B9"/>
    <hyperlink ref="E778" r:id="rId771" display="http://hfo63.cfo.in.th/CheckDataDtl.aspx?orgid=14352&amp;balance=%A7%BA%B4%D8%C5%3Cbr/%3E%A7%BA%CA%D1%C1%BE%D1%B9%B8%EC%A1%D1%B9&amp;month=4&amp;year=2020&amp;thetype=%A7%BA%CB%B9%E8%C7%C2%A7%D2%B9"/>
    <hyperlink ref="E779" r:id="rId772" display="http://hfo63.cfo.in.th/CheckDataDtl.aspx?orgid=14353&amp;balance=%A7%BA%B4%D8%C5%3Cbr/%3E%A7%BA%CA%D1%C1%BE%D1%B9%B8%EC%A1%D1%B9&amp;month=4&amp;year=2020&amp;thetype=%A7%BA%CB%B9%E8%C7%C2%A7%D2%B9"/>
    <hyperlink ref="E780" r:id="rId773" display="http://hfo63.cfo.in.th/CheckDataDtl.aspx?orgid=14353&amp;balance=%A7%BA%B4%D8%C5%3Cbr/%3E%A7%BA%CA%D1%C1%BE%D1%B9%B8%EC%A1%D1%B9&amp;month=4&amp;year=2020&amp;thetype=%A7%BA%CB%B9%E8%C7%C2%A7%D2%B9"/>
    <hyperlink ref="E781" r:id="rId774" display="http://hfo63.cfo.in.th/CheckDataDtl.aspx?orgid=14355&amp;balance=%A7%BA%B4%D8%C5%3Cbr/%3E%A7%BA%CA%D1%C1%BE%D1%B9%B8%EC%A1%D1%B9&amp;month=4&amp;year=2020&amp;thetype=%A7%BA%CB%B9%E8%C7%C2%A7%D2%B9"/>
    <hyperlink ref="E782" r:id="rId775" display="http://hfo63.cfo.in.th/CheckDataDtl.aspx?orgid=14355&amp;balance=%A7%BA%B4%D8%C5%3Cbr/%3E%A7%BA%CA%D1%C1%BE%D1%B9%B8%EC%A1%D1%B9&amp;month=4&amp;year=2020&amp;thetype=%A7%BA%CB%B9%E8%C7%C2%A7%D2%B9"/>
    <hyperlink ref="E783" r:id="rId776" display="http://hfo63.cfo.in.th/CheckDataDtl.aspx?orgid=14356&amp;balance=%A7%BA%B4%D8%C5%3Cbr/%3E%A7%BA%CA%D1%C1%BE%D1%B9%B8%EC%A1%D1%B9&amp;month=4&amp;year=2020&amp;thetype=%A7%BA%CB%B9%E8%C7%C2%A7%D2%B9"/>
    <hyperlink ref="E784" r:id="rId777" display="http://hfo63.cfo.in.th/CheckDataDtl.aspx?orgid=14356&amp;balance=%A7%BA%B4%D8%C5%3Cbr/%3E%A7%BA%CA%D1%C1%BE%D1%B9%B8%EC%A1%D1%B9&amp;month=4&amp;year=2020&amp;thetype=%A7%BA%CB%B9%E8%C7%C2%A7%D2%B9"/>
    <hyperlink ref="E785" r:id="rId778" display="http://hfo63.cfo.in.th/CheckDataDtl.aspx?orgid=14463&amp;balance=%A7%BA%B4%D8%C5%3Cbr/%3E%A7%BA%CA%D1%C1%BE%D1%B9%B8%EC%A1%D1%B9&amp;month=4&amp;year=2020&amp;thetype=%A7%BA%CB%B9%E8%C7%C2%A7%D2%B9"/>
    <hyperlink ref="E786" r:id="rId779" display="http://hfo63.cfo.in.th/CheckDataDtl.aspx?orgid=14463&amp;balance=%A7%BA%B4%D8%C5%3Cbr/%3E%A7%BA%CA%D1%C1%BE%D1%B9%B8%EC%A1%D1%B9&amp;month=4&amp;year=2020&amp;thetype=%A7%BA%CB%B9%E8%C7%C2%A7%D2%B9"/>
    <hyperlink ref="E787" r:id="rId780" display="http://hfo63.cfo.in.th/CheckDataDtl.aspx?orgid=14464&amp;balance=%A7%BA%B4%D8%C5%3Cbr/%3E%A7%BA%CA%D1%C1%BE%D1%B9%B8%EC%A1%D1%B9&amp;month=4&amp;year=2020&amp;thetype=%A7%BA%CB%B9%E8%C7%C2%A7%D2%B9"/>
    <hyperlink ref="E788" r:id="rId781" display="http://hfo63.cfo.in.th/CheckDataDtl.aspx?orgid=14464&amp;balance=%A7%BA%B4%D8%C5%3Cbr/%3E%A7%BA%CA%D1%C1%BE%D1%B9%B8%EC%A1%D1%B9&amp;month=4&amp;year=2020&amp;thetype=%A7%BA%CB%B9%E8%C7%C2%A7%D2%B9"/>
    <hyperlink ref="E789" r:id="rId782" display="http://hfo63.cfo.in.th/CheckDataDtl.aspx?orgid=28861&amp;balance=%A7%BA%B4%D8%C5%3Cbr/%3E%A7%BA%CA%D1%C1%BE%D1%B9%B8%EC%A1%D1%B9&amp;month=4&amp;year=2020&amp;thetype=%A7%BA%CB%B9%E8%C7%C2%A7%D2%B9"/>
    <hyperlink ref="E790" r:id="rId783" display="http://hfo63.cfo.in.th/CheckDataDtl.aspx?orgid=28861&amp;balance=%A7%BA%B4%D8%C5%3Cbr/%3E%A7%BA%CA%D1%C1%BE%D1%B9%B8%EC%A1%D1%B9&amp;month=4&amp;year=2020&amp;thetype=%A7%BA%CB%B9%E8%C7%C2%A7%D2%B9"/>
    <hyperlink ref="E791" r:id="rId784" display="http://hfo63.cfo.in.th/CheckDataDtl.aspx?orgid=00493&amp;balance=%A7%BA%B4%D8%C5%3Cbr/%3E%A7%BA%CA%D1%C1%BE%D1%B9%B8%EC%A1%D1%B9&amp;month=4&amp;year=2020&amp;thetype=%A7%BA%CB%B9%E8%C7%C2%A7%D2%B9"/>
    <hyperlink ref="E792" r:id="rId785" display="http://hfo63.cfo.in.th/CheckDataDtl.aspx?orgid=00493&amp;balance=%A7%BA%B4%D8%C5%3Cbr/%3E%A7%BA%CA%D1%C1%BE%D1%B9%B8%EC%A1%D1%B9&amp;month=4&amp;year=2020&amp;thetype=%A7%BA%CB%B9%E8%C7%C2%A7%D2%B9"/>
    <hyperlink ref="E793" r:id="rId786" display="http://hfo63.cfo.in.th/CheckDataDtl.aspx?orgid=00494&amp;balance=%A7%BA%B4%D8%C5%3Cbr/%3E%A7%BA%CA%D1%C1%BE%D1%B9%B8%EC%A1%D1%B9&amp;month=4&amp;year=2020&amp;thetype=%A7%BA%CB%B9%E8%C7%C2%A7%D2%B9"/>
    <hyperlink ref="E794" r:id="rId787" display="http://hfo63.cfo.in.th/CheckDataDtl.aspx?orgid=00494&amp;balance=%A7%BA%B4%D8%C5%3Cbr/%3E%A7%BA%CA%D1%C1%BE%D1%B9%B8%EC%A1%D1%B9&amp;month=4&amp;year=2020&amp;thetype=%A7%BA%CB%B9%E8%C7%C2%A7%D2%B9"/>
    <hyperlink ref="E795" r:id="rId788" display="http://hfo63.cfo.in.th/CheckDataDtl.aspx?orgid=00495&amp;balance=%A7%BA%B4%D8%C5%3Cbr/%3E%A7%BA%CA%D1%C1%BE%D1%B9%B8%EC%A1%D1%B9&amp;month=4&amp;year=2020&amp;thetype=%A7%BA%CB%B9%E8%C7%C2%A7%D2%B9"/>
    <hyperlink ref="E796" r:id="rId789" display="http://hfo63.cfo.in.th/CheckDataDtl.aspx?orgid=00495&amp;balance=%A7%BA%B4%D8%C5%3Cbr/%3E%A7%BA%CA%D1%C1%BE%D1%B9%B8%EC%A1%D1%B9&amp;month=4&amp;year=2020&amp;thetype=%A7%BA%CB%B9%E8%C7%C2%A7%D2%B9"/>
    <hyperlink ref="E797" r:id="rId790" display="http://hfo63.cfo.in.th/CheckDataDtl.aspx?orgid=00496&amp;balance=%A7%BA%B4%D8%C5%3Cbr/%3E%A7%BA%CA%D1%C1%BE%D1%B9%B8%EC%A1%D1%B9&amp;month=4&amp;year=2020&amp;thetype=%A7%BA%CB%B9%E8%C7%C2%A7%D2%B9"/>
    <hyperlink ref="E798" r:id="rId791" display="http://hfo63.cfo.in.th/CheckDataDtl.aspx?orgid=00496&amp;balance=%A7%BA%B4%D8%C5%3Cbr/%3E%A7%BA%CA%D1%C1%BE%D1%B9%B8%EC%A1%D1%B9&amp;month=4&amp;year=2020&amp;thetype=%A7%BA%CB%B9%E8%C7%C2%A7%D2%B9"/>
    <hyperlink ref="E799" r:id="rId792" display="http://hfo63.cfo.in.th/CheckDataDtl.aspx?orgid=00497&amp;balance=%A7%BA%B4%D8%C5%3Cbr/%3E%A7%BA%CA%D1%C1%BE%D1%B9%B8%EC%A1%D1%B9&amp;month=4&amp;year=2020&amp;thetype=%A7%BA%CB%B9%E8%C7%C2%A7%D2%B9"/>
    <hyperlink ref="E800" r:id="rId793" display="http://hfo63.cfo.in.th/CheckDataDtl.aspx?orgid=00497&amp;balance=%A7%BA%B4%D8%C5%3Cbr/%3E%A7%BA%CA%D1%C1%BE%D1%B9%B8%EC%A1%D1%B9&amp;month=4&amp;year=2020&amp;thetype=%A7%BA%CB%B9%E8%C7%C2%A7%D2%B9"/>
    <hyperlink ref="E801" r:id="rId794" display="http://hfo63.cfo.in.th/CheckDataDtl.aspx?orgid=00498&amp;balance=%A7%BA%B4%D8%C5%3Cbr/%3E%A7%BA%CA%D1%C1%BE%D1%B9%B8%EC%A1%D1%B9&amp;month=4&amp;year=2020&amp;thetype=%A7%BA%CB%B9%E8%C7%C2%A7%D2%B9"/>
    <hyperlink ref="E802" r:id="rId795" display="http://hfo63.cfo.in.th/CheckDataDtl.aspx?orgid=00498&amp;balance=%A7%BA%B4%D8%C5%3Cbr/%3E%A7%BA%CA%D1%C1%BE%D1%B9%B8%EC%A1%D1%B9&amp;month=4&amp;year=2020&amp;thetype=%A7%BA%CB%B9%E8%C7%C2%A7%D2%B9"/>
    <hyperlink ref="E803" r:id="rId796" display="http://hfo63.cfo.in.th/CheckDataDtl.aspx?orgid=00499&amp;balance=%A7%BA%B4%D8%C5%3Cbr/%3E%A7%BA%CA%D1%C1%BE%D1%B9%B8%EC%A1%D1%B9&amp;month=4&amp;year=2020&amp;thetype=%A7%BA%CB%B9%E8%C7%C2%A7%D2%B9"/>
    <hyperlink ref="E804" r:id="rId797" display="http://hfo63.cfo.in.th/CheckDataDtl.aspx?orgid=00499&amp;balance=%A7%BA%B4%D8%C5%3Cbr/%3E%A7%BA%CA%D1%C1%BE%D1%B9%B8%EC%A1%D1%B9&amp;month=4&amp;year=2020&amp;thetype=%A7%BA%CB%B9%E8%C7%C2%A7%D2%B9"/>
    <hyperlink ref="E805" r:id="rId798" display="http://hfo63.cfo.in.th/CheckDataDtl.aspx?orgid=00500&amp;balance=%A7%BA%B4%D8%C5%3Cbr/%3E%A7%BA%CA%D1%C1%BE%D1%B9%B8%EC%A1%D1%B9&amp;month=4&amp;year=2020&amp;thetype=%A7%BA%CB%B9%E8%C7%C2%A7%D2%B9"/>
    <hyperlink ref="E806" r:id="rId799" display="http://hfo63.cfo.in.th/CheckDataDtl.aspx?orgid=00500&amp;balance=%A7%BA%B4%D8%C5%3Cbr/%3E%A7%BA%CA%D1%C1%BE%D1%B9%B8%EC%A1%D1%B9&amp;month=4&amp;year=2020&amp;thetype=%A7%BA%CB%B9%E8%C7%C2%A7%D2%B9"/>
    <hyperlink ref="E807" r:id="rId800" display="http://hfo63.cfo.in.th/CheckDataDtl.aspx?orgid=00501&amp;balance=%A7%BA%B4%D8%C5%3Cbr/%3E%A7%BA%CA%D1%C1%BE%D1%B9%B8%EC%A1%D1%B9&amp;month=4&amp;year=2020&amp;thetype=%A7%BA%CB%B9%E8%C7%C2%A7%D2%B9"/>
    <hyperlink ref="E808" r:id="rId801" display="http://hfo63.cfo.in.th/CheckDataDtl.aspx?orgid=00501&amp;balance=%A7%BA%B4%D8%C5%3Cbr/%3E%A7%BA%CA%D1%C1%BE%D1%B9%B8%EC%A1%D1%B9&amp;month=4&amp;year=2020&amp;thetype=%A7%BA%CB%B9%E8%C7%C2%A7%D2%B9"/>
    <hyperlink ref="E809" r:id="rId802" display="http://hfo63.cfo.in.th/CheckDataDtl.aspx?orgid=00502&amp;balance=%A7%BA%B4%D8%C5%3Cbr/%3E%A7%BA%CA%D1%C1%BE%D1%B9%B8%EC%A1%D1%B9&amp;month=4&amp;year=2020&amp;thetype=%A7%BA%CB%B9%E8%C7%C2%A7%D2%B9"/>
    <hyperlink ref="E810" r:id="rId803" display="http://hfo63.cfo.in.th/CheckDataDtl.aspx?orgid=00502&amp;balance=%A7%BA%B4%D8%C5%3Cbr/%3E%A7%BA%CA%D1%C1%BE%D1%B9%B8%EC%A1%D1%B9&amp;month=4&amp;year=2020&amp;thetype=%A7%BA%CB%B9%E8%C7%C2%A7%D2%B9"/>
    <hyperlink ref="E811" r:id="rId804" display="http://hfo63.cfo.in.th/CheckDataDtl.aspx?orgid=00503&amp;balance=%A7%BA%B4%D8%C5%3Cbr/%3E%A7%BA%CA%D1%C1%BE%D1%B9%B8%EC%A1%D1%B9&amp;month=4&amp;year=2020&amp;thetype=%A7%BA%CB%B9%E8%C7%C2%A7%D2%B9"/>
    <hyperlink ref="E812" r:id="rId805" display="http://hfo63.cfo.in.th/CheckDataDtl.aspx?orgid=00503&amp;balance=%A7%BA%B4%D8%C5%3Cbr/%3E%A7%BA%CA%D1%C1%BE%D1%B9%B8%EC%A1%D1%B9&amp;month=4&amp;year=2020&amp;thetype=%A7%BA%CB%B9%E8%C7%C2%A7%D2%B9"/>
    <hyperlink ref="E813" r:id="rId806" display="http://hfo63.cfo.in.th/CheckDataDtl.aspx?orgid=00504&amp;balance=%A7%BA%B4%D8%C5%3Cbr/%3E%A7%BA%CA%D1%C1%BE%D1%B9%B8%EC%A1%D1%B9&amp;month=4&amp;year=2020&amp;thetype=%A7%BA%CB%B9%E8%C7%C2%A7%D2%B9"/>
    <hyperlink ref="E814" r:id="rId807" display="http://hfo63.cfo.in.th/CheckDataDtl.aspx?orgid=00504&amp;balance=%A7%BA%B4%D8%C5%3Cbr/%3E%A7%BA%CA%D1%C1%BE%D1%B9%B8%EC%A1%D1%B9&amp;month=4&amp;year=2020&amp;thetype=%A7%BA%CB%B9%E8%C7%C2%A7%D2%B9"/>
    <hyperlink ref="E815" r:id="rId808" display="http://hfo63.cfo.in.th/CheckDataDtl.aspx?orgid=00505&amp;balance=%A7%BA%B4%D8%C5%3Cbr/%3E%A7%BA%CA%D1%C1%BE%D1%B9%B8%EC%A1%D1%B9&amp;month=4&amp;year=2020&amp;thetype=%A7%BA%CB%B9%E8%C7%C2%A7%D2%B9"/>
    <hyperlink ref="E816" r:id="rId809" display="http://hfo63.cfo.in.th/CheckDataDtl.aspx?orgid=00505&amp;balance=%A7%BA%B4%D8%C5%3Cbr/%3E%A7%BA%CA%D1%C1%BE%D1%B9%B8%EC%A1%D1%B9&amp;month=4&amp;year=2020&amp;thetype=%A7%BA%CB%B9%E8%C7%C2%A7%D2%B9"/>
    <hyperlink ref="E817" r:id="rId810" display="http://hfo63.cfo.in.th/CheckDataDtl.aspx?orgid=00506&amp;balance=%A7%BA%B4%D8%C5%3Cbr/%3E%A7%BA%CA%D1%C1%BE%D1%B9%B8%EC%A1%D1%B9&amp;month=4&amp;year=2020&amp;thetype=%A7%BA%CB%B9%E8%C7%C2%A7%D2%B9"/>
    <hyperlink ref="E818" r:id="rId811" display="http://hfo63.cfo.in.th/CheckDataDtl.aspx?orgid=00506&amp;balance=%A7%BA%B4%D8%C5%3Cbr/%3E%A7%BA%CA%D1%C1%BE%D1%B9%B8%EC%A1%D1%B9&amp;month=4&amp;year=2020&amp;thetype=%A7%BA%CB%B9%E8%C7%C2%A7%D2%B9"/>
    <hyperlink ref="E819" r:id="rId812" display="http://hfo63.cfo.in.th/CheckDataDtl.aspx?orgid=00507&amp;balance=%A7%BA%B4%D8%C5%3Cbr/%3E%A7%BA%CA%D1%C1%BE%D1%B9%B8%EC%A1%D1%B9&amp;month=4&amp;year=2020&amp;thetype=%A7%BA%CB%B9%E8%C7%C2%A7%D2%B9"/>
    <hyperlink ref="E820" r:id="rId813" display="http://hfo63.cfo.in.th/CheckDataDtl.aspx?orgid=00507&amp;balance=%A7%BA%B4%D8%C5%3Cbr/%3E%A7%BA%CA%D1%C1%BE%D1%B9%B8%EC%A1%D1%B9&amp;month=4&amp;year=2020&amp;thetype=%A7%BA%CB%B9%E8%C7%C2%A7%D2%B9"/>
    <hyperlink ref="E821" r:id="rId814" display="http://hfo63.cfo.in.th/CheckDataDtl.aspx?orgid=00508&amp;balance=%A7%BA%B4%D8%C5%3Cbr/%3E%A7%BA%CA%D1%C1%BE%D1%B9%B8%EC%A1%D1%B9&amp;month=4&amp;year=2020&amp;thetype=%A7%BA%CB%B9%E8%C7%C2%A7%D2%B9"/>
    <hyperlink ref="E822" r:id="rId815" display="http://hfo63.cfo.in.th/CheckDataDtl.aspx?orgid=00508&amp;balance=%A7%BA%B4%D8%C5%3Cbr/%3E%A7%BA%CA%D1%C1%BE%D1%B9%B8%EC%A1%D1%B9&amp;month=4&amp;year=2020&amp;thetype=%A7%BA%CB%B9%E8%C7%C2%A7%D2%B9"/>
    <hyperlink ref="E823" r:id="rId816" display="http://hfo63.cfo.in.th/CheckDataDtl.aspx?orgid=00509&amp;balance=%A7%BA%B4%D8%C5%3Cbr/%3E%A7%BA%CA%D1%C1%BE%D1%B9%B8%EC%A1%D1%B9&amp;month=4&amp;year=2020&amp;thetype=%A7%BA%CB%B9%E8%C7%C2%A7%D2%B9"/>
    <hyperlink ref="E824" r:id="rId817" display="http://hfo63.cfo.in.th/CheckDataDtl.aspx?orgid=00509&amp;balance=%A7%BA%B4%D8%C5%3Cbr/%3E%A7%BA%CA%D1%C1%BE%D1%B9%B8%EC%A1%D1%B9&amp;month=4&amp;year=2020&amp;thetype=%A7%BA%CB%B9%E8%C7%C2%A7%D2%B9"/>
    <hyperlink ref="E825" r:id="rId818" display="http://hfo63.cfo.in.th/CheckDataDtl.aspx?orgid=00510&amp;balance=%A7%BA%B4%D8%C5%3Cbr/%3E%A7%BA%CA%D1%C1%BE%D1%B9%B8%EC%A1%D1%B9&amp;month=4&amp;year=2020&amp;thetype=%A7%BA%CB%B9%E8%C7%C2%A7%D2%B9"/>
    <hyperlink ref="E826" r:id="rId819" display="http://hfo63.cfo.in.th/CheckDataDtl.aspx?orgid=00510&amp;balance=%A7%BA%B4%D8%C5%3Cbr/%3E%A7%BA%CA%D1%C1%BE%D1%B9%B8%EC%A1%D1%B9&amp;month=4&amp;year=2020&amp;thetype=%A7%BA%CB%B9%E8%C7%C2%A7%D2%B9"/>
    <hyperlink ref="E827" r:id="rId820" display="http://hfo63.cfo.in.th/CheckDataDtl.aspx?orgid=05443&amp;balance=%A7%BA%B4%D8%C5%3Cbr/%3E%A7%BA%CA%D1%C1%BE%D1%B9%B8%EC%A1%D1%B9&amp;month=4&amp;year=2020&amp;thetype=%A7%BA%CB%B9%E8%C7%C2%A7%D2%B9"/>
    <hyperlink ref="E828" r:id="rId821" display="http://hfo63.cfo.in.th/CheckDataDtl.aspx?orgid=05443&amp;balance=%A7%BA%B4%D8%C5%3Cbr/%3E%A7%BA%CA%D1%C1%BE%D1%B9%B8%EC%A1%D1%B9&amp;month=4&amp;year=2020&amp;thetype=%A7%BA%CB%B9%E8%C7%C2%A7%D2%B9"/>
    <hyperlink ref="E829" r:id="rId822" display="http://hfo63.cfo.in.th/CheckDataDtl.aspx?orgid=05444&amp;balance=%A7%BA%B4%D8%C5%3Cbr/%3E%A7%BA%CA%D1%C1%BE%D1%B9%B8%EC%A1%D1%B9&amp;month=4&amp;year=2020&amp;thetype=%A7%BA%CB%B9%E8%C7%C2%A7%D2%B9"/>
    <hyperlink ref="E830" r:id="rId823" display="http://hfo63.cfo.in.th/CheckDataDtl.aspx?orgid=05444&amp;balance=%A7%BA%B4%D8%C5%3Cbr/%3E%A7%BA%CA%D1%C1%BE%D1%B9%B8%EC%A1%D1%B9&amp;month=4&amp;year=2020&amp;thetype=%A7%BA%CB%B9%E8%C7%C2%A7%D2%B9"/>
    <hyperlink ref="E831" r:id="rId824" display="http://hfo63.cfo.in.th/CheckDataDtl.aspx?orgid=05445&amp;balance=%A7%BA%B4%D8%C5%3Cbr/%3E%A7%BA%CA%D1%C1%BE%D1%B9%B8%EC%A1%D1%B9&amp;month=4&amp;year=2020&amp;thetype=%A7%BA%CB%B9%E8%C7%C2%A7%D2%B9"/>
    <hyperlink ref="E832" r:id="rId825" display="http://hfo63.cfo.in.th/CheckDataDtl.aspx?orgid=05445&amp;balance=%A7%BA%B4%D8%C5%3Cbr/%3E%A7%BA%CA%D1%C1%BE%D1%B9%B8%EC%A1%D1%B9&amp;month=4&amp;year=2020&amp;thetype=%A7%BA%CB%B9%E8%C7%C2%A7%D2%B9"/>
    <hyperlink ref="E833" r:id="rId826" display="http://hfo63.cfo.in.th/CheckDataDtl.aspx?orgid=05446&amp;balance=%A7%BA%B4%D8%C5%3Cbr/%3E%A7%BA%CA%D1%C1%BE%D1%B9%B8%EC%A1%D1%B9&amp;month=4&amp;year=2020&amp;thetype=%A7%BA%CB%B9%E8%C7%C2%A7%D2%B9"/>
    <hyperlink ref="E834" r:id="rId827" display="http://hfo63.cfo.in.th/CheckDataDtl.aspx?orgid=05446&amp;balance=%A7%BA%B4%D8%C5%3Cbr/%3E%A7%BA%CA%D1%C1%BE%D1%B9%B8%EC%A1%D1%B9&amp;month=4&amp;year=2020&amp;thetype=%A7%BA%CB%B9%E8%C7%C2%A7%D2%B9"/>
    <hyperlink ref="E835" r:id="rId828" display="http://hfo63.cfo.in.th/CheckDataDtl.aspx?orgid=05447&amp;balance=%A7%BA%B4%D8%C5%3Cbr/%3E%A7%BA%CA%D1%C1%BE%D1%B9%B8%EC%A1%D1%B9&amp;month=4&amp;year=2020&amp;thetype=%A7%BA%CB%B9%E8%C7%C2%A7%D2%B9"/>
    <hyperlink ref="E836" r:id="rId829" display="http://hfo63.cfo.in.th/CheckDataDtl.aspx?orgid=05447&amp;balance=%A7%BA%B4%D8%C5%3Cbr/%3E%A7%BA%CA%D1%C1%BE%D1%B9%B8%EC%A1%D1%B9&amp;month=4&amp;year=2020&amp;thetype=%A7%BA%CB%B9%E8%C7%C2%A7%D2%B9"/>
    <hyperlink ref="E837" r:id="rId830" display="http://hfo63.cfo.in.th/CheckDataDtl.aspx?orgid=05448&amp;balance=%A7%BA%B4%D8%C5%3Cbr/%3E%A7%BA%CA%D1%C1%BE%D1%B9%B8%EC%A1%D1%B9&amp;month=4&amp;year=2020&amp;thetype=%A7%BA%CB%B9%E8%C7%C2%A7%D2%B9"/>
    <hyperlink ref="E838" r:id="rId831" display="http://hfo63.cfo.in.th/CheckDataDtl.aspx?orgid=05448&amp;balance=%A7%BA%B4%D8%C5%3Cbr/%3E%A7%BA%CA%D1%C1%BE%D1%B9%B8%EC%A1%D1%B9&amp;month=4&amp;year=2020&amp;thetype=%A7%BA%CB%B9%E8%C7%C2%A7%D2%B9"/>
    <hyperlink ref="E839" r:id="rId832" display="http://hfo63.cfo.in.th/CheckDataDtl.aspx?orgid=05449&amp;balance=%A7%BA%B4%D8%C5%3Cbr/%3E%A7%BA%CA%D1%C1%BE%D1%B9%B8%EC%A1%D1%B9&amp;month=4&amp;year=2020&amp;thetype=%A7%BA%CB%B9%E8%C7%C2%A7%D2%B9"/>
    <hyperlink ref="E840" r:id="rId833" display="http://hfo63.cfo.in.th/CheckDataDtl.aspx?orgid=05449&amp;balance=%A7%BA%B4%D8%C5%3Cbr/%3E%A7%BA%CA%D1%C1%BE%D1%B9%B8%EC%A1%D1%B9&amp;month=4&amp;year=2020&amp;thetype=%A7%BA%CB%B9%E8%C7%C2%A7%D2%B9"/>
    <hyperlink ref="E841" r:id="rId834" display="http://hfo63.cfo.in.th/CheckDataDtl.aspx?orgid=05450&amp;balance=%A7%BA%B4%D8%C5%3Cbr/%3E%A7%BA%CA%D1%C1%BE%D1%B9%B8%EC%A1%D1%B9&amp;month=4&amp;year=2020&amp;thetype=%A7%BA%CB%B9%E8%C7%C2%A7%D2%B9"/>
    <hyperlink ref="E842" r:id="rId835" display="http://hfo63.cfo.in.th/CheckDataDtl.aspx?orgid=05450&amp;balance=%A7%BA%B4%D8%C5%3Cbr/%3E%A7%BA%CA%D1%C1%BE%D1%B9%B8%EC%A1%D1%B9&amp;month=4&amp;year=2020&amp;thetype=%A7%BA%CB%B9%E8%C7%C2%A7%D2%B9"/>
    <hyperlink ref="E843" r:id="rId836" display="http://hfo63.cfo.in.th/CheckDataDtl.aspx?orgid=05451&amp;balance=%A7%BA%B4%D8%C5%3Cbr/%3E%A7%BA%CA%D1%C1%BE%D1%B9%B8%EC%A1%D1%B9&amp;month=4&amp;year=2020&amp;thetype=%A7%BA%CB%B9%E8%C7%C2%A7%D2%B9"/>
    <hyperlink ref="E844" r:id="rId837" display="http://hfo63.cfo.in.th/CheckDataDtl.aspx?orgid=05451&amp;balance=%A7%BA%B4%D8%C5%3Cbr/%3E%A7%BA%CA%D1%C1%BE%D1%B9%B8%EC%A1%D1%B9&amp;month=4&amp;year=2020&amp;thetype=%A7%BA%CB%B9%E8%C7%C2%A7%D2%B9"/>
    <hyperlink ref="E845" r:id="rId838" display="http://hfo63.cfo.in.th/CheckDataDtl.aspx?orgid=05452&amp;balance=%A7%BA%B4%D8%C5%3Cbr/%3E%A7%BA%CA%D1%C1%BE%D1%B9%B8%EC%A1%D1%B9&amp;month=4&amp;year=2020&amp;thetype=%A7%BA%CB%B9%E8%C7%C2%A7%D2%B9"/>
    <hyperlink ref="E846" r:id="rId839" display="http://hfo63.cfo.in.th/CheckDataDtl.aspx?orgid=05452&amp;balance=%A7%BA%B4%D8%C5%3Cbr/%3E%A7%BA%CA%D1%C1%BE%D1%B9%B8%EC%A1%D1%B9&amp;month=4&amp;year=2020&amp;thetype=%A7%BA%CB%B9%E8%C7%C2%A7%D2%B9"/>
    <hyperlink ref="E847" r:id="rId840" display="http://hfo63.cfo.in.th/CheckDataDtl.aspx?orgid=05453&amp;balance=%A7%BA%B4%D8%C5%3Cbr/%3E%A7%BA%CA%D1%C1%BE%D1%B9%B8%EC%A1%D1%B9&amp;month=4&amp;year=2020&amp;thetype=%A7%BA%CB%B9%E8%C7%C2%A7%D2%B9"/>
    <hyperlink ref="E848" r:id="rId841" display="http://hfo63.cfo.in.th/CheckDataDtl.aspx?orgid=05453&amp;balance=%A7%BA%B4%D8%C5%3Cbr/%3E%A7%BA%CA%D1%C1%BE%D1%B9%B8%EC%A1%D1%B9&amp;month=4&amp;year=2020&amp;thetype=%A7%BA%CB%B9%E8%C7%C2%A7%D2%B9"/>
    <hyperlink ref="E849" r:id="rId842" display="http://hfo63.cfo.in.th/CheckDataDtl.aspx?orgid=05454&amp;balance=%A7%BA%B4%D8%C5%3Cbr/%3E%A7%BA%CA%D1%C1%BE%D1%B9%B8%EC%A1%D1%B9&amp;month=4&amp;year=2020&amp;thetype=%A7%BA%CB%B9%E8%C7%C2%A7%D2%B9"/>
    <hyperlink ref="E850" r:id="rId843" display="http://hfo63.cfo.in.th/CheckDataDtl.aspx?orgid=05454&amp;balance=%A7%BA%B4%D8%C5%3Cbr/%3E%A7%BA%CA%D1%C1%BE%D1%B9%B8%EC%A1%D1%B9&amp;month=4&amp;year=2020&amp;thetype=%A7%BA%CB%B9%E8%C7%C2%A7%D2%B9"/>
    <hyperlink ref="E851" r:id="rId844" display="http://hfo63.cfo.in.th/CheckDataDtl.aspx?orgid=05455&amp;balance=%A7%BA%B4%D8%C5%3Cbr/%3E%A7%BA%CA%D1%C1%BE%D1%B9%B8%EC%A1%D1%B9&amp;month=4&amp;year=2020&amp;thetype=%A7%BA%CB%B9%E8%C7%C2%A7%D2%B9"/>
    <hyperlink ref="E852" r:id="rId845" display="http://hfo63.cfo.in.th/CheckDataDtl.aspx?orgid=05455&amp;balance=%A7%BA%B4%D8%C5%3Cbr/%3E%A7%BA%CA%D1%C1%BE%D1%B9%B8%EC%A1%D1%B9&amp;month=4&amp;year=2020&amp;thetype=%A7%BA%CB%B9%E8%C7%C2%A7%D2%B9"/>
    <hyperlink ref="E853" r:id="rId846" display="http://hfo63.cfo.in.th/CheckDataDtl.aspx?orgid=05456&amp;balance=%A7%BA%B4%D8%C5%3Cbr/%3E%A7%BA%CA%D1%C1%BE%D1%B9%B8%EC%A1%D1%B9&amp;month=4&amp;year=2020&amp;thetype=%A7%BA%CB%B9%E8%C7%C2%A7%D2%B9"/>
    <hyperlink ref="E854" r:id="rId847" display="http://hfo63.cfo.in.th/CheckDataDtl.aspx?orgid=05456&amp;balance=%A7%BA%B4%D8%C5%3Cbr/%3E%A7%BA%CA%D1%C1%BE%D1%B9%B8%EC%A1%D1%B9&amp;month=4&amp;year=2020&amp;thetype=%A7%BA%CB%B9%E8%C7%C2%A7%D2%B9"/>
    <hyperlink ref="E855" r:id="rId848" display="http://hfo63.cfo.in.th/CheckDataDtl.aspx?orgid=05457&amp;balance=%A7%BA%B4%D8%C5%3Cbr/%3E%A7%BA%CA%D1%C1%BE%D1%B9%B8%EC%A1%D1%B9&amp;month=4&amp;year=2020&amp;thetype=%A7%BA%CB%B9%E8%C7%C2%A7%D2%B9"/>
    <hyperlink ref="E856" r:id="rId849" display="http://hfo63.cfo.in.th/CheckDataDtl.aspx?orgid=05457&amp;balance=%A7%BA%B4%D8%C5%3Cbr/%3E%A7%BA%CA%D1%C1%BE%D1%B9%B8%EC%A1%D1%B9&amp;month=4&amp;year=2020&amp;thetype=%A7%BA%CB%B9%E8%C7%C2%A7%D2%B9"/>
    <hyperlink ref="E857" r:id="rId850" display="http://hfo63.cfo.in.th/CheckDataDtl.aspx?orgid=05458&amp;balance=%A7%BA%B4%D8%C5%3Cbr/%3E%A7%BA%CA%D1%C1%BE%D1%B9%B8%EC%A1%D1%B9&amp;month=4&amp;year=2020&amp;thetype=%A7%BA%CB%B9%E8%C7%C2%A7%D2%B9"/>
    <hyperlink ref="E858" r:id="rId851" display="http://hfo63.cfo.in.th/CheckDataDtl.aspx?orgid=05458&amp;balance=%A7%BA%B4%D8%C5%3Cbr/%3E%A7%BA%CA%D1%C1%BE%D1%B9%B8%EC%A1%D1%B9&amp;month=4&amp;year=2020&amp;thetype=%A7%BA%CB%B9%E8%C7%C2%A7%D2%B9"/>
    <hyperlink ref="E859" r:id="rId852" display="http://hfo63.cfo.in.th/CheckDataDtl.aspx?orgid=05459&amp;balance=%A7%BA%B4%D8%C5%3Cbr/%3E%A7%BA%CA%D1%C1%BE%D1%B9%B8%EC%A1%D1%B9&amp;month=4&amp;year=2020&amp;thetype=%A7%BA%CB%B9%E8%C7%C2%A7%D2%B9"/>
    <hyperlink ref="E860" r:id="rId853" display="http://hfo63.cfo.in.th/CheckDataDtl.aspx?orgid=05459&amp;balance=%A7%BA%B4%D8%C5%3Cbr/%3E%A7%BA%CA%D1%C1%BE%D1%B9%B8%EC%A1%D1%B9&amp;month=4&amp;year=2020&amp;thetype=%A7%BA%CB%B9%E8%C7%C2%A7%D2%B9"/>
    <hyperlink ref="E861" r:id="rId854" display="http://hfo63.cfo.in.th/CheckDataDtl.aspx?orgid=05460&amp;balance=%A7%BA%B4%D8%C5%3Cbr/%3E%A7%BA%CA%D1%C1%BE%D1%B9%B8%EC%A1%D1%B9&amp;month=4&amp;year=2020&amp;thetype=%A7%BA%CB%B9%E8%C7%C2%A7%D2%B9"/>
    <hyperlink ref="E862" r:id="rId855" display="http://hfo63.cfo.in.th/CheckDataDtl.aspx?orgid=05460&amp;balance=%A7%BA%B4%D8%C5%3Cbr/%3E%A7%BA%CA%D1%C1%BE%D1%B9%B8%EC%A1%D1%B9&amp;month=4&amp;year=2020&amp;thetype=%A7%BA%CB%B9%E8%C7%C2%A7%D2%B9"/>
    <hyperlink ref="E863" r:id="rId856" display="http://hfo63.cfo.in.th/CheckDataDtl.aspx?orgid=05461&amp;balance=%A7%BA%B4%D8%C5%3Cbr/%3E%A7%BA%CA%D1%C1%BE%D1%B9%B8%EC%A1%D1%B9&amp;month=4&amp;year=2020&amp;thetype=%A7%BA%CB%B9%E8%C7%C2%A7%D2%B9"/>
    <hyperlink ref="E864" r:id="rId857" display="http://hfo63.cfo.in.th/CheckDataDtl.aspx?orgid=05461&amp;balance=%A7%BA%B4%D8%C5%3Cbr/%3E%A7%BA%CA%D1%C1%BE%D1%B9%B8%EC%A1%D1%B9&amp;month=4&amp;year=2020&amp;thetype=%A7%BA%CB%B9%E8%C7%C2%A7%D2%B9"/>
    <hyperlink ref="E865" r:id="rId858" display="http://hfo63.cfo.in.th/CheckDataDtl.aspx?orgid=05462&amp;balance=%A7%BA%B4%D8%C5%3Cbr/%3E%A7%BA%CA%D1%C1%BE%D1%B9%B8%EC%A1%D1%B9&amp;month=4&amp;year=2020&amp;thetype=%A7%BA%CB%B9%E8%C7%C2%A7%D2%B9"/>
    <hyperlink ref="E866" r:id="rId859" display="http://hfo63.cfo.in.th/CheckDataDtl.aspx?orgid=05462&amp;balance=%A7%BA%B4%D8%C5%3Cbr/%3E%A7%BA%CA%D1%C1%BE%D1%B9%B8%EC%A1%D1%B9&amp;month=4&amp;year=2020&amp;thetype=%A7%BA%CB%B9%E8%C7%C2%A7%D2%B9"/>
    <hyperlink ref="E867" r:id="rId860" display="http://hfo63.cfo.in.th/CheckDataDtl.aspx?orgid=05463&amp;balance=%A7%BA%B4%D8%C5%3Cbr/%3E%A7%BA%CA%D1%C1%BE%D1%B9%B8%EC%A1%D1%B9&amp;month=4&amp;year=2020&amp;thetype=%A7%BA%CB%B9%E8%C7%C2%A7%D2%B9"/>
    <hyperlink ref="E868" r:id="rId861" display="http://hfo63.cfo.in.th/CheckDataDtl.aspx?orgid=05463&amp;balance=%A7%BA%B4%D8%C5%3Cbr/%3E%A7%BA%CA%D1%C1%BE%D1%B9%B8%EC%A1%D1%B9&amp;month=4&amp;year=2020&amp;thetype=%A7%BA%CB%B9%E8%C7%C2%A7%D2%B9"/>
    <hyperlink ref="E869" r:id="rId862" display="http://hfo63.cfo.in.th/CheckDataDtl.aspx?orgid=05464&amp;balance=%A7%BA%B4%D8%C5%3Cbr/%3E%A7%BA%CA%D1%C1%BE%D1%B9%B8%EC%A1%D1%B9&amp;month=4&amp;year=2020&amp;thetype=%A7%BA%CB%B9%E8%C7%C2%A7%D2%B9"/>
    <hyperlink ref="E870" r:id="rId863" display="http://hfo63.cfo.in.th/CheckDataDtl.aspx?orgid=05464&amp;balance=%A7%BA%B4%D8%C5%3Cbr/%3E%A7%BA%CA%D1%C1%BE%D1%B9%B8%EC%A1%D1%B9&amp;month=4&amp;year=2020&amp;thetype=%A7%BA%CB%B9%E8%C7%C2%A7%D2%B9"/>
    <hyperlink ref="E871" r:id="rId864" display="http://hfo63.cfo.in.th/CheckDataDtl.aspx?orgid=05465&amp;balance=%A7%BA%B4%D8%C5%3Cbr/%3E%A7%BA%CA%D1%C1%BE%D1%B9%B8%EC%A1%D1%B9&amp;month=4&amp;year=2020&amp;thetype=%A7%BA%CB%B9%E8%C7%C2%A7%D2%B9"/>
    <hyperlink ref="E872" r:id="rId865" display="http://hfo63.cfo.in.th/CheckDataDtl.aspx?orgid=05465&amp;balance=%A7%BA%B4%D8%C5%3Cbr/%3E%A7%BA%CA%D1%C1%BE%D1%B9%B8%EC%A1%D1%B9&amp;month=4&amp;year=2020&amp;thetype=%A7%BA%CB%B9%E8%C7%C2%A7%D2%B9"/>
    <hyperlink ref="E873" r:id="rId866" display="http://hfo63.cfo.in.th/CheckDataDtl.aspx?orgid=05466&amp;balance=%A7%BA%B4%D8%C5%3Cbr/%3E%A7%BA%CA%D1%C1%BE%D1%B9%B8%EC%A1%D1%B9&amp;month=4&amp;year=2020&amp;thetype=%A7%BA%CB%B9%E8%C7%C2%A7%D2%B9"/>
    <hyperlink ref="E874" r:id="rId867" display="http://hfo63.cfo.in.th/CheckDataDtl.aspx?orgid=05466&amp;balance=%A7%BA%B4%D8%C5%3Cbr/%3E%A7%BA%CA%D1%C1%BE%D1%B9%B8%EC%A1%D1%B9&amp;month=4&amp;year=2020&amp;thetype=%A7%BA%CB%B9%E8%C7%C2%A7%D2%B9"/>
    <hyperlink ref="E875" r:id="rId868" display="http://hfo63.cfo.in.th/CheckDataDtl.aspx?orgid=05467&amp;balance=%A7%BA%B4%D8%C5%3Cbr/%3E%A7%BA%CA%D1%C1%BE%D1%B9%B8%EC%A1%D1%B9&amp;month=4&amp;year=2020&amp;thetype=%A7%BA%CB%B9%E8%C7%C2%A7%D2%B9"/>
    <hyperlink ref="E876" r:id="rId869" display="http://hfo63.cfo.in.th/CheckDataDtl.aspx?orgid=05467&amp;balance=%A7%BA%B4%D8%C5%3Cbr/%3E%A7%BA%CA%D1%C1%BE%D1%B9%B8%EC%A1%D1%B9&amp;month=4&amp;year=2020&amp;thetype=%A7%BA%CB%B9%E8%C7%C2%A7%D2%B9"/>
    <hyperlink ref="E877" r:id="rId870" display="http://hfo63.cfo.in.th/CheckDataDtl.aspx?orgid=05468&amp;balance=%A7%BA%B4%D8%C5%3Cbr/%3E%A7%BA%CA%D1%C1%BE%D1%B9%B8%EC%A1%D1%B9&amp;month=4&amp;year=2020&amp;thetype=%A7%BA%CB%B9%E8%C7%C2%A7%D2%B9"/>
    <hyperlink ref="E878" r:id="rId871" display="http://hfo63.cfo.in.th/CheckDataDtl.aspx?orgid=05468&amp;balance=%A7%BA%B4%D8%C5%3Cbr/%3E%A7%BA%CA%D1%C1%BE%D1%B9%B8%EC%A1%D1%B9&amp;month=4&amp;year=2020&amp;thetype=%A7%BA%CB%B9%E8%C7%C2%A7%D2%B9"/>
    <hyperlink ref="E879" r:id="rId872" display="http://hfo63.cfo.in.th/CheckDataDtl.aspx?orgid=05469&amp;balance=%A7%BA%B4%D8%C5%3Cbr/%3E%A7%BA%CA%D1%C1%BE%D1%B9%B8%EC%A1%D1%B9&amp;month=4&amp;year=2020&amp;thetype=%A7%BA%CB%B9%E8%C7%C2%A7%D2%B9"/>
    <hyperlink ref="E880" r:id="rId873" display="http://hfo63.cfo.in.th/CheckDataDtl.aspx?orgid=05469&amp;balance=%A7%BA%B4%D8%C5%3Cbr/%3E%A7%BA%CA%D1%C1%BE%D1%B9%B8%EC%A1%D1%B9&amp;month=4&amp;year=2020&amp;thetype=%A7%BA%CB%B9%E8%C7%C2%A7%D2%B9"/>
    <hyperlink ref="E881" r:id="rId874" display="http://hfo63.cfo.in.th/CheckDataDtl.aspx?orgid=05470&amp;balance=%A7%BA%B4%D8%C5%3Cbr/%3E%A7%BA%CA%D1%C1%BE%D1%B9%B8%EC%A1%D1%B9&amp;month=4&amp;year=2020&amp;thetype=%A7%BA%CB%B9%E8%C7%C2%A7%D2%B9"/>
    <hyperlink ref="E882" r:id="rId875" display="http://hfo63.cfo.in.th/CheckDataDtl.aspx?orgid=05470&amp;balance=%A7%BA%B4%D8%C5%3Cbr/%3E%A7%BA%CA%D1%C1%BE%D1%B9%B8%EC%A1%D1%B9&amp;month=4&amp;year=2020&amp;thetype=%A7%BA%CB%B9%E8%C7%C2%A7%D2%B9"/>
    <hyperlink ref="E883" r:id="rId876" display="http://hfo63.cfo.in.th/CheckDataDtl.aspx?orgid=05471&amp;balance=%A7%BA%B4%D8%C5%3Cbr/%3E%A7%BA%CA%D1%C1%BE%D1%B9%B8%EC%A1%D1%B9&amp;month=4&amp;year=2020&amp;thetype=%A7%BA%CB%B9%E8%C7%C2%A7%D2%B9"/>
    <hyperlink ref="E884" r:id="rId877" display="http://hfo63.cfo.in.th/CheckDataDtl.aspx?orgid=05471&amp;balance=%A7%BA%B4%D8%C5%3Cbr/%3E%A7%BA%CA%D1%C1%BE%D1%B9%B8%EC%A1%D1%B9&amp;month=4&amp;year=2020&amp;thetype=%A7%BA%CB%B9%E8%C7%C2%A7%D2%B9"/>
    <hyperlink ref="E885" r:id="rId878" display="http://hfo63.cfo.in.th/CheckDataDtl.aspx?orgid=05472&amp;balance=%A7%BA%B4%D8%C5%3Cbr/%3E%A7%BA%CA%D1%C1%BE%D1%B9%B8%EC%A1%D1%B9&amp;month=4&amp;year=2020&amp;thetype=%A7%BA%CB%B9%E8%C7%C2%A7%D2%B9"/>
    <hyperlink ref="E886" r:id="rId879" display="http://hfo63.cfo.in.th/CheckDataDtl.aspx?orgid=05472&amp;balance=%A7%BA%B4%D8%C5%3Cbr/%3E%A7%BA%CA%D1%C1%BE%D1%B9%B8%EC%A1%D1%B9&amp;month=4&amp;year=2020&amp;thetype=%A7%BA%CB%B9%E8%C7%C2%A7%D2%B9"/>
    <hyperlink ref="E887" r:id="rId880" display="http://hfo63.cfo.in.th/CheckDataDtl.aspx?orgid=05473&amp;balance=%A7%BA%B4%D8%C5%3Cbr/%3E%A7%BA%CA%D1%C1%BE%D1%B9%B8%EC%A1%D1%B9&amp;month=4&amp;year=2020&amp;thetype=%A7%BA%CB%B9%E8%C7%C2%A7%D2%B9"/>
    <hyperlink ref="E888" r:id="rId881" display="http://hfo63.cfo.in.th/CheckDataDtl.aspx?orgid=05473&amp;balance=%A7%BA%B4%D8%C5%3Cbr/%3E%A7%BA%CA%D1%C1%BE%D1%B9%B8%EC%A1%D1%B9&amp;month=4&amp;year=2020&amp;thetype=%A7%BA%CB%B9%E8%C7%C2%A7%D2%B9"/>
    <hyperlink ref="E889" r:id="rId882" display="http://hfo63.cfo.in.th/CheckDataDtl.aspx?orgid=05474&amp;balance=%A7%BA%B4%D8%C5%3Cbr/%3E%A7%BA%CA%D1%C1%BE%D1%B9%B8%EC%A1%D1%B9&amp;month=4&amp;year=2020&amp;thetype=%A7%BA%CB%B9%E8%C7%C2%A7%D2%B9"/>
    <hyperlink ref="E890" r:id="rId883" display="http://hfo63.cfo.in.th/CheckDataDtl.aspx?orgid=05474&amp;balance=%A7%BA%B4%D8%C5%3Cbr/%3E%A7%BA%CA%D1%C1%BE%D1%B9%B8%EC%A1%D1%B9&amp;month=4&amp;year=2020&amp;thetype=%A7%BA%CB%B9%E8%C7%C2%A7%D2%B9"/>
    <hyperlink ref="E891" r:id="rId884" display="http://hfo63.cfo.in.th/CheckDataDtl.aspx?orgid=05475&amp;balance=%A7%BA%B4%D8%C5%3Cbr/%3E%A7%BA%CA%D1%C1%BE%D1%B9%B8%EC%A1%D1%B9&amp;month=4&amp;year=2020&amp;thetype=%A7%BA%CB%B9%E8%C7%C2%A7%D2%B9"/>
    <hyperlink ref="E892" r:id="rId885" display="http://hfo63.cfo.in.th/CheckDataDtl.aspx?orgid=05475&amp;balance=%A7%BA%B4%D8%C5%3Cbr/%3E%A7%BA%CA%D1%C1%BE%D1%B9%B8%EC%A1%D1%B9&amp;month=4&amp;year=2020&amp;thetype=%A7%BA%CB%B9%E8%C7%C2%A7%D2%B9"/>
    <hyperlink ref="E893" r:id="rId886" display="http://hfo63.cfo.in.th/CheckDataDtl.aspx?orgid=05476&amp;balance=%A7%BA%B4%D8%C5%3Cbr/%3E%A7%BA%CA%D1%C1%BE%D1%B9%B8%EC%A1%D1%B9&amp;month=4&amp;year=2020&amp;thetype=%A7%BA%CB%B9%E8%C7%C2%A7%D2%B9"/>
    <hyperlink ref="E894" r:id="rId887" display="http://hfo63.cfo.in.th/CheckDataDtl.aspx?orgid=05476&amp;balance=%A7%BA%B4%D8%C5%3Cbr/%3E%A7%BA%CA%D1%C1%BE%D1%B9%B8%EC%A1%D1%B9&amp;month=4&amp;year=2020&amp;thetype=%A7%BA%CB%B9%E8%C7%C2%A7%D2%B9"/>
    <hyperlink ref="E895" r:id="rId888" display="http://hfo63.cfo.in.th/CheckDataDtl.aspx?orgid=05477&amp;balance=%A7%BA%B4%D8%C5%3Cbr/%3E%A7%BA%CA%D1%C1%BE%D1%B9%B8%EC%A1%D1%B9&amp;month=4&amp;year=2020&amp;thetype=%A7%BA%CB%B9%E8%C7%C2%A7%D2%B9"/>
    <hyperlink ref="E896" r:id="rId889" display="http://hfo63.cfo.in.th/CheckDataDtl.aspx?orgid=05477&amp;balance=%A7%BA%B4%D8%C5%3Cbr/%3E%A7%BA%CA%D1%C1%BE%D1%B9%B8%EC%A1%D1%B9&amp;month=4&amp;year=2020&amp;thetype=%A7%BA%CB%B9%E8%C7%C2%A7%D2%B9"/>
    <hyperlink ref="E897" r:id="rId890" display="http://hfo63.cfo.in.th/CheckDataDtl.aspx?orgid=05478&amp;balance=%A7%BA%B4%D8%C5%3Cbr/%3E%A7%BA%CA%D1%C1%BE%D1%B9%B8%EC%A1%D1%B9&amp;month=4&amp;year=2020&amp;thetype=%A7%BA%CB%B9%E8%C7%C2%A7%D2%B9"/>
    <hyperlink ref="E898" r:id="rId891" display="http://hfo63.cfo.in.th/CheckDataDtl.aspx?orgid=05478&amp;balance=%A7%BA%B4%D8%C5%3Cbr/%3E%A7%BA%CA%D1%C1%BE%D1%B9%B8%EC%A1%D1%B9&amp;month=4&amp;year=2020&amp;thetype=%A7%BA%CB%B9%E8%C7%C2%A7%D2%B9"/>
    <hyperlink ref="E899" r:id="rId892" display="http://hfo63.cfo.in.th/CheckDataDtl.aspx?orgid=05479&amp;balance=%A7%BA%B4%D8%C5%3Cbr/%3E%A7%BA%CA%D1%C1%BE%D1%B9%B8%EC%A1%D1%B9&amp;month=4&amp;year=2020&amp;thetype=%A7%BA%CB%B9%E8%C7%C2%A7%D2%B9"/>
    <hyperlink ref="E900" r:id="rId893" display="http://hfo63.cfo.in.th/CheckDataDtl.aspx?orgid=05479&amp;balance=%A7%BA%B4%D8%C5%3Cbr/%3E%A7%BA%CA%D1%C1%BE%D1%B9%B8%EC%A1%D1%B9&amp;month=4&amp;year=2020&amp;thetype=%A7%BA%CB%B9%E8%C7%C2%A7%D2%B9"/>
    <hyperlink ref="E901" r:id="rId894" display="http://hfo63.cfo.in.th/CheckDataDtl.aspx?orgid=05480&amp;balance=%A7%BA%B4%D8%C5%3Cbr/%3E%A7%BA%CA%D1%C1%BE%D1%B9%B8%EC%A1%D1%B9&amp;month=4&amp;year=2020&amp;thetype=%A7%BA%CB%B9%E8%C7%C2%A7%D2%B9"/>
    <hyperlink ref="E902" r:id="rId895" display="http://hfo63.cfo.in.th/CheckDataDtl.aspx?orgid=05480&amp;balance=%A7%BA%B4%D8%C5%3Cbr/%3E%A7%BA%CA%D1%C1%BE%D1%B9%B8%EC%A1%D1%B9&amp;month=4&amp;year=2020&amp;thetype=%A7%BA%CB%B9%E8%C7%C2%A7%D2%B9"/>
    <hyperlink ref="E903" r:id="rId896" display="http://hfo63.cfo.in.th/CheckDataDtl.aspx?orgid=05481&amp;balance=%A7%BA%B4%D8%C5%3Cbr/%3E%A7%BA%CA%D1%C1%BE%D1%B9%B8%EC%A1%D1%B9&amp;month=4&amp;year=2020&amp;thetype=%A7%BA%CB%B9%E8%C7%C2%A7%D2%B9"/>
    <hyperlink ref="E904" r:id="rId897" display="http://hfo63.cfo.in.th/CheckDataDtl.aspx?orgid=05481&amp;balance=%A7%BA%B4%D8%C5%3Cbr/%3E%A7%BA%CA%D1%C1%BE%D1%B9%B8%EC%A1%D1%B9&amp;month=4&amp;year=2020&amp;thetype=%A7%BA%CB%B9%E8%C7%C2%A7%D2%B9"/>
    <hyperlink ref="E905" r:id="rId898" display="http://hfo63.cfo.in.th/CheckDataDtl.aspx?orgid=05482&amp;balance=%A7%BA%B4%D8%C5%3Cbr/%3E%A7%BA%CA%D1%C1%BE%D1%B9%B8%EC%A1%D1%B9&amp;month=4&amp;year=2020&amp;thetype=%A7%BA%CB%B9%E8%C7%C2%A7%D2%B9"/>
    <hyperlink ref="E906" r:id="rId899" display="http://hfo63.cfo.in.th/CheckDataDtl.aspx?orgid=05482&amp;balance=%A7%BA%B4%D8%C5%3Cbr/%3E%A7%BA%CA%D1%C1%BE%D1%B9%B8%EC%A1%D1%B9&amp;month=4&amp;year=2020&amp;thetype=%A7%BA%CB%B9%E8%C7%C2%A7%D2%B9"/>
    <hyperlink ref="E907" r:id="rId900" display="http://hfo63.cfo.in.th/CheckDataDtl.aspx?orgid=05483&amp;balance=%A7%BA%B4%D8%C5%3Cbr/%3E%A7%BA%CA%D1%C1%BE%D1%B9%B8%EC%A1%D1%B9&amp;month=4&amp;year=2020&amp;thetype=%A7%BA%CB%B9%E8%C7%C2%A7%D2%B9"/>
    <hyperlink ref="E908" r:id="rId901" display="http://hfo63.cfo.in.th/CheckDataDtl.aspx?orgid=05483&amp;balance=%A7%BA%B4%D8%C5%3Cbr/%3E%A7%BA%CA%D1%C1%BE%D1%B9%B8%EC%A1%D1%B9&amp;month=4&amp;year=2020&amp;thetype=%A7%BA%CB%B9%E8%C7%C2%A7%D2%B9"/>
    <hyperlink ref="E909" r:id="rId902" display="http://hfo63.cfo.in.th/CheckDataDtl.aspx?orgid=05484&amp;balance=%A7%BA%B4%D8%C5%3Cbr/%3E%A7%BA%CA%D1%C1%BE%D1%B9%B8%EC%A1%D1%B9&amp;month=4&amp;year=2020&amp;thetype=%A7%BA%CB%B9%E8%C7%C2%A7%D2%B9"/>
    <hyperlink ref="E910" r:id="rId903" display="http://hfo63.cfo.in.th/CheckDataDtl.aspx?orgid=05484&amp;balance=%A7%BA%B4%D8%C5%3Cbr/%3E%A7%BA%CA%D1%C1%BE%D1%B9%B8%EC%A1%D1%B9&amp;month=4&amp;year=2020&amp;thetype=%A7%BA%CB%B9%E8%C7%C2%A7%D2%B9"/>
    <hyperlink ref="E911" r:id="rId904" display="http://hfo63.cfo.in.th/CheckDataDtl.aspx?orgid=05485&amp;balance=%A7%BA%B4%D8%C5%3Cbr/%3E%A7%BA%CA%D1%C1%BE%D1%B9%B8%EC%A1%D1%B9&amp;month=4&amp;year=2020&amp;thetype=%A7%BA%CB%B9%E8%C7%C2%A7%D2%B9"/>
    <hyperlink ref="E912" r:id="rId905" display="http://hfo63.cfo.in.th/CheckDataDtl.aspx?orgid=05485&amp;balance=%A7%BA%B4%D8%C5%3Cbr/%3E%A7%BA%CA%D1%C1%BE%D1%B9%B8%EC%A1%D1%B9&amp;month=4&amp;year=2020&amp;thetype=%A7%BA%CB%B9%E8%C7%C2%A7%D2%B9"/>
    <hyperlink ref="E913" r:id="rId906" display="http://hfo63.cfo.in.th/CheckDataDtl.aspx?orgid=05486&amp;balance=%A7%BA%B4%D8%C5%3Cbr/%3E%A7%BA%CA%D1%C1%BE%D1%B9%B8%EC%A1%D1%B9&amp;month=4&amp;year=2020&amp;thetype=%A7%BA%CB%B9%E8%C7%C2%A7%D2%B9"/>
    <hyperlink ref="E914" r:id="rId907" display="http://hfo63.cfo.in.th/CheckDataDtl.aspx?orgid=05486&amp;balance=%A7%BA%B4%D8%C5%3Cbr/%3E%A7%BA%CA%D1%C1%BE%D1%B9%B8%EC%A1%D1%B9&amp;month=4&amp;year=2020&amp;thetype=%A7%BA%CB%B9%E8%C7%C2%A7%D2%B9"/>
    <hyperlink ref="E915" r:id="rId908" display="http://hfo63.cfo.in.th/CheckDataDtl.aspx?orgid=05487&amp;balance=%A7%BA%B4%D8%C5%3Cbr/%3E%A7%BA%CA%D1%C1%BE%D1%B9%B8%EC%A1%D1%B9&amp;month=4&amp;year=2020&amp;thetype=%A7%BA%CB%B9%E8%C7%C2%A7%D2%B9"/>
    <hyperlink ref="E916" r:id="rId909" display="http://hfo63.cfo.in.th/CheckDataDtl.aspx?orgid=05487&amp;balance=%A7%BA%B4%D8%C5%3Cbr/%3E%A7%BA%CA%D1%C1%BE%D1%B9%B8%EC%A1%D1%B9&amp;month=4&amp;year=2020&amp;thetype=%A7%BA%CB%B9%E8%C7%C2%A7%D2%B9"/>
    <hyperlink ref="E917" r:id="rId910" display="http://hfo63.cfo.in.th/CheckDataDtl.aspx?orgid=05488&amp;balance=%A7%BA%B4%D8%C5%3Cbr/%3E%A7%BA%CA%D1%C1%BE%D1%B9%B8%EC%A1%D1%B9&amp;month=4&amp;year=2020&amp;thetype=%A7%BA%CB%B9%E8%C7%C2%A7%D2%B9"/>
    <hyperlink ref="E918" r:id="rId911" display="http://hfo63.cfo.in.th/CheckDataDtl.aspx?orgid=05488&amp;balance=%A7%BA%B4%D8%C5%3Cbr/%3E%A7%BA%CA%D1%C1%BE%D1%B9%B8%EC%A1%D1%B9&amp;month=4&amp;year=2020&amp;thetype=%A7%BA%CB%B9%E8%C7%C2%A7%D2%B9"/>
    <hyperlink ref="E919" r:id="rId912" display="http://hfo63.cfo.in.th/CheckDataDtl.aspx?orgid=05489&amp;balance=%A7%BA%B4%D8%C5%3Cbr/%3E%A7%BA%CA%D1%C1%BE%D1%B9%B8%EC%A1%D1%B9&amp;month=4&amp;year=2020&amp;thetype=%A7%BA%CB%B9%E8%C7%C2%A7%D2%B9"/>
    <hyperlink ref="E920" r:id="rId913" display="http://hfo63.cfo.in.th/CheckDataDtl.aspx?orgid=05489&amp;balance=%A7%BA%B4%D8%C5%3Cbr/%3E%A7%BA%CA%D1%C1%BE%D1%B9%B8%EC%A1%D1%B9&amp;month=4&amp;year=2020&amp;thetype=%A7%BA%CB%B9%E8%C7%C2%A7%D2%B9"/>
    <hyperlink ref="E921" r:id="rId914" display="http://hfo63.cfo.in.th/CheckDataDtl.aspx?orgid=05490&amp;balance=%A7%BA%B4%D8%C5%3Cbr/%3E%A7%BA%CA%D1%C1%BE%D1%B9%B8%EC%A1%D1%B9&amp;month=4&amp;year=2020&amp;thetype=%A7%BA%CB%B9%E8%C7%C2%A7%D2%B9"/>
    <hyperlink ref="E922" r:id="rId915" display="http://hfo63.cfo.in.th/CheckDataDtl.aspx?orgid=05490&amp;balance=%A7%BA%B4%D8%C5%3Cbr/%3E%A7%BA%CA%D1%C1%BE%D1%B9%B8%EC%A1%D1%B9&amp;month=4&amp;year=2020&amp;thetype=%A7%BA%CB%B9%E8%C7%C2%A7%D2%B9"/>
    <hyperlink ref="E923" r:id="rId916" display="http://hfo63.cfo.in.th/CheckDataDtl.aspx?orgid=05491&amp;balance=%A7%BA%B4%D8%C5%3Cbr/%3E%A7%BA%CA%D1%C1%BE%D1%B9%B8%EC%A1%D1%B9&amp;month=4&amp;year=2020&amp;thetype=%A7%BA%CB%B9%E8%C7%C2%A7%D2%B9"/>
    <hyperlink ref="E924" r:id="rId917" display="http://hfo63.cfo.in.th/CheckDataDtl.aspx?orgid=05491&amp;balance=%A7%BA%B4%D8%C5%3Cbr/%3E%A7%BA%CA%D1%C1%BE%D1%B9%B8%EC%A1%D1%B9&amp;month=4&amp;year=2020&amp;thetype=%A7%BA%CB%B9%E8%C7%C2%A7%D2%B9"/>
    <hyperlink ref="E925" r:id="rId918" display="http://hfo63.cfo.in.th/CheckDataDtl.aspx?orgid=05492&amp;balance=%A7%BA%B4%D8%C5%3Cbr/%3E%A7%BA%CA%D1%C1%BE%D1%B9%B8%EC%A1%D1%B9&amp;month=4&amp;year=2020&amp;thetype=%A7%BA%CB%B9%E8%C7%C2%A7%D2%B9"/>
    <hyperlink ref="E926" r:id="rId919" display="http://hfo63.cfo.in.th/CheckDataDtl.aspx?orgid=05492&amp;balance=%A7%BA%B4%D8%C5%3Cbr/%3E%A7%BA%CA%D1%C1%BE%D1%B9%B8%EC%A1%D1%B9&amp;month=4&amp;year=2020&amp;thetype=%A7%BA%CB%B9%E8%C7%C2%A7%D2%B9"/>
    <hyperlink ref="E927" r:id="rId920" display="http://hfo63.cfo.in.th/CheckDataDtl.aspx?orgid=05493&amp;balance=%A7%BA%B4%D8%C5%3Cbr/%3E%A7%BA%CA%D1%C1%BE%D1%B9%B8%EC%A1%D1%B9&amp;month=4&amp;year=2020&amp;thetype=%A7%BA%CB%B9%E8%C7%C2%A7%D2%B9"/>
    <hyperlink ref="E928" r:id="rId921" display="http://hfo63.cfo.in.th/CheckDataDtl.aspx?orgid=05493&amp;balance=%A7%BA%B4%D8%C5%3Cbr/%3E%A7%BA%CA%D1%C1%BE%D1%B9%B8%EC%A1%D1%B9&amp;month=4&amp;year=2020&amp;thetype=%A7%BA%CB%B9%E8%C7%C2%A7%D2%B9"/>
    <hyperlink ref="E929" r:id="rId922" display="http://hfo63.cfo.in.th/CheckDataDtl.aspx?orgid=05494&amp;balance=%A7%BA%B4%D8%C5%3Cbr/%3E%A7%BA%CA%D1%C1%BE%D1%B9%B8%EC%A1%D1%B9&amp;month=4&amp;year=2020&amp;thetype=%A7%BA%CB%B9%E8%C7%C2%A7%D2%B9"/>
    <hyperlink ref="E930" r:id="rId923" display="http://hfo63.cfo.in.th/CheckDataDtl.aspx?orgid=05494&amp;balance=%A7%BA%B4%D8%C5%3Cbr/%3E%A7%BA%CA%D1%C1%BE%D1%B9%B8%EC%A1%D1%B9&amp;month=4&amp;year=2020&amp;thetype=%A7%BA%CB%B9%E8%C7%C2%A7%D2%B9"/>
    <hyperlink ref="E931" r:id="rId924" display="http://hfo63.cfo.in.th/CheckDataDtl.aspx?orgid=05495&amp;balance=%A7%BA%B4%D8%C5%3Cbr/%3E%A7%BA%CA%D1%C1%BE%D1%B9%B8%EC%A1%D1%B9&amp;month=4&amp;year=2020&amp;thetype=%A7%BA%CB%B9%E8%C7%C2%A7%D2%B9"/>
    <hyperlink ref="E932" r:id="rId925" display="http://hfo63.cfo.in.th/CheckDataDtl.aspx?orgid=05495&amp;balance=%A7%BA%B4%D8%C5%3Cbr/%3E%A7%BA%CA%D1%C1%BE%D1%B9%B8%EC%A1%D1%B9&amp;month=4&amp;year=2020&amp;thetype=%A7%BA%CB%B9%E8%C7%C2%A7%D2%B9"/>
    <hyperlink ref="E933" r:id="rId926" display="http://hfo63.cfo.in.th/CheckDataDtl.aspx?orgid=05496&amp;balance=%A7%BA%B4%D8%C5%3Cbr/%3E%A7%BA%CA%D1%C1%BE%D1%B9%B8%EC%A1%D1%B9&amp;month=4&amp;year=2020&amp;thetype=%A7%BA%CB%B9%E8%C7%C2%A7%D2%B9"/>
    <hyperlink ref="E934" r:id="rId927" display="http://hfo63.cfo.in.th/CheckDataDtl.aspx?orgid=05496&amp;balance=%A7%BA%B4%D8%C5%3Cbr/%3E%A7%BA%CA%D1%C1%BE%D1%B9%B8%EC%A1%D1%B9&amp;month=4&amp;year=2020&amp;thetype=%A7%BA%CB%B9%E8%C7%C2%A7%D2%B9"/>
    <hyperlink ref="E935" r:id="rId928" display="http://hfo63.cfo.in.th/CheckDataDtl.aspx?orgid=05497&amp;balance=%A7%BA%B4%D8%C5%3Cbr/%3E%A7%BA%CA%D1%C1%BE%D1%B9%B8%EC%A1%D1%B9&amp;month=4&amp;year=2020&amp;thetype=%A7%BA%CB%B9%E8%C7%C2%A7%D2%B9"/>
    <hyperlink ref="E936" r:id="rId929" display="http://hfo63.cfo.in.th/CheckDataDtl.aspx?orgid=05497&amp;balance=%A7%BA%B4%D8%C5%3Cbr/%3E%A7%BA%CA%D1%C1%BE%D1%B9%B8%EC%A1%D1%B9&amp;month=4&amp;year=2020&amp;thetype=%A7%BA%CB%B9%E8%C7%C2%A7%D2%B9"/>
    <hyperlink ref="E937" r:id="rId930" display="http://hfo63.cfo.in.th/CheckDataDtl.aspx?orgid=05498&amp;balance=%A7%BA%B4%D8%C5%3Cbr/%3E%A7%BA%CA%D1%C1%BE%D1%B9%B8%EC%A1%D1%B9&amp;month=4&amp;year=2020&amp;thetype=%A7%BA%CB%B9%E8%C7%C2%A7%D2%B9"/>
    <hyperlink ref="E938" r:id="rId931" display="http://hfo63.cfo.in.th/CheckDataDtl.aspx?orgid=05498&amp;balance=%A7%BA%B4%D8%C5%3Cbr/%3E%A7%BA%CA%D1%C1%BE%D1%B9%B8%EC%A1%D1%B9&amp;month=4&amp;year=2020&amp;thetype=%A7%BA%CB%B9%E8%C7%C2%A7%D2%B9"/>
    <hyperlink ref="E939" r:id="rId932" display="http://hfo63.cfo.in.th/CheckDataDtl.aspx?orgid=05499&amp;balance=%A7%BA%B4%D8%C5%3Cbr/%3E%A7%BA%CA%D1%C1%BE%D1%B9%B8%EC%A1%D1%B9&amp;month=4&amp;year=2020&amp;thetype=%A7%BA%CB%B9%E8%C7%C2%A7%D2%B9"/>
    <hyperlink ref="E940" r:id="rId933" display="http://hfo63.cfo.in.th/CheckDataDtl.aspx?orgid=05499&amp;balance=%A7%BA%B4%D8%C5%3Cbr/%3E%A7%BA%CA%D1%C1%BE%D1%B9%B8%EC%A1%D1%B9&amp;month=4&amp;year=2020&amp;thetype=%A7%BA%CB%B9%E8%C7%C2%A7%D2%B9"/>
    <hyperlink ref="E941" r:id="rId934" display="http://hfo63.cfo.in.th/CheckDataDtl.aspx?orgid=05500&amp;balance=%A7%BA%B4%D8%C5%3Cbr/%3E%A7%BA%CA%D1%C1%BE%D1%B9%B8%EC%A1%D1%B9&amp;month=4&amp;year=2020&amp;thetype=%A7%BA%CB%B9%E8%C7%C2%A7%D2%B9"/>
    <hyperlink ref="E942" r:id="rId935" display="http://hfo63.cfo.in.th/CheckDataDtl.aspx?orgid=05500&amp;balance=%A7%BA%B4%D8%C5%3Cbr/%3E%A7%BA%CA%D1%C1%BE%D1%B9%B8%EC%A1%D1%B9&amp;month=4&amp;year=2020&amp;thetype=%A7%BA%CB%B9%E8%C7%C2%A7%D2%B9"/>
    <hyperlink ref="E943" r:id="rId936" display="http://hfo63.cfo.in.th/CheckDataDtl.aspx?orgid=05501&amp;balance=%A7%BA%B4%D8%C5%3Cbr/%3E%A7%BA%CA%D1%C1%BE%D1%B9%B8%EC%A1%D1%B9&amp;month=4&amp;year=2020&amp;thetype=%A7%BA%CB%B9%E8%C7%C2%A7%D2%B9"/>
    <hyperlink ref="E944" r:id="rId937" display="http://hfo63.cfo.in.th/CheckDataDtl.aspx?orgid=05501&amp;balance=%A7%BA%B4%D8%C5%3Cbr/%3E%A7%BA%CA%D1%C1%BE%D1%B9%B8%EC%A1%D1%B9&amp;month=4&amp;year=2020&amp;thetype=%A7%BA%CB%B9%E8%C7%C2%A7%D2%B9"/>
    <hyperlink ref="E945" r:id="rId938" display="http://hfo63.cfo.in.th/CheckDataDtl.aspx?orgid=05502&amp;balance=%A7%BA%B4%D8%C5%3Cbr/%3E%A7%BA%CA%D1%C1%BE%D1%B9%B8%EC%A1%D1%B9&amp;month=4&amp;year=2020&amp;thetype=%A7%BA%CB%B9%E8%C7%C2%A7%D2%B9"/>
    <hyperlink ref="E946" r:id="rId939" display="http://hfo63.cfo.in.th/CheckDataDtl.aspx?orgid=05502&amp;balance=%A7%BA%B4%D8%C5%3Cbr/%3E%A7%BA%CA%D1%C1%BE%D1%B9%B8%EC%A1%D1%B9&amp;month=4&amp;year=2020&amp;thetype=%A7%BA%CB%B9%E8%C7%C2%A7%D2%B9"/>
    <hyperlink ref="E947" r:id="rId940" display="http://hfo63.cfo.in.th/CheckDataDtl.aspx?orgid=05503&amp;balance=%A7%BA%B4%D8%C5%3Cbr/%3E%A7%BA%CA%D1%C1%BE%D1%B9%B8%EC%A1%D1%B9&amp;month=4&amp;year=2020&amp;thetype=%A7%BA%CB%B9%E8%C7%C2%A7%D2%B9"/>
    <hyperlink ref="E948" r:id="rId941" display="http://hfo63.cfo.in.th/CheckDataDtl.aspx?orgid=05503&amp;balance=%A7%BA%B4%D8%C5%3Cbr/%3E%A7%BA%CA%D1%C1%BE%D1%B9%B8%EC%A1%D1%B9&amp;month=4&amp;year=2020&amp;thetype=%A7%BA%CB%B9%E8%C7%C2%A7%D2%B9"/>
    <hyperlink ref="E949" r:id="rId942" display="http://hfo63.cfo.in.th/CheckDataDtl.aspx?orgid=05504&amp;balance=%A7%BA%B4%D8%C5%3Cbr/%3E%A7%BA%CA%D1%C1%BE%D1%B9%B8%EC%A1%D1%B9&amp;month=4&amp;year=2020&amp;thetype=%A7%BA%CB%B9%E8%C7%C2%A7%D2%B9"/>
    <hyperlink ref="E950" r:id="rId943" display="http://hfo63.cfo.in.th/CheckDataDtl.aspx?orgid=05504&amp;balance=%A7%BA%B4%D8%C5%3Cbr/%3E%A7%BA%CA%D1%C1%BE%D1%B9%B8%EC%A1%D1%B9&amp;month=4&amp;year=2020&amp;thetype=%A7%BA%CB%B9%E8%C7%C2%A7%D2%B9"/>
    <hyperlink ref="E951" r:id="rId944" display="http://hfo63.cfo.in.th/CheckDataDtl.aspx?orgid=05505&amp;balance=%A7%BA%B4%D8%C5%3Cbr/%3E%A7%BA%CA%D1%C1%BE%D1%B9%B8%EC%A1%D1%B9&amp;month=4&amp;year=2020&amp;thetype=%A7%BA%CB%B9%E8%C7%C2%A7%D2%B9"/>
    <hyperlink ref="E952" r:id="rId945" display="http://hfo63.cfo.in.th/CheckDataDtl.aspx?orgid=05505&amp;balance=%A7%BA%B4%D8%C5%3Cbr/%3E%A7%BA%CA%D1%C1%BE%D1%B9%B8%EC%A1%D1%B9&amp;month=4&amp;year=2020&amp;thetype=%A7%BA%CB%B9%E8%C7%C2%A7%D2%B9"/>
    <hyperlink ref="E953" r:id="rId946" display="http://hfo63.cfo.in.th/CheckDataDtl.aspx?orgid=05506&amp;balance=%A7%BA%B4%D8%C5%3Cbr/%3E%A7%BA%CA%D1%C1%BE%D1%B9%B8%EC%A1%D1%B9&amp;month=4&amp;year=2020&amp;thetype=%A7%BA%CB%B9%E8%C7%C2%A7%D2%B9"/>
    <hyperlink ref="E954" r:id="rId947" display="http://hfo63.cfo.in.th/CheckDataDtl.aspx?orgid=05506&amp;balance=%A7%BA%B4%D8%C5%3Cbr/%3E%A7%BA%CA%D1%C1%BE%D1%B9%B8%EC%A1%D1%B9&amp;month=4&amp;year=2020&amp;thetype=%A7%BA%CB%B9%E8%C7%C2%A7%D2%B9"/>
    <hyperlink ref="E955" r:id="rId948" display="http://hfo63.cfo.in.th/CheckDataDtl.aspx?orgid=05507&amp;balance=%A7%BA%B4%D8%C5%3Cbr/%3E%A7%BA%CA%D1%C1%BE%D1%B9%B8%EC%A1%D1%B9&amp;month=4&amp;year=2020&amp;thetype=%A7%BA%CB%B9%E8%C7%C2%A7%D2%B9"/>
    <hyperlink ref="E956" r:id="rId949" display="http://hfo63.cfo.in.th/CheckDataDtl.aspx?orgid=05507&amp;balance=%A7%BA%B4%D8%C5%3Cbr/%3E%A7%BA%CA%D1%C1%BE%D1%B9%B8%EC%A1%D1%B9&amp;month=4&amp;year=2020&amp;thetype=%A7%BA%CB%B9%E8%C7%C2%A7%D2%B9"/>
    <hyperlink ref="E957" r:id="rId950" display="http://hfo63.cfo.in.th/CheckDataDtl.aspx?orgid=05508&amp;balance=%A7%BA%B4%D8%C5%3Cbr/%3E%A7%BA%CA%D1%C1%BE%D1%B9%B8%EC%A1%D1%B9&amp;month=4&amp;year=2020&amp;thetype=%A7%BA%CB%B9%E8%C7%C2%A7%D2%B9"/>
    <hyperlink ref="E958" r:id="rId951" display="http://hfo63.cfo.in.th/CheckDataDtl.aspx?orgid=05508&amp;balance=%A7%BA%B4%D8%C5%3Cbr/%3E%A7%BA%CA%D1%C1%BE%D1%B9%B8%EC%A1%D1%B9&amp;month=4&amp;year=2020&amp;thetype=%A7%BA%CB%B9%E8%C7%C2%A7%D2%B9"/>
    <hyperlink ref="E959" r:id="rId952" display="http://hfo63.cfo.in.th/CheckDataDtl.aspx?orgid=05509&amp;balance=%A7%BA%B4%D8%C5%3Cbr/%3E%A7%BA%CA%D1%C1%BE%D1%B9%B8%EC%A1%D1%B9&amp;month=4&amp;year=2020&amp;thetype=%A7%BA%CB%B9%E8%C7%C2%A7%D2%B9"/>
    <hyperlink ref="E960" r:id="rId953" display="http://hfo63.cfo.in.th/CheckDataDtl.aspx?orgid=05509&amp;balance=%A7%BA%B4%D8%C5%3Cbr/%3E%A7%BA%CA%D1%C1%BE%D1%B9%B8%EC%A1%D1%B9&amp;month=4&amp;year=2020&amp;thetype=%A7%BA%CB%B9%E8%C7%C2%A7%D2%B9"/>
    <hyperlink ref="E961" r:id="rId954" display="http://hfo63.cfo.in.th/CheckDataDtl.aspx?orgid=05510&amp;balance=%A7%BA%B4%D8%C5%3Cbr/%3E%A7%BA%CA%D1%C1%BE%D1%B9%B8%EC%A1%D1%B9&amp;month=4&amp;year=2020&amp;thetype=%A7%BA%CB%B9%E8%C7%C2%A7%D2%B9"/>
    <hyperlink ref="E962" r:id="rId955" display="http://hfo63.cfo.in.th/CheckDataDtl.aspx?orgid=05510&amp;balance=%A7%BA%B4%D8%C5%3Cbr/%3E%A7%BA%CA%D1%C1%BE%D1%B9%B8%EC%A1%D1%B9&amp;month=4&amp;year=2020&amp;thetype=%A7%BA%CB%B9%E8%C7%C2%A7%D2%B9"/>
    <hyperlink ref="E963" r:id="rId956" display="http://hfo63.cfo.in.th/CheckDataDtl.aspx?orgid=05511&amp;balance=%A7%BA%B4%D8%C5%3Cbr/%3E%A7%BA%CA%D1%C1%BE%D1%B9%B8%EC%A1%D1%B9&amp;month=4&amp;year=2020&amp;thetype=%A7%BA%CB%B9%E8%C7%C2%A7%D2%B9"/>
    <hyperlink ref="E964" r:id="rId957" display="http://hfo63.cfo.in.th/CheckDataDtl.aspx?orgid=05511&amp;balance=%A7%BA%B4%D8%C5%3Cbr/%3E%A7%BA%CA%D1%C1%BE%D1%B9%B8%EC%A1%D1%B9&amp;month=4&amp;year=2020&amp;thetype=%A7%BA%CB%B9%E8%C7%C2%A7%D2%B9"/>
    <hyperlink ref="E965" r:id="rId958" display="http://hfo63.cfo.in.th/CheckDataDtl.aspx?orgid=05512&amp;balance=%A7%BA%B4%D8%C5%3Cbr/%3E%A7%BA%CA%D1%C1%BE%D1%B9%B8%EC%A1%D1%B9&amp;month=4&amp;year=2020&amp;thetype=%A7%BA%CB%B9%E8%C7%C2%A7%D2%B9"/>
    <hyperlink ref="E966" r:id="rId959" display="http://hfo63.cfo.in.th/CheckDataDtl.aspx?orgid=05512&amp;balance=%A7%BA%B4%D8%C5%3Cbr/%3E%A7%BA%CA%D1%C1%BE%D1%B9%B8%EC%A1%D1%B9&amp;month=4&amp;year=2020&amp;thetype=%A7%BA%CB%B9%E8%C7%C2%A7%D2%B9"/>
    <hyperlink ref="E967" r:id="rId960" display="http://hfo63.cfo.in.th/CheckDataDtl.aspx?orgid=05513&amp;balance=%A7%BA%B4%D8%C5%3Cbr/%3E%A7%BA%CA%D1%C1%BE%D1%B9%B8%EC%A1%D1%B9&amp;month=4&amp;year=2020&amp;thetype=%A7%BA%CB%B9%E8%C7%C2%A7%D2%B9"/>
    <hyperlink ref="E968" r:id="rId961" display="http://hfo63.cfo.in.th/CheckDataDtl.aspx?orgid=05513&amp;balance=%A7%BA%B4%D8%C5%3Cbr/%3E%A7%BA%CA%D1%C1%BE%D1%B9%B8%EC%A1%D1%B9&amp;month=4&amp;year=2020&amp;thetype=%A7%BA%CB%B9%E8%C7%C2%A7%D2%B9"/>
    <hyperlink ref="E969" r:id="rId962" display="http://hfo63.cfo.in.th/CheckDataDtl.aspx?orgid=05514&amp;balance=%A7%BA%B4%D8%C5%3Cbr/%3E%A7%BA%CA%D1%C1%BE%D1%B9%B8%EC%A1%D1%B9&amp;month=4&amp;year=2020&amp;thetype=%A7%BA%CB%B9%E8%C7%C2%A7%D2%B9"/>
    <hyperlink ref="E970" r:id="rId963" display="http://hfo63.cfo.in.th/CheckDataDtl.aspx?orgid=05514&amp;balance=%A7%BA%B4%D8%C5%3Cbr/%3E%A7%BA%CA%D1%C1%BE%D1%B9%B8%EC%A1%D1%B9&amp;month=4&amp;year=2020&amp;thetype=%A7%BA%CB%B9%E8%C7%C2%A7%D2%B9"/>
    <hyperlink ref="E971" r:id="rId964" display="http://hfo63.cfo.in.th/CheckDataDtl.aspx?orgid=05515&amp;balance=%A7%BA%B4%D8%C5%3Cbr/%3E%A7%BA%CA%D1%C1%BE%D1%B9%B8%EC%A1%D1%B9&amp;month=4&amp;year=2020&amp;thetype=%A7%BA%CB%B9%E8%C7%C2%A7%D2%B9"/>
    <hyperlink ref="E972" r:id="rId965" display="http://hfo63.cfo.in.th/CheckDataDtl.aspx?orgid=05515&amp;balance=%A7%BA%B4%D8%C5%3Cbr/%3E%A7%BA%CA%D1%C1%BE%D1%B9%B8%EC%A1%D1%B9&amp;month=4&amp;year=2020&amp;thetype=%A7%BA%CB%B9%E8%C7%C2%A7%D2%B9"/>
    <hyperlink ref="E973" r:id="rId966" display="http://hfo63.cfo.in.th/CheckDataDtl.aspx?orgid=05516&amp;balance=%A7%BA%B4%D8%C5%3Cbr/%3E%A7%BA%CA%D1%C1%BE%D1%B9%B8%EC%A1%D1%B9&amp;month=4&amp;year=2020&amp;thetype=%A7%BA%CB%B9%E8%C7%C2%A7%D2%B9"/>
    <hyperlink ref="E974" r:id="rId967" display="http://hfo63.cfo.in.th/CheckDataDtl.aspx?orgid=05516&amp;balance=%A7%BA%B4%D8%C5%3Cbr/%3E%A7%BA%CA%D1%C1%BE%D1%B9%B8%EC%A1%D1%B9&amp;month=4&amp;year=2020&amp;thetype=%A7%BA%CB%B9%E8%C7%C2%A7%D2%B9"/>
    <hyperlink ref="E975" r:id="rId968" display="http://hfo63.cfo.in.th/CheckDataDtl.aspx?orgid=05517&amp;balance=%A7%BA%B4%D8%C5%3Cbr/%3E%A7%BA%CA%D1%C1%BE%D1%B9%B8%EC%A1%D1%B9&amp;month=4&amp;year=2020&amp;thetype=%A7%BA%CB%B9%E8%C7%C2%A7%D2%B9"/>
    <hyperlink ref="E976" r:id="rId969" display="http://hfo63.cfo.in.th/CheckDataDtl.aspx?orgid=05517&amp;balance=%A7%BA%B4%D8%C5%3Cbr/%3E%A7%BA%CA%D1%C1%BE%D1%B9%B8%EC%A1%D1%B9&amp;month=4&amp;year=2020&amp;thetype=%A7%BA%CB%B9%E8%C7%C2%A7%D2%B9"/>
    <hyperlink ref="E977" r:id="rId970" display="http://hfo63.cfo.in.th/CheckDataDtl.aspx?orgid=05518&amp;balance=%A7%BA%B4%D8%C5%3Cbr/%3E%A7%BA%CA%D1%C1%BE%D1%B9%B8%EC%A1%D1%B9&amp;month=4&amp;year=2020&amp;thetype=%A7%BA%CB%B9%E8%C7%C2%A7%D2%B9"/>
    <hyperlink ref="E978" r:id="rId971" display="http://hfo63.cfo.in.th/CheckDataDtl.aspx?orgid=05518&amp;balance=%A7%BA%B4%D8%C5%3Cbr/%3E%A7%BA%CA%D1%C1%BE%D1%B9%B8%EC%A1%D1%B9&amp;month=4&amp;year=2020&amp;thetype=%A7%BA%CB%B9%E8%C7%C2%A7%D2%B9"/>
    <hyperlink ref="E979" r:id="rId972" display="http://hfo63.cfo.in.th/CheckDataDtl.aspx?orgid=05519&amp;balance=%A7%BA%B4%D8%C5%3Cbr/%3E%A7%BA%CA%D1%C1%BE%D1%B9%B8%EC%A1%D1%B9&amp;month=4&amp;year=2020&amp;thetype=%A7%BA%CB%B9%E8%C7%C2%A7%D2%B9"/>
    <hyperlink ref="E980" r:id="rId973" display="http://hfo63.cfo.in.th/CheckDataDtl.aspx?orgid=05519&amp;balance=%A7%BA%B4%D8%C5%3Cbr/%3E%A7%BA%CA%D1%C1%BE%D1%B9%B8%EC%A1%D1%B9&amp;month=4&amp;year=2020&amp;thetype=%A7%BA%CB%B9%E8%C7%C2%A7%D2%B9"/>
    <hyperlink ref="E981" r:id="rId974" display="http://hfo63.cfo.in.th/CheckDataDtl.aspx?orgid=05520&amp;balance=%A7%BA%B4%D8%C5%3Cbr/%3E%A7%BA%CA%D1%C1%BE%D1%B9%B8%EC%A1%D1%B9&amp;month=4&amp;year=2020&amp;thetype=%A7%BA%CB%B9%E8%C7%C2%A7%D2%B9"/>
    <hyperlink ref="E982" r:id="rId975" display="http://hfo63.cfo.in.th/CheckDataDtl.aspx?orgid=05520&amp;balance=%A7%BA%B4%D8%C5%3Cbr/%3E%A7%BA%CA%D1%C1%BE%D1%B9%B8%EC%A1%D1%B9&amp;month=4&amp;year=2020&amp;thetype=%A7%BA%CB%B9%E8%C7%C2%A7%D2%B9"/>
    <hyperlink ref="E983" r:id="rId976" display="http://hfo63.cfo.in.th/CheckDataDtl.aspx?orgid=05521&amp;balance=%A7%BA%B4%D8%C5%3Cbr/%3E%A7%BA%CA%D1%C1%BE%D1%B9%B8%EC%A1%D1%B9&amp;month=4&amp;year=2020&amp;thetype=%A7%BA%CB%B9%E8%C7%C2%A7%D2%B9"/>
    <hyperlink ref="E984" r:id="rId977" display="http://hfo63.cfo.in.th/CheckDataDtl.aspx?orgid=05521&amp;balance=%A7%BA%B4%D8%C5%3Cbr/%3E%A7%BA%CA%D1%C1%BE%D1%B9%B8%EC%A1%D1%B9&amp;month=4&amp;year=2020&amp;thetype=%A7%BA%CB%B9%E8%C7%C2%A7%D2%B9"/>
    <hyperlink ref="E985" r:id="rId978" display="http://hfo63.cfo.in.th/CheckDataDtl.aspx?orgid=05522&amp;balance=%A7%BA%B4%D8%C5%3Cbr/%3E%A7%BA%CA%D1%C1%BE%D1%B9%B8%EC%A1%D1%B9&amp;month=4&amp;year=2020&amp;thetype=%A7%BA%CB%B9%E8%C7%C2%A7%D2%B9"/>
    <hyperlink ref="E986" r:id="rId979" display="http://hfo63.cfo.in.th/CheckDataDtl.aspx?orgid=05522&amp;balance=%A7%BA%B4%D8%C5%3Cbr/%3E%A7%BA%CA%D1%C1%BE%D1%B9%B8%EC%A1%D1%B9&amp;month=4&amp;year=2020&amp;thetype=%A7%BA%CB%B9%E8%C7%C2%A7%D2%B9"/>
    <hyperlink ref="E987" r:id="rId980" display="http://hfo63.cfo.in.th/CheckDataDtl.aspx?orgid=05523&amp;balance=%A7%BA%B4%D8%C5%3Cbr/%3E%A7%BA%CA%D1%C1%BE%D1%B9%B8%EC%A1%D1%B9&amp;month=4&amp;year=2020&amp;thetype=%A7%BA%CB%B9%E8%C7%C2%A7%D2%B9"/>
    <hyperlink ref="E988" r:id="rId981" display="http://hfo63.cfo.in.th/CheckDataDtl.aspx?orgid=05523&amp;balance=%A7%BA%B4%D8%C5%3Cbr/%3E%A7%BA%CA%D1%C1%BE%D1%B9%B8%EC%A1%D1%B9&amp;month=4&amp;year=2020&amp;thetype=%A7%BA%CB%B9%E8%C7%C2%A7%D2%B9"/>
    <hyperlink ref="E989" r:id="rId982" display="http://hfo63.cfo.in.th/CheckDataDtl.aspx?orgid=05524&amp;balance=%A7%BA%B4%D8%C5%3Cbr/%3E%A7%BA%CA%D1%C1%BE%D1%B9%B8%EC%A1%D1%B9&amp;month=4&amp;year=2020&amp;thetype=%A7%BA%CB%B9%E8%C7%C2%A7%D2%B9"/>
    <hyperlink ref="E990" r:id="rId983" display="http://hfo63.cfo.in.th/CheckDataDtl.aspx?orgid=05524&amp;balance=%A7%BA%B4%D8%C5%3Cbr/%3E%A7%BA%CA%D1%C1%BE%D1%B9%B8%EC%A1%D1%B9&amp;month=4&amp;year=2020&amp;thetype=%A7%BA%CB%B9%E8%C7%C2%A7%D2%B9"/>
    <hyperlink ref="E991" r:id="rId984" display="http://hfo63.cfo.in.th/CheckDataDtl.aspx?orgid=05525&amp;balance=%A7%BA%B4%D8%C5%3Cbr/%3E%A7%BA%CA%D1%C1%BE%D1%B9%B8%EC%A1%D1%B9&amp;month=4&amp;year=2020&amp;thetype=%A7%BA%CB%B9%E8%C7%C2%A7%D2%B9"/>
    <hyperlink ref="E992" r:id="rId985" display="http://hfo63.cfo.in.th/CheckDataDtl.aspx?orgid=05525&amp;balance=%A7%BA%B4%D8%C5%3Cbr/%3E%A7%BA%CA%D1%C1%BE%D1%B9%B8%EC%A1%D1%B9&amp;month=4&amp;year=2020&amp;thetype=%A7%BA%CB%B9%E8%C7%C2%A7%D2%B9"/>
    <hyperlink ref="E993" r:id="rId986" display="http://hfo63.cfo.in.th/CheckDataDtl.aspx?orgid=05526&amp;balance=%A7%BA%B4%D8%C5%3Cbr/%3E%A7%BA%CA%D1%C1%BE%D1%B9%B8%EC%A1%D1%B9&amp;month=4&amp;year=2020&amp;thetype=%A7%BA%CB%B9%E8%C7%C2%A7%D2%B9"/>
    <hyperlink ref="E994" r:id="rId987" display="http://hfo63.cfo.in.th/CheckDataDtl.aspx?orgid=05526&amp;balance=%A7%BA%B4%D8%C5%3Cbr/%3E%A7%BA%CA%D1%C1%BE%D1%B9%B8%EC%A1%D1%B9&amp;month=4&amp;year=2020&amp;thetype=%A7%BA%CB%B9%E8%C7%C2%A7%D2%B9"/>
    <hyperlink ref="E995" r:id="rId988" display="http://hfo63.cfo.in.th/CheckDataDtl.aspx?orgid=05527&amp;balance=%A7%BA%B4%D8%C5%3Cbr/%3E%A7%BA%CA%D1%C1%BE%D1%B9%B8%EC%A1%D1%B9&amp;month=4&amp;year=2020&amp;thetype=%A7%BA%CB%B9%E8%C7%C2%A7%D2%B9"/>
    <hyperlink ref="E996" r:id="rId989" display="http://hfo63.cfo.in.th/CheckDataDtl.aspx?orgid=05527&amp;balance=%A7%BA%B4%D8%C5%3Cbr/%3E%A7%BA%CA%D1%C1%BE%D1%B9%B8%EC%A1%D1%B9&amp;month=4&amp;year=2020&amp;thetype=%A7%BA%CB%B9%E8%C7%C2%A7%D2%B9"/>
    <hyperlink ref="E997" r:id="rId990" display="http://hfo63.cfo.in.th/CheckDataDtl.aspx?orgid=05528&amp;balance=%A7%BA%B4%D8%C5%3Cbr/%3E%A7%BA%CA%D1%C1%BE%D1%B9%B8%EC%A1%D1%B9&amp;month=4&amp;year=2020&amp;thetype=%A7%BA%CB%B9%E8%C7%C2%A7%D2%B9"/>
    <hyperlink ref="E998" r:id="rId991" display="http://hfo63.cfo.in.th/CheckDataDtl.aspx?orgid=05528&amp;balance=%A7%BA%B4%D8%C5%3Cbr/%3E%A7%BA%CA%D1%C1%BE%D1%B9%B8%EC%A1%D1%B9&amp;month=4&amp;year=2020&amp;thetype=%A7%BA%CB%B9%E8%C7%C2%A7%D2%B9"/>
    <hyperlink ref="E999" r:id="rId992" display="http://hfo63.cfo.in.th/CheckDataDtl.aspx?orgid=05529&amp;balance=%A7%BA%B4%D8%C5%3Cbr/%3E%A7%BA%CA%D1%C1%BE%D1%B9%B8%EC%A1%D1%B9&amp;month=4&amp;year=2020&amp;thetype=%A7%BA%CB%B9%E8%C7%C2%A7%D2%B9"/>
    <hyperlink ref="E1000" r:id="rId993" display="http://hfo63.cfo.in.th/CheckDataDtl.aspx?orgid=05529&amp;balance=%A7%BA%B4%D8%C5%3Cbr/%3E%A7%BA%CA%D1%C1%BE%D1%B9%B8%EC%A1%D1%B9&amp;month=4&amp;year=2020&amp;thetype=%A7%BA%CB%B9%E8%C7%C2%A7%D2%B9"/>
    <hyperlink ref="E1001" r:id="rId994" display="http://hfo63.cfo.in.th/CheckDataDtl.aspx?orgid=05530&amp;balance=%A7%BA%B4%D8%C5%3Cbr/%3E%A7%BA%CA%D1%C1%BE%D1%B9%B8%EC%A1%D1%B9&amp;month=4&amp;year=2020&amp;thetype=%A7%BA%CB%B9%E8%C7%C2%A7%D2%B9"/>
    <hyperlink ref="E1002" r:id="rId995" display="http://hfo63.cfo.in.th/CheckDataDtl.aspx?orgid=05530&amp;balance=%A7%BA%B4%D8%C5%3Cbr/%3E%A7%BA%CA%D1%C1%BE%D1%B9%B8%EC%A1%D1%B9&amp;month=4&amp;year=2020&amp;thetype=%A7%BA%CB%B9%E8%C7%C2%A7%D2%B9"/>
    <hyperlink ref="E1003" r:id="rId996" display="http://hfo63.cfo.in.th/CheckDataDtl.aspx?orgid=05531&amp;balance=%A7%BA%B4%D8%C5%3Cbr/%3E%A7%BA%CA%D1%C1%BE%D1%B9%B8%EC%A1%D1%B9&amp;month=4&amp;year=2020&amp;thetype=%A7%BA%CB%B9%E8%C7%C2%A7%D2%B9"/>
    <hyperlink ref="E1004" r:id="rId997" display="http://hfo63.cfo.in.th/CheckDataDtl.aspx?orgid=05531&amp;balance=%A7%BA%B4%D8%C5%3Cbr/%3E%A7%BA%CA%D1%C1%BE%D1%B9%B8%EC%A1%D1%B9&amp;month=4&amp;year=2020&amp;thetype=%A7%BA%CB%B9%E8%C7%C2%A7%D2%B9"/>
    <hyperlink ref="E1005" r:id="rId998" display="http://hfo63.cfo.in.th/CheckDataDtl.aspx?orgid=05532&amp;balance=%A7%BA%B4%D8%C5%3Cbr/%3E%A7%BA%CA%D1%C1%BE%D1%B9%B8%EC%A1%D1%B9&amp;month=4&amp;year=2020&amp;thetype=%A7%BA%CB%B9%E8%C7%C2%A7%D2%B9"/>
    <hyperlink ref="E1006" r:id="rId999" display="http://hfo63.cfo.in.th/CheckDataDtl.aspx?orgid=05532&amp;balance=%A7%BA%B4%D8%C5%3Cbr/%3E%A7%BA%CA%D1%C1%BE%D1%B9%B8%EC%A1%D1%B9&amp;month=4&amp;year=2020&amp;thetype=%A7%BA%CB%B9%E8%C7%C2%A7%D2%B9"/>
    <hyperlink ref="E1007" r:id="rId1000" display="http://hfo63.cfo.in.th/CheckDataDtl.aspx?orgid=05533&amp;balance=%A7%BA%B4%D8%C5%3Cbr/%3E%A7%BA%CA%D1%C1%BE%D1%B9%B8%EC%A1%D1%B9&amp;month=4&amp;year=2020&amp;thetype=%A7%BA%CB%B9%E8%C7%C2%A7%D2%B9"/>
    <hyperlink ref="E1008" r:id="rId1001" display="http://hfo63.cfo.in.th/CheckDataDtl.aspx?orgid=05533&amp;balance=%A7%BA%B4%D8%C5%3Cbr/%3E%A7%BA%CA%D1%C1%BE%D1%B9%B8%EC%A1%D1%B9&amp;month=4&amp;year=2020&amp;thetype=%A7%BA%CB%B9%E8%C7%C2%A7%D2%B9"/>
    <hyperlink ref="E1009" r:id="rId1002" display="http://hfo63.cfo.in.th/CheckDataDtl.aspx?orgid=05534&amp;balance=%A7%BA%B4%D8%C5%3Cbr/%3E%A7%BA%CA%D1%C1%BE%D1%B9%B8%EC%A1%D1%B9&amp;month=4&amp;year=2020&amp;thetype=%A7%BA%CB%B9%E8%C7%C2%A7%D2%B9"/>
    <hyperlink ref="E1010" r:id="rId1003" display="http://hfo63.cfo.in.th/CheckDataDtl.aspx?orgid=05534&amp;balance=%A7%BA%B4%D8%C5%3Cbr/%3E%A7%BA%CA%D1%C1%BE%D1%B9%B8%EC%A1%D1%B9&amp;month=4&amp;year=2020&amp;thetype=%A7%BA%CB%B9%E8%C7%C2%A7%D2%B9"/>
    <hyperlink ref="E1011" r:id="rId1004" display="http://hfo63.cfo.in.th/CheckDataDtl.aspx?orgid=05535&amp;balance=%A7%BA%B4%D8%C5%3Cbr/%3E%A7%BA%CA%D1%C1%BE%D1%B9%B8%EC%A1%D1%B9&amp;month=4&amp;year=2020&amp;thetype=%A7%BA%CB%B9%E8%C7%C2%A7%D2%B9"/>
    <hyperlink ref="E1012" r:id="rId1005" display="http://hfo63.cfo.in.th/CheckDataDtl.aspx?orgid=05535&amp;balance=%A7%BA%B4%D8%C5%3Cbr/%3E%A7%BA%CA%D1%C1%BE%D1%B9%B8%EC%A1%D1%B9&amp;month=4&amp;year=2020&amp;thetype=%A7%BA%CB%B9%E8%C7%C2%A7%D2%B9"/>
    <hyperlink ref="E1013" r:id="rId1006" display="http://hfo63.cfo.in.th/CheckDataDtl.aspx?orgid=05536&amp;balance=%A7%BA%B4%D8%C5%3Cbr/%3E%A7%BA%CA%D1%C1%BE%D1%B9%B8%EC%A1%D1%B9&amp;month=4&amp;year=2020&amp;thetype=%A7%BA%CB%B9%E8%C7%C2%A7%D2%B9"/>
    <hyperlink ref="E1014" r:id="rId1007" display="http://hfo63.cfo.in.th/CheckDataDtl.aspx?orgid=05536&amp;balance=%A7%BA%B4%D8%C5%3Cbr/%3E%A7%BA%CA%D1%C1%BE%D1%B9%B8%EC%A1%D1%B9&amp;month=4&amp;year=2020&amp;thetype=%A7%BA%CB%B9%E8%C7%C2%A7%D2%B9"/>
    <hyperlink ref="E1015" r:id="rId1008" display="http://hfo63.cfo.in.th/CheckDataDtl.aspx?orgid=05537&amp;balance=%A7%BA%B4%D8%C5%3Cbr/%3E%A7%BA%CA%D1%C1%BE%D1%B9%B8%EC%A1%D1%B9&amp;month=4&amp;year=2020&amp;thetype=%A7%BA%CB%B9%E8%C7%C2%A7%D2%B9"/>
    <hyperlink ref="E1016" r:id="rId1009" display="http://hfo63.cfo.in.th/CheckDataDtl.aspx?orgid=05537&amp;balance=%A7%BA%B4%D8%C5%3Cbr/%3E%A7%BA%CA%D1%C1%BE%D1%B9%B8%EC%A1%D1%B9&amp;month=4&amp;year=2020&amp;thetype=%A7%BA%CB%B9%E8%C7%C2%A7%D2%B9"/>
    <hyperlink ref="E1017" r:id="rId1010" display="http://hfo63.cfo.in.th/CheckDataDtl.aspx?orgid=05538&amp;balance=%A7%BA%B4%D8%C5%3Cbr/%3E%A7%BA%CA%D1%C1%BE%D1%B9%B8%EC%A1%D1%B9&amp;month=4&amp;year=2020&amp;thetype=%A7%BA%CB%B9%E8%C7%C2%A7%D2%B9"/>
    <hyperlink ref="E1018" r:id="rId1011" display="http://hfo63.cfo.in.th/CheckDataDtl.aspx?orgid=05538&amp;balance=%A7%BA%B4%D8%C5%3Cbr/%3E%A7%BA%CA%D1%C1%BE%D1%B9%B8%EC%A1%D1%B9&amp;month=4&amp;year=2020&amp;thetype=%A7%BA%CB%B9%E8%C7%C2%A7%D2%B9"/>
    <hyperlink ref="E1019" r:id="rId1012" display="http://hfo63.cfo.in.th/CheckDataDtl.aspx?orgid=05539&amp;balance=%A7%BA%B4%D8%C5%3Cbr/%3E%A7%BA%CA%D1%C1%BE%D1%B9%B8%EC%A1%D1%B9&amp;month=4&amp;year=2020&amp;thetype=%A7%BA%CB%B9%E8%C7%C2%A7%D2%B9"/>
    <hyperlink ref="E1020" r:id="rId1013" display="http://hfo63.cfo.in.th/CheckDataDtl.aspx?orgid=05539&amp;balance=%A7%BA%B4%D8%C5%3Cbr/%3E%A7%BA%CA%D1%C1%BE%D1%B9%B8%EC%A1%D1%B9&amp;month=4&amp;year=2020&amp;thetype=%A7%BA%CB%B9%E8%C7%C2%A7%D2%B9"/>
    <hyperlink ref="E1021" r:id="rId1014" display="http://hfo63.cfo.in.th/CheckDataDtl.aspx?orgid=05540&amp;balance=%A7%BA%B4%D8%C5%3Cbr/%3E%A7%BA%CA%D1%C1%BE%D1%B9%B8%EC%A1%D1%B9&amp;month=4&amp;year=2020&amp;thetype=%A7%BA%CB%B9%E8%C7%C2%A7%D2%B9"/>
    <hyperlink ref="E1022" r:id="rId1015" display="http://hfo63.cfo.in.th/CheckDataDtl.aspx?orgid=05540&amp;balance=%A7%BA%B4%D8%C5%3Cbr/%3E%A7%BA%CA%D1%C1%BE%D1%B9%B8%EC%A1%D1%B9&amp;month=4&amp;year=2020&amp;thetype=%A7%BA%CB%B9%E8%C7%C2%A7%D2%B9"/>
    <hyperlink ref="E1023" r:id="rId1016" display="http://hfo63.cfo.in.th/CheckDataDtl.aspx?orgid=05541&amp;balance=%A7%BA%B4%D8%C5%3Cbr/%3E%A7%BA%CA%D1%C1%BE%D1%B9%B8%EC%A1%D1%B9&amp;month=4&amp;year=2020&amp;thetype=%A7%BA%CB%B9%E8%C7%C2%A7%D2%B9"/>
    <hyperlink ref="E1024" r:id="rId1017" display="http://hfo63.cfo.in.th/CheckDataDtl.aspx?orgid=05541&amp;balance=%A7%BA%B4%D8%C5%3Cbr/%3E%A7%BA%CA%D1%C1%BE%D1%B9%B8%EC%A1%D1%B9&amp;month=4&amp;year=2020&amp;thetype=%A7%BA%CB%B9%E8%C7%C2%A7%D2%B9"/>
    <hyperlink ref="E1025" r:id="rId1018" display="http://hfo63.cfo.in.th/CheckDataDtl.aspx?orgid=05542&amp;balance=%A7%BA%B4%D8%C5%3Cbr/%3E%A7%BA%CA%D1%C1%BE%D1%B9%B8%EC%A1%D1%B9&amp;month=4&amp;year=2020&amp;thetype=%A7%BA%CB%B9%E8%C7%C2%A7%D2%B9"/>
    <hyperlink ref="E1026" r:id="rId1019" display="http://hfo63.cfo.in.th/CheckDataDtl.aspx?orgid=05542&amp;balance=%A7%BA%B4%D8%C5%3Cbr/%3E%A7%BA%CA%D1%C1%BE%D1%B9%B8%EC%A1%D1%B9&amp;month=4&amp;year=2020&amp;thetype=%A7%BA%CB%B9%E8%C7%C2%A7%D2%B9"/>
    <hyperlink ref="E1027" r:id="rId1020" display="http://hfo63.cfo.in.th/CheckDataDtl.aspx?orgid=05543&amp;balance=%A7%BA%B4%D8%C5%3Cbr/%3E%A7%BA%CA%D1%C1%BE%D1%B9%B8%EC%A1%D1%B9&amp;month=4&amp;year=2020&amp;thetype=%A7%BA%CB%B9%E8%C7%C2%A7%D2%B9"/>
    <hyperlink ref="E1028" r:id="rId1021" display="http://hfo63.cfo.in.th/CheckDataDtl.aspx?orgid=05543&amp;balance=%A7%BA%B4%D8%C5%3Cbr/%3E%A7%BA%CA%D1%C1%BE%D1%B9%B8%EC%A1%D1%B9&amp;month=4&amp;year=2020&amp;thetype=%A7%BA%CB%B9%E8%C7%C2%A7%D2%B9"/>
    <hyperlink ref="E1029" r:id="rId1022" display="http://hfo63.cfo.in.th/CheckDataDtl.aspx?orgid=05544&amp;balance=%A7%BA%B4%D8%C5%3Cbr/%3E%A7%BA%CA%D1%C1%BE%D1%B9%B8%EC%A1%D1%B9&amp;month=4&amp;year=2020&amp;thetype=%A7%BA%CB%B9%E8%C7%C2%A7%D2%B9"/>
    <hyperlink ref="E1030" r:id="rId1023" display="http://hfo63.cfo.in.th/CheckDataDtl.aspx?orgid=05544&amp;balance=%A7%BA%B4%D8%C5%3Cbr/%3E%A7%BA%CA%D1%C1%BE%D1%B9%B8%EC%A1%D1%B9&amp;month=4&amp;year=2020&amp;thetype=%A7%BA%CB%B9%E8%C7%C2%A7%D2%B9"/>
    <hyperlink ref="E1031" r:id="rId1024" display="http://hfo63.cfo.in.th/CheckDataDtl.aspx?orgid=05545&amp;balance=%A7%BA%B4%D8%C5%3Cbr/%3E%A7%BA%CA%D1%C1%BE%D1%B9%B8%EC%A1%D1%B9&amp;month=4&amp;year=2020&amp;thetype=%A7%BA%CB%B9%E8%C7%C2%A7%D2%B9"/>
    <hyperlink ref="E1032" r:id="rId1025" display="http://hfo63.cfo.in.th/CheckDataDtl.aspx?orgid=05545&amp;balance=%A7%BA%B4%D8%C5%3Cbr/%3E%A7%BA%CA%D1%C1%BE%D1%B9%B8%EC%A1%D1%B9&amp;month=4&amp;year=2020&amp;thetype=%A7%BA%CB%B9%E8%C7%C2%A7%D2%B9"/>
    <hyperlink ref="E1033" r:id="rId1026" display="http://hfo63.cfo.in.th/CheckDataDtl.aspx?orgid=05546&amp;balance=%A7%BA%B4%D8%C5%3Cbr/%3E%A7%BA%CA%D1%C1%BE%D1%B9%B8%EC%A1%D1%B9&amp;month=4&amp;year=2020&amp;thetype=%A7%BA%CB%B9%E8%C7%C2%A7%D2%B9"/>
    <hyperlink ref="E1034" r:id="rId1027" display="http://hfo63.cfo.in.th/CheckDataDtl.aspx?orgid=05546&amp;balance=%A7%BA%B4%D8%C5%3Cbr/%3E%A7%BA%CA%D1%C1%BE%D1%B9%B8%EC%A1%D1%B9&amp;month=4&amp;year=2020&amp;thetype=%A7%BA%CB%B9%E8%C7%C2%A7%D2%B9"/>
    <hyperlink ref="E1035" r:id="rId1028" display="http://hfo63.cfo.in.th/CheckDataDtl.aspx?orgid=05547&amp;balance=%A7%BA%B4%D8%C5%3Cbr/%3E%A7%BA%CA%D1%C1%BE%D1%B9%B8%EC%A1%D1%B9&amp;month=4&amp;year=2020&amp;thetype=%A7%BA%CB%B9%E8%C7%C2%A7%D2%B9"/>
    <hyperlink ref="E1036" r:id="rId1029" display="http://hfo63.cfo.in.th/CheckDataDtl.aspx?orgid=05547&amp;balance=%A7%BA%B4%D8%C5%3Cbr/%3E%A7%BA%CA%D1%C1%BE%D1%B9%B8%EC%A1%D1%B9&amp;month=4&amp;year=2020&amp;thetype=%A7%BA%CB%B9%E8%C7%C2%A7%D2%B9"/>
    <hyperlink ref="E1037" r:id="rId1030" display="http://hfo63.cfo.in.th/CheckDataDtl.aspx?orgid=05548&amp;balance=%A7%BA%B4%D8%C5%3Cbr/%3E%A7%BA%CA%D1%C1%BE%D1%B9%B8%EC%A1%D1%B9&amp;month=4&amp;year=2020&amp;thetype=%A7%BA%CB%B9%E8%C7%C2%A7%D2%B9"/>
    <hyperlink ref="E1038" r:id="rId1031" display="http://hfo63.cfo.in.th/CheckDataDtl.aspx?orgid=05548&amp;balance=%A7%BA%B4%D8%C5%3Cbr/%3E%A7%BA%CA%D1%C1%BE%D1%B9%B8%EC%A1%D1%B9&amp;month=4&amp;year=2020&amp;thetype=%A7%BA%CB%B9%E8%C7%C2%A7%D2%B9"/>
    <hyperlink ref="E1039" r:id="rId1032" display="http://hfo63.cfo.in.th/CheckDataDtl.aspx?orgid=05549&amp;balance=%A7%BA%B4%D8%C5%3Cbr/%3E%A7%BA%CA%D1%C1%BE%D1%B9%B8%EC%A1%D1%B9&amp;month=4&amp;year=2020&amp;thetype=%A7%BA%CB%B9%E8%C7%C2%A7%D2%B9"/>
    <hyperlink ref="E1040" r:id="rId1033" display="http://hfo63.cfo.in.th/CheckDataDtl.aspx?orgid=05549&amp;balance=%A7%BA%B4%D8%C5%3Cbr/%3E%A7%BA%CA%D1%C1%BE%D1%B9%B8%EC%A1%D1%B9&amp;month=4&amp;year=2020&amp;thetype=%A7%BA%CB%B9%E8%C7%C2%A7%D2%B9"/>
    <hyperlink ref="E1041" r:id="rId1034" display="http://hfo63.cfo.in.th/CheckDataDtl.aspx?orgid=05550&amp;balance=%A7%BA%B4%D8%C5%3Cbr/%3E%A7%BA%CA%D1%C1%BE%D1%B9%B8%EC%A1%D1%B9&amp;month=4&amp;year=2020&amp;thetype=%A7%BA%CB%B9%E8%C7%C2%A7%D2%B9"/>
    <hyperlink ref="E1042" r:id="rId1035" display="http://hfo63.cfo.in.th/CheckDataDtl.aspx?orgid=05550&amp;balance=%A7%BA%B4%D8%C5%3Cbr/%3E%A7%BA%CA%D1%C1%BE%D1%B9%B8%EC%A1%D1%B9&amp;month=4&amp;year=2020&amp;thetype=%A7%BA%CB%B9%E8%C7%C2%A7%D2%B9"/>
    <hyperlink ref="E1043" r:id="rId1036" display="http://hfo63.cfo.in.th/CheckDataDtl.aspx?orgid=05551&amp;balance=%A7%BA%B4%D8%C5%3Cbr/%3E%A7%BA%CA%D1%C1%BE%D1%B9%B8%EC%A1%D1%B9&amp;month=4&amp;year=2020&amp;thetype=%A7%BA%CB%B9%E8%C7%C2%A7%D2%B9"/>
    <hyperlink ref="E1044" r:id="rId1037" display="http://hfo63.cfo.in.th/CheckDataDtl.aspx?orgid=05551&amp;balance=%A7%BA%B4%D8%C5%3Cbr/%3E%A7%BA%CA%D1%C1%BE%D1%B9%B8%EC%A1%D1%B9&amp;month=4&amp;year=2020&amp;thetype=%A7%BA%CB%B9%E8%C7%C2%A7%D2%B9"/>
    <hyperlink ref="E1045" r:id="rId1038" display="http://hfo63.cfo.in.th/CheckDataDtl.aspx?orgid=05552&amp;balance=%A7%BA%B4%D8%C5%3Cbr/%3E%A7%BA%CA%D1%C1%BE%D1%B9%B8%EC%A1%D1%B9&amp;month=4&amp;year=2020&amp;thetype=%A7%BA%CB%B9%E8%C7%C2%A7%D2%B9"/>
    <hyperlink ref="E1046" r:id="rId1039" display="http://hfo63.cfo.in.th/CheckDataDtl.aspx?orgid=05552&amp;balance=%A7%BA%B4%D8%C5%3Cbr/%3E%A7%BA%CA%D1%C1%BE%D1%B9%B8%EC%A1%D1%B9&amp;month=4&amp;year=2020&amp;thetype=%A7%BA%CB%B9%E8%C7%C2%A7%D2%B9"/>
    <hyperlink ref="E1047" r:id="rId1040" display="http://hfo63.cfo.in.th/CheckDataDtl.aspx?orgid=05553&amp;balance=%A7%BA%B4%D8%C5%3Cbr/%3E%A7%BA%CA%D1%C1%BE%D1%B9%B8%EC%A1%D1%B9&amp;month=4&amp;year=2020&amp;thetype=%A7%BA%CB%B9%E8%C7%C2%A7%D2%B9"/>
    <hyperlink ref="E1048" r:id="rId1041" display="http://hfo63.cfo.in.th/CheckDataDtl.aspx?orgid=05553&amp;balance=%A7%BA%B4%D8%C5%3Cbr/%3E%A7%BA%CA%D1%C1%BE%D1%B9%B8%EC%A1%D1%B9&amp;month=4&amp;year=2020&amp;thetype=%A7%BA%CB%B9%E8%C7%C2%A7%D2%B9"/>
    <hyperlink ref="E1049" r:id="rId1042" display="http://hfo63.cfo.in.th/CheckDataDtl.aspx?orgid=05554&amp;balance=%A7%BA%B4%D8%C5%3Cbr/%3E%A7%BA%CA%D1%C1%BE%D1%B9%B8%EC%A1%D1%B9&amp;month=4&amp;year=2020&amp;thetype=%A7%BA%CB%B9%E8%C7%C2%A7%D2%B9"/>
    <hyperlink ref="E1050" r:id="rId1043" display="http://hfo63.cfo.in.th/CheckDataDtl.aspx?orgid=05554&amp;balance=%A7%BA%B4%D8%C5%3Cbr/%3E%A7%BA%CA%D1%C1%BE%D1%B9%B8%EC%A1%D1%B9&amp;month=4&amp;year=2020&amp;thetype=%A7%BA%CB%B9%E8%C7%C2%A7%D2%B9"/>
    <hyperlink ref="E1051" r:id="rId1044" display="http://hfo63.cfo.in.th/CheckDataDtl.aspx?orgid=05555&amp;balance=%A7%BA%B4%D8%C5%3Cbr/%3E%A7%BA%CA%D1%C1%BE%D1%B9%B8%EC%A1%D1%B9&amp;month=4&amp;year=2020&amp;thetype=%A7%BA%CB%B9%E8%C7%C2%A7%D2%B9"/>
    <hyperlink ref="E1052" r:id="rId1045" display="http://hfo63.cfo.in.th/CheckDataDtl.aspx?orgid=05555&amp;balance=%A7%BA%B4%D8%C5%3Cbr/%3E%A7%BA%CA%D1%C1%BE%D1%B9%B8%EC%A1%D1%B9&amp;month=4&amp;year=2020&amp;thetype=%A7%BA%CB%B9%E8%C7%C2%A7%D2%B9"/>
    <hyperlink ref="E1053" r:id="rId1046" display="http://hfo63.cfo.in.th/CheckDataDtl.aspx?orgid=05556&amp;balance=%A7%BA%B4%D8%C5%3Cbr/%3E%A7%BA%CA%D1%C1%BE%D1%B9%B8%EC%A1%D1%B9&amp;month=4&amp;year=2020&amp;thetype=%A7%BA%CB%B9%E8%C7%C2%A7%D2%B9"/>
    <hyperlink ref="E1054" r:id="rId1047" display="http://hfo63.cfo.in.th/CheckDataDtl.aspx?orgid=05556&amp;balance=%A7%BA%B4%D8%C5%3Cbr/%3E%A7%BA%CA%D1%C1%BE%D1%B9%B8%EC%A1%D1%B9&amp;month=4&amp;year=2020&amp;thetype=%A7%BA%CB%B9%E8%C7%C2%A7%D2%B9"/>
    <hyperlink ref="E1055" r:id="rId1048" display="http://hfo63.cfo.in.th/CheckDataDtl.aspx?orgid=05557&amp;balance=%A7%BA%B4%D8%C5%3Cbr/%3E%A7%BA%CA%D1%C1%BE%D1%B9%B8%EC%A1%D1%B9&amp;month=4&amp;year=2020&amp;thetype=%A7%BA%CB%B9%E8%C7%C2%A7%D2%B9"/>
    <hyperlink ref="E1056" r:id="rId1049" display="http://hfo63.cfo.in.th/CheckDataDtl.aspx?orgid=05557&amp;balance=%A7%BA%B4%D8%C5%3Cbr/%3E%A7%BA%CA%D1%C1%BE%D1%B9%B8%EC%A1%D1%B9&amp;month=4&amp;year=2020&amp;thetype=%A7%BA%CB%B9%E8%C7%C2%A7%D2%B9"/>
    <hyperlink ref="E1057" r:id="rId1050" display="http://hfo63.cfo.in.th/CheckDataDtl.aspx?orgid=05558&amp;balance=%A7%BA%B4%D8%C5%3Cbr/%3E%A7%BA%CA%D1%C1%BE%D1%B9%B8%EC%A1%D1%B9&amp;month=4&amp;year=2020&amp;thetype=%A7%BA%CB%B9%E8%C7%C2%A7%D2%B9"/>
    <hyperlink ref="E1058" r:id="rId1051" display="http://hfo63.cfo.in.th/CheckDataDtl.aspx?orgid=05558&amp;balance=%A7%BA%B4%D8%C5%3Cbr/%3E%A7%BA%CA%D1%C1%BE%D1%B9%B8%EC%A1%D1%B9&amp;month=4&amp;year=2020&amp;thetype=%A7%BA%CB%B9%E8%C7%C2%A7%D2%B9"/>
    <hyperlink ref="E1059" r:id="rId1052" display="http://hfo63.cfo.in.th/CheckDataDtl.aspx?orgid=05559&amp;balance=%A7%BA%B4%D8%C5%3Cbr/%3E%A7%BA%CA%D1%C1%BE%D1%B9%B8%EC%A1%D1%B9&amp;month=4&amp;year=2020&amp;thetype=%A7%BA%CB%B9%E8%C7%C2%A7%D2%B9"/>
    <hyperlink ref="E1060" r:id="rId1053" display="http://hfo63.cfo.in.th/CheckDataDtl.aspx?orgid=05559&amp;balance=%A7%BA%B4%D8%C5%3Cbr/%3E%A7%BA%CA%D1%C1%BE%D1%B9%B8%EC%A1%D1%B9&amp;month=4&amp;year=2020&amp;thetype=%A7%BA%CB%B9%E8%C7%C2%A7%D2%B9"/>
    <hyperlink ref="E1061" r:id="rId1054" display="http://hfo63.cfo.in.th/CheckDataDtl.aspx?orgid=05560&amp;balance=%A7%BA%B4%D8%C5%3Cbr/%3E%A7%BA%CA%D1%C1%BE%D1%B9%B8%EC%A1%D1%B9&amp;month=4&amp;year=2020&amp;thetype=%A7%BA%CB%B9%E8%C7%C2%A7%D2%B9"/>
    <hyperlink ref="E1062" r:id="rId1055" display="http://hfo63.cfo.in.th/CheckDataDtl.aspx?orgid=05560&amp;balance=%A7%BA%B4%D8%C5%3Cbr/%3E%A7%BA%CA%D1%C1%BE%D1%B9%B8%EC%A1%D1%B9&amp;month=4&amp;year=2020&amp;thetype=%A7%BA%CB%B9%E8%C7%C2%A7%D2%B9"/>
    <hyperlink ref="E1063" r:id="rId1056" display="http://hfo63.cfo.in.th/CheckDataDtl.aspx?orgid=05561&amp;balance=%A7%BA%B4%D8%C5%3Cbr/%3E%A7%BA%CA%D1%C1%BE%D1%B9%B8%EC%A1%D1%B9&amp;month=4&amp;year=2020&amp;thetype=%A7%BA%CB%B9%E8%C7%C2%A7%D2%B9"/>
    <hyperlink ref="E1064" r:id="rId1057" display="http://hfo63.cfo.in.th/CheckDataDtl.aspx?orgid=05561&amp;balance=%A7%BA%B4%D8%C5%3Cbr/%3E%A7%BA%CA%D1%C1%BE%D1%B9%B8%EC%A1%D1%B9&amp;month=4&amp;year=2020&amp;thetype=%A7%BA%CB%B9%E8%C7%C2%A7%D2%B9"/>
    <hyperlink ref="E1065" r:id="rId1058" display="http://hfo63.cfo.in.th/CheckDataDtl.aspx?orgid=05562&amp;balance=%A7%BA%B4%D8%C5%3Cbr/%3E%A7%BA%CA%D1%C1%BE%D1%B9%B8%EC%A1%D1%B9&amp;month=4&amp;year=2020&amp;thetype=%A7%BA%CB%B9%E8%C7%C2%A7%D2%B9"/>
    <hyperlink ref="E1066" r:id="rId1059" display="http://hfo63.cfo.in.th/CheckDataDtl.aspx?orgid=05562&amp;balance=%A7%BA%B4%D8%C5%3Cbr/%3E%A7%BA%CA%D1%C1%BE%D1%B9%B8%EC%A1%D1%B9&amp;month=4&amp;year=2020&amp;thetype=%A7%BA%CB%B9%E8%C7%C2%A7%D2%B9"/>
    <hyperlink ref="E1067" r:id="rId1060" display="http://hfo63.cfo.in.th/CheckDataDtl.aspx?orgid=05563&amp;balance=%A7%BA%B4%D8%C5%3Cbr/%3E%A7%BA%CA%D1%C1%BE%D1%B9%B8%EC%A1%D1%B9&amp;month=4&amp;year=2020&amp;thetype=%A7%BA%CB%B9%E8%C7%C2%A7%D2%B9"/>
    <hyperlink ref="E1068" r:id="rId1061" display="http://hfo63.cfo.in.th/CheckDataDtl.aspx?orgid=05563&amp;balance=%A7%BA%B4%D8%C5%3Cbr/%3E%A7%BA%CA%D1%C1%BE%D1%B9%B8%EC%A1%D1%B9&amp;month=4&amp;year=2020&amp;thetype=%A7%BA%CB%B9%E8%C7%C2%A7%D2%B9"/>
    <hyperlink ref="E1069" r:id="rId1062" display="http://hfo63.cfo.in.th/CheckDataDtl.aspx?orgid=05564&amp;balance=%A7%BA%B4%D8%C5%3Cbr/%3E%A7%BA%CA%D1%C1%BE%D1%B9%B8%EC%A1%D1%B9&amp;month=4&amp;year=2020&amp;thetype=%A7%BA%CB%B9%E8%C7%C2%A7%D2%B9"/>
    <hyperlink ref="E1070" r:id="rId1063" display="http://hfo63.cfo.in.th/CheckDataDtl.aspx?orgid=05564&amp;balance=%A7%BA%B4%D8%C5%3Cbr/%3E%A7%BA%CA%D1%C1%BE%D1%B9%B8%EC%A1%D1%B9&amp;month=4&amp;year=2020&amp;thetype=%A7%BA%CB%B9%E8%C7%C2%A7%D2%B9"/>
    <hyperlink ref="E1071" r:id="rId1064" display="http://hfo63.cfo.in.th/CheckDataDtl.aspx?orgid=05565&amp;balance=%A7%BA%B4%D8%C5%3Cbr/%3E%A7%BA%CA%D1%C1%BE%D1%B9%B8%EC%A1%D1%B9&amp;month=4&amp;year=2020&amp;thetype=%A7%BA%CB%B9%E8%C7%C2%A7%D2%B9"/>
    <hyperlink ref="E1072" r:id="rId1065" display="http://hfo63.cfo.in.th/CheckDataDtl.aspx?orgid=05565&amp;balance=%A7%BA%B4%D8%C5%3Cbr/%3E%A7%BA%CA%D1%C1%BE%D1%B9%B8%EC%A1%D1%B9&amp;month=4&amp;year=2020&amp;thetype=%A7%BA%CB%B9%E8%C7%C2%A7%D2%B9"/>
    <hyperlink ref="E1073" r:id="rId1066" display="http://hfo63.cfo.in.th/CheckDataDtl.aspx?orgid=05566&amp;balance=%A7%BA%B4%D8%C5%3Cbr/%3E%A7%BA%CA%D1%C1%BE%D1%B9%B8%EC%A1%D1%B9&amp;month=4&amp;year=2020&amp;thetype=%A7%BA%CB%B9%E8%C7%C2%A7%D2%B9"/>
    <hyperlink ref="E1074" r:id="rId1067" display="http://hfo63.cfo.in.th/CheckDataDtl.aspx?orgid=05566&amp;balance=%A7%BA%B4%D8%C5%3Cbr/%3E%A7%BA%CA%D1%C1%BE%D1%B9%B8%EC%A1%D1%B9&amp;month=4&amp;year=2020&amp;thetype=%A7%BA%CB%B9%E8%C7%C2%A7%D2%B9"/>
    <hyperlink ref="E1075" r:id="rId1068" display="http://hfo63.cfo.in.th/CheckDataDtl.aspx?orgid=05567&amp;balance=%A7%BA%B4%D8%C5%3Cbr/%3E%A7%BA%CA%D1%C1%BE%D1%B9%B8%EC%A1%D1%B9&amp;month=4&amp;year=2020&amp;thetype=%A7%BA%CB%B9%E8%C7%C2%A7%D2%B9"/>
    <hyperlink ref="E1076" r:id="rId1069" display="http://hfo63.cfo.in.th/CheckDataDtl.aspx?orgid=05567&amp;balance=%A7%BA%B4%D8%C5%3Cbr/%3E%A7%BA%CA%D1%C1%BE%D1%B9%B8%EC%A1%D1%B9&amp;month=4&amp;year=2020&amp;thetype=%A7%BA%CB%B9%E8%C7%C2%A7%D2%B9"/>
    <hyperlink ref="E1077" r:id="rId1070" display="http://hfo63.cfo.in.th/CheckDataDtl.aspx?orgid=05568&amp;balance=%A7%BA%B4%D8%C5%3Cbr/%3E%A7%BA%CA%D1%C1%BE%D1%B9%B8%EC%A1%D1%B9&amp;month=4&amp;year=2020&amp;thetype=%A7%BA%CB%B9%E8%C7%C2%A7%D2%B9"/>
    <hyperlink ref="E1078" r:id="rId1071" display="http://hfo63.cfo.in.th/CheckDataDtl.aspx?orgid=05568&amp;balance=%A7%BA%B4%D8%C5%3Cbr/%3E%A7%BA%CA%D1%C1%BE%D1%B9%B8%EC%A1%D1%B9&amp;month=4&amp;year=2020&amp;thetype=%A7%BA%CB%B9%E8%C7%C2%A7%D2%B9"/>
    <hyperlink ref="E1079" r:id="rId1072" display="http://hfo63.cfo.in.th/CheckDataDtl.aspx?orgid=05569&amp;balance=%A7%BA%B4%D8%C5%3Cbr/%3E%A7%BA%CA%D1%C1%BE%D1%B9%B8%EC%A1%D1%B9&amp;month=4&amp;year=2020&amp;thetype=%A7%BA%CB%B9%E8%C7%C2%A7%D2%B9"/>
    <hyperlink ref="E1080" r:id="rId1073" display="http://hfo63.cfo.in.th/CheckDataDtl.aspx?orgid=05569&amp;balance=%A7%BA%B4%D8%C5%3Cbr/%3E%A7%BA%CA%D1%C1%BE%D1%B9%B8%EC%A1%D1%B9&amp;month=4&amp;year=2020&amp;thetype=%A7%BA%CB%B9%E8%C7%C2%A7%D2%B9"/>
    <hyperlink ref="E1081" r:id="rId1074" display="http://hfo63.cfo.in.th/CheckDataDtl.aspx?orgid=05570&amp;balance=%A7%BA%B4%D8%C5%3Cbr/%3E%A7%BA%CA%D1%C1%BE%D1%B9%B8%EC%A1%D1%B9&amp;month=4&amp;year=2020&amp;thetype=%A7%BA%CB%B9%E8%C7%C2%A7%D2%B9"/>
    <hyperlink ref="E1082" r:id="rId1075" display="http://hfo63.cfo.in.th/CheckDataDtl.aspx?orgid=05570&amp;balance=%A7%BA%B4%D8%C5%3Cbr/%3E%A7%BA%CA%D1%C1%BE%D1%B9%B8%EC%A1%D1%B9&amp;month=4&amp;year=2020&amp;thetype=%A7%BA%CB%B9%E8%C7%C2%A7%D2%B9"/>
    <hyperlink ref="E1083" r:id="rId1076" display="http://hfo63.cfo.in.th/CheckDataDtl.aspx?orgid=05571&amp;balance=%A7%BA%B4%D8%C5%3Cbr/%3E%A7%BA%CA%D1%C1%BE%D1%B9%B8%EC%A1%D1%B9&amp;month=4&amp;year=2020&amp;thetype=%A7%BA%CB%B9%E8%C7%C2%A7%D2%B9"/>
    <hyperlink ref="E1084" r:id="rId1077" display="http://hfo63.cfo.in.th/CheckDataDtl.aspx?orgid=05571&amp;balance=%A7%BA%B4%D8%C5%3Cbr/%3E%A7%BA%CA%D1%C1%BE%D1%B9%B8%EC%A1%D1%B9&amp;month=4&amp;year=2020&amp;thetype=%A7%BA%CB%B9%E8%C7%C2%A7%D2%B9"/>
    <hyperlink ref="E1085" r:id="rId1078" display="http://hfo63.cfo.in.th/CheckDataDtl.aspx?orgid=05572&amp;balance=%A7%BA%B4%D8%C5%3Cbr/%3E%A7%BA%CA%D1%C1%BE%D1%B9%B8%EC%A1%D1%B9&amp;month=4&amp;year=2020&amp;thetype=%A7%BA%CB%B9%E8%C7%C2%A7%D2%B9"/>
    <hyperlink ref="E1086" r:id="rId1079" display="http://hfo63.cfo.in.th/CheckDataDtl.aspx?orgid=05572&amp;balance=%A7%BA%B4%D8%C5%3Cbr/%3E%A7%BA%CA%D1%C1%BE%D1%B9%B8%EC%A1%D1%B9&amp;month=4&amp;year=2020&amp;thetype=%A7%BA%CB%B9%E8%C7%C2%A7%D2%B9"/>
    <hyperlink ref="E1087" r:id="rId1080" display="http://hfo63.cfo.in.th/CheckDataDtl.aspx?orgid=05573&amp;balance=%A7%BA%B4%D8%C5%3Cbr/%3E%A7%BA%CA%D1%C1%BE%D1%B9%B8%EC%A1%D1%B9&amp;month=4&amp;year=2020&amp;thetype=%A7%BA%CB%B9%E8%C7%C2%A7%D2%B9"/>
    <hyperlink ref="E1088" r:id="rId1081" display="http://hfo63.cfo.in.th/CheckDataDtl.aspx?orgid=05573&amp;balance=%A7%BA%B4%D8%C5%3Cbr/%3E%A7%BA%CA%D1%C1%BE%D1%B9%B8%EC%A1%D1%B9&amp;month=4&amp;year=2020&amp;thetype=%A7%BA%CB%B9%E8%C7%C2%A7%D2%B9"/>
    <hyperlink ref="E1089" r:id="rId1082" display="http://hfo63.cfo.in.th/CheckDataDtl.aspx?orgid=05574&amp;balance=%A7%BA%B4%D8%C5%3Cbr/%3E%A7%BA%CA%D1%C1%BE%D1%B9%B8%EC%A1%D1%B9&amp;month=4&amp;year=2020&amp;thetype=%A7%BA%CB%B9%E8%C7%C2%A7%D2%B9"/>
    <hyperlink ref="E1090" r:id="rId1083" display="http://hfo63.cfo.in.th/CheckDataDtl.aspx?orgid=05574&amp;balance=%A7%BA%B4%D8%C5%3Cbr/%3E%A7%BA%CA%D1%C1%BE%D1%B9%B8%EC%A1%D1%B9&amp;month=4&amp;year=2020&amp;thetype=%A7%BA%CB%B9%E8%C7%C2%A7%D2%B9"/>
    <hyperlink ref="E1091" r:id="rId1084" display="http://hfo63.cfo.in.th/CheckDataDtl.aspx?orgid=05575&amp;balance=%A7%BA%B4%D8%C5%3Cbr/%3E%A7%BA%CA%D1%C1%BE%D1%B9%B8%EC%A1%D1%B9&amp;month=4&amp;year=2020&amp;thetype=%A7%BA%CB%B9%E8%C7%C2%A7%D2%B9"/>
    <hyperlink ref="E1092" r:id="rId1085" display="http://hfo63.cfo.in.th/CheckDataDtl.aspx?orgid=05575&amp;balance=%A7%BA%B4%D8%C5%3Cbr/%3E%A7%BA%CA%D1%C1%BE%D1%B9%B8%EC%A1%D1%B9&amp;month=4&amp;year=2020&amp;thetype=%A7%BA%CB%B9%E8%C7%C2%A7%D2%B9"/>
    <hyperlink ref="E1093" r:id="rId1086" display="http://hfo63.cfo.in.th/CheckDataDtl.aspx?orgid=05576&amp;balance=%A7%BA%B4%D8%C5%3Cbr/%3E%A7%BA%CA%D1%C1%BE%D1%B9%B8%EC%A1%D1%B9&amp;month=4&amp;year=2020&amp;thetype=%A7%BA%CB%B9%E8%C7%C2%A7%D2%B9"/>
    <hyperlink ref="E1094" r:id="rId1087" display="http://hfo63.cfo.in.th/CheckDataDtl.aspx?orgid=05576&amp;balance=%A7%BA%B4%D8%C5%3Cbr/%3E%A7%BA%CA%D1%C1%BE%D1%B9%B8%EC%A1%D1%B9&amp;month=4&amp;year=2020&amp;thetype=%A7%BA%CB%B9%E8%C7%C2%A7%D2%B9"/>
    <hyperlink ref="E1095" r:id="rId1088" display="http://hfo63.cfo.in.th/CheckDataDtl.aspx?orgid=05577&amp;balance=%A7%BA%B4%D8%C5%3Cbr/%3E%A7%BA%CA%D1%C1%BE%D1%B9%B8%EC%A1%D1%B9&amp;month=4&amp;year=2020&amp;thetype=%A7%BA%CB%B9%E8%C7%C2%A7%D2%B9"/>
    <hyperlink ref="E1096" r:id="rId1089" display="http://hfo63.cfo.in.th/CheckDataDtl.aspx?orgid=05577&amp;balance=%A7%BA%B4%D8%C5%3Cbr/%3E%A7%BA%CA%D1%C1%BE%D1%B9%B8%EC%A1%D1%B9&amp;month=4&amp;year=2020&amp;thetype=%A7%BA%CB%B9%E8%C7%C2%A7%D2%B9"/>
    <hyperlink ref="E1097" r:id="rId1090" display="http://hfo63.cfo.in.th/CheckDataDtl.aspx?orgid=05578&amp;balance=%A7%BA%B4%D8%C5%3Cbr/%3E%A7%BA%CA%D1%C1%BE%D1%B9%B8%EC%A1%D1%B9&amp;month=4&amp;year=2020&amp;thetype=%A7%BA%CB%B9%E8%C7%C2%A7%D2%B9"/>
    <hyperlink ref="E1098" r:id="rId1091" display="http://hfo63.cfo.in.th/CheckDataDtl.aspx?orgid=05578&amp;balance=%A7%BA%B4%D8%C5%3Cbr/%3E%A7%BA%CA%D1%C1%BE%D1%B9%B8%EC%A1%D1%B9&amp;month=4&amp;year=2020&amp;thetype=%A7%BA%CB%B9%E8%C7%C2%A7%D2%B9"/>
    <hyperlink ref="E1099" r:id="rId1092" display="http://hfo63.cfo.in.th/CheckDataDtl.aspx?orgid=05579&amp;balance=%A7%BA%B4%D8%C5%3Cbr/%3E%A7%BA%CA%D1%C1%BE%D1%B9%B8%EC%A1%D1%B9&amp;month=4&amp;year=2020&amp;thetype=%A7%BA%CB%B9%E8%C7%C2%A7%D2%B9"/>
    <hyperlink ref="E1100" r:id="rId1093" display="http://hfo63.cfo.in.th/CheckDataDtl.aspx?orgid=05579&amp;balance=%A7%BA%B4%D8%C5%3Cbr/%3E%A7%BA%CA%D1%C1%BE%D1%B9%B8%EC%A1%D1%B9&amp;month=4&amp;year=2020&amp;thetype=%A7%BA%CB%B9%E8%C7%C2%A7%D2%B9"/>
    <hyperlink ref="E1101" r:id="rId1094" display="http://hfo63.cfo.in.th/CheckDataDtl.aspx?orgid=05580&amp;balance=%A7%BA%B4%D8%C5%3Cbr/%3E%A7%BA%CA%D1%C1%BE%D1%B9%B8%EC%A1%D1%B9&amp;month=4&amp;year=2020&amp;thetype=%A7%BA%CB%B9%E8%C7%C2%A7%D2%B9"/>
    <hyperlink ref="E1102" r:id="rId1095" display="http://hfo63.cfo.in.th/CheckDataDtl.aspx?orgid=05580&amp;balance=%A7%BA%B4%D8%C5%3Cbr/%3E%A7%BA%CA%D1%C1%BE%D1%B9%B8%EC%A1%D1%B9&amp;month=4&amp;year=2020&amp;thetype=%A7%BA%CB%B9%E8%C7%C2%A7%D2%B9"/>
    <hyperlink ref="E1103" r:id="rId1096" display="http://hfo63.cfo.in.th/CheckDataDtl.aspx?orgid=05581&amp;balance=%A7%BA%B4%D8%C5%3Cbr/%3E%A7%BA%CA%D1%C1%BE%D1%B9%B8%EC%A1%D1%B9&amp;month=4&amp;year=2020&amp;thetype=%A7%BA%CB%B9%E8%C7%C2%A7%D2%B9"/>
    <hyperlink ref="E1104" r:id="rId1097" display="http://hfo63.cfo.in.th/CheckDataDtl.aspx?orgid=05581&amp;balance=%A7%BA%B4%D8%C5%3Cbr/%3E%A7%BA%CA%D1%C1%BE%D1%B9%B8%EC%A1%D1%B9&amp;month=4&amp;year=2020&amp;thetype=%A7%BA%CB%B9%E8%C7%C2%A7%D2%B9"/>
    <hyperlink ref="E1105" r:id="rId1098" display="http://hfo63.cfo.in.th/CheckDataDtl.aspx?orgid=05582&amp;balance=%A7%BA%B4%D8%C5%3Cbr/%3E%A7%BA%CA%D1%C1%BE%D1%B9%B8%EC%A1%D1%B9&amp;month=4&amp;year=2020&amp;thetype=%A7%BA%CB%B9%E8%C7%C2%A7%D2%B9"/>
    <hyperlink ref="E1106" r:id="rId1099" display="http://hfo63.cfo.in.th/CheckDataDtl.aspx?orgid=05582&amp;balance=%A7%BA%B4%D8%C5%3Cbr/%3E%A7%BA%CA%D1%C1%BE%D1%B9%B8%EC%A1%D1%B9&amp;month=4&amp;year=2020&amp;thetype=%A7%BA%CB%B9%E8%C7%C2%A7%D2%B9"/>
    <hyperlink ref="E1107" r:id="rId1100" display="http://hfo63.cfo.in.th/CheckDataDtl.aspx?orgid=05583&amp;balance=%A7%BA%B4%D8%C5%3Cbr/%3E%A7%BA%CA%D1%C1%BE%D1%B9%B8%EC%A1%D1%B9&amp;month=4&amp;year=2020&amp;thetype=%A7%BA%CB%B9%E8%C7%C2%A7%D2%B9"/>
    <hyperlink ref="E1108" r:id="rId1101" display="http://hfo63.cfo.in.th/CheckDataDtl.aspx?orgid=05583&amp;balance=%A7%BA%B4%D8%C5%3Cbr/%3E%A7%BA%CA%D1%C1%BE%D1%B9%B8%EC%A1%D1%B9&amp;month=4&amp;year=2020&amp;thetype=%A7%BA%CB%B9%E8%C7%C2%A7%D2%B9"/>
    <hyperlink ref="E1109" r:id="rId1102" display="http://hfo63.cfo.in.th/CheckDataDtl.aspx?orgid=05584&amp;balance=%A7%BA%B4%D8%C5%3Cbr/%3E%A7%BA%CA%D1%C1%BE%D1%B9%B8%EC%A1%D1%B9&amp;month=4&amp;year=2020&amp;thetype=%A7%BA%CB%B9%E8%C7%C2%A7%D2%B9"/>
    <hyperlink ref="E1110" r:id="rId1103" display="http://hfo63.cfo.in.th/CheckDataDtl.aspx?orgid=05584&amp;balance=%A7%BA%B4%D8%C5%3Cbr/%3E%A7%BA%CA%D1%C1%BE%D1%B9%B8%EC%A1%D1%B9&amp;month=4&amp;year=2020&amp;thetype=%A7%BA%CB%B9%E8%C7%C2%A7%D2%B9"/>
    <hyperlink ref="E1111" r:id="rId1104" display="http://hfo63.cfo.in.th/CheckDataDtl.aspx?orgid=05585&amp;balance=%A7%BA%B4%D8%C5%3Cbr/%3E%A7%BA%CA%D1%C1%BE%D1%B9%B8%EC%A1%D1%B9&amp;month=4&amp;year=2020&amp;thetype=%A7%BA%CB%B9%E8%C7%C2%A7%D2%B9"/>
    <hyperlink ref="E1112" r:id="rId1105" display="http://hfo63.cfo.in.th/CheckDataDtl.aspx?orgid=05585&amp;balance=%A7%BA%B4%D8%C5%3Cbr/%3E%A7%BA%CA%D1%C1%BE%D1%B9%B8%EC%A1%D1%B9&amp;month=4&amp;year=2020&amp;thetype=%A7%BA%CB%B9%E8%C7%C2%A7%D2%B9"/>
    <hyperlink ref="E1113" r:id="rId1106" display="http://hfo63.cfo.in.th/CheckDataDtl.aspx?orgid=05586&amp;balance=%A7%BA%B4%D8%C5%3Cbr/%3E%A7%BA%CA%D1%C1%BE%D1%B9%B8%EC%A1%D1%B9&amp;month=4&amp;year=2020&amp;thetype=%A7%BA%CB%B9%E8%C7%C2%A7%D2%B9"/>
    <hyperlink ref="E1114" r:id="rId1107" display="http://hfo63.cfo.in.th/CheckDataDtl.aspx?orgid=05586&amp;balance=%A7%BA%B4%D8%C5%3Cbr/%3E%A7%BA%CA%D1%C1%BE%D1%B9%B8%EC%A1%D1%B9&amp;month=4&amp;year=2020&amp;thetype=%A7%BA%CB%B9%E8%C7%C2%A7%D2%B9"/>
    <hyperlink ref="E1115" r:id="rId1108" display="http://hfo63.cfo.in.th/CheckDataDtl.aspx?orgid=05587&amp;balance=%A7%BA%B4%D8%C5%3Cbr/%3E%A7%BA%CA%D1%C1%BE%D1%B9%B8%EC%A1%D1%B9&amp;month=4&amp;year=2020&amp;thetype=%A7%BA%CB%B9%E8%C7%C2%A7%D2%B9"/>
    <hyperlink ref="E1116" r:id="rId1109" display="http://hfo63.cfo.in.th/CheckDataDtl.aspx?orgid=05587&amp;balance=%A7%BA%B4%D8%C5%3Cbr/%3E%A7%BA%CA%D1%C1%BE%D1%B9%B8%EC%A1%D1%B9&amp;month=4&amp;year=2020&amp;thetype=%A7%BA%CB%B9%E8%C7%C2%A7%D2%B9"/>
    <hyperlink ref="E1117" r:id="rId1110" display="http://hfo63.cfo.in.th/CheckDataDtl.aspx?orgid=05588&amp;balance=%A7%BA%B4%D8%C5%3Cbr/%3E%A7%BA%CA%D1%C1%BE%D1%B9%B8%EC%A1%D1%B9&amp;month=4&amp;year=2020&amp;thetype=%A7%BA%CB%B9%E8%C7%C2%A7%D2%B9"/>
    <hyperlink ref="E1118" r:id="rId1111" display="http://hfo63.cfo.in.th/CheckDataDtl.aspx?orgid=05588&amp;balance=%A7%BA%B4%D8%C5%3Cbr/%3E%A7%BA%CA%D1%C1%BE%D1%B9%B8%EC%A1%D1%B9&amp;month=4&amp;year=2020&amp;thetype=%A7%BA%CB%B9%E8%C7%C2%A7%D2%B9"/>
    <hyperlink ref="E1119" r:id="rId1112" display="http://hfo63.cfo.in.th/CheckDataDtl.aspx?orgid=05589&amp;balance=%A7%BA%B4%D8%C5%3Cbr/%3E%A7%BA%CA%D1%C1%BE%D1%B9%B8%EC%A1%D1%B9&amp;month=4&amp;year=2020&amp;thetype=%A7%BA%CB%B9%E8%C7%C2%A7%D2%B9"/>
    <hyperlink ref="E1120" r:id="rId1113" display="http://hfo63.cfo.in.th/CheckDataDtl.aspx?orgid=05589&amp;balance=%A7%BA%B4%D8%C5%3Cbr/%3E%A7%BA%CA%D1%C1%BE%D1%B9%B8%EC%A1%D1%B9&amp;month=4&amp;year=2020&amp;thetype=%A7%BA%CB%B9%E8%C7%C2%A7%D2%B9"/>
    <hyperlink ref="E1121" r:id="rId1114" display="http://hfo63.cfo.in.th/CheckDataDtl.aspx?orgid=05590&amp;balance=%A7%BA%B4%D8%C5%3Cbr/%3E%A7%BA%CA%D1%C1%BE%D1%B9%B8%EC%A1%D1%B9&amp;month=4&amp;year=2020&amp;thetype=%A7%BA%CB%B9%E8%C7%C2%A7%D2%B9"/>
    <hyperlink ref="E1122" r:id="rId1115" display="http://hfo63.cfo.in.th/CheckDataDtl.aspx?orgid=05590&amp;balance=%A7%BA%B4%D8%C5%3Cbr/%3E%A7%BA%CA%D1%C1%BE%D1%B9%B8%EC%A1%D1%B9&amp;month=4&amp;year=2020&amp;thetype=%A7%BA%CB%B9%E8%C7%C2%A7%D2%B9"/>
    <hyperlink ref="E1123" r:id="rId1116" display="http://hfo63.cfo.in.th/CheckDataDtl.aspx?orgid=05591&amp;balance=%A7%BA%B4%D8%C5%3Cbr/%3E%A7%BA%CA%D1%C1%BE%D1%B9%B8%EC%A1%D1%B9&amp;month=4&amp;year=2020&amp;thetype=%A7%BA%CB%B9%E8%C7%C2%A7%D2%B9"/>
    <hyperlink ref="E1124" r:id="rId1117" display="http://hfo63.cfo.in.th/CheckDataDtl.aspx?orgid=05591&amp;balance=%A7%BA%B4%D8%C5%3Cbr/%3E%A7%BA%CA%D1%C1%BE%D1%B9%B8%EC%A1%D1%B9&amp;month=4&amp;year=2020&amp;thetype=%A7%BA%CB%B9%E8%C7%C2%A7%D2%B9"/>
    <hyperlink ref="E1125" r:id="rId1118" display="http://hfo63.cfo.in.th/CheckDataDtl.aspx?orgid=05592&amp;balance=%A7%BA%B4%D8%C5%3Cbr/%3E%A7%BA%CA%D1%C1%BE%D1%B9%B8%EC%A1%D1%B9&amp;month=4&amp;year=2020&amp;thetype=%A7%BA%CB%B9%E8%C7%C2%A7%D2%B9"/>
    <hyperlink ref="E1126" r:id="rId1119" display="http://hfo63.cfo.in.th/CheckDataDtl.aspx?orgid=05592&amp;balance=%A7%BA%B4%D8%C5%3Cbr/%3E%A7%BA%CA%D1%C1%BE%D1%B9%B8%EC%A1%D1%B9&amp;month=4&amp;year=2020&amp;thetype=%A7%BA%CB%B9%E8%C7%C2%A7%D2%B9"/>
    <hyperlink ref="E1127" r:id="rId1120" display="http://hfo63.cfo.in.th/CheckDataDtl.aspx?orgid=05593&amp;balance=%A7%BA%B4%D8%C5%3Cbr/%3E%A7%BA%CA%D1%C1%BE%D1%B9%B8%EC%A1%D1%B9&amp;month=4&amp;year=2020&amp;thetype=%A7%BA%CB%B9%E8%C7%C2%A7%D2%B9"/>
    <hyperlink ref="E1128" r:id="rId1121" display="http://hfo63.cfo.in.th/CheckDataDtl.aspx?orgid=05593&amp;balance=%A7%BA%B4%D8%C5%3Cbr/%3E%A7%BA%CA%D1%C1%BE%D1%B9%B8%EC%A1%D1%B9&amp;month=4&amp;year=2020&amp;thetype=%A7%BA%CB%B9%E8%C7%C2%A7%D2%B9"/>
    <hyperlink ref="E1129" r:id="rId1122" display="http://hfo63.cfo.in.th/CheckDataDtl.aspx?orgid=05594&amp;balance=%A7%BA%B4%D8%C5%3Cbr/%3E%A7%BA%CA%D1%C1%BE%D1%B9%B8%EC%A1%D1%B9&amp;month=4&amp;year=2020&amp;thetype=%A7%BA%CB%B9%E8%C7%C2%A7%D2%B9"/>
    <hyperlink ref="E1130" r:id="rId1123" display="http://hfo63.cfo.in.th/CheckDataDtl.aspx?orgid=05594&amp;balance=%A7%BA%B4%D8%C5%3Cbr/%3E%A7%BA%CA%D1%C1%BE%D1%B9%B8%EC%A1%D1%B9&amp;month=4&amp;year=2020&amp;thetype=%A7%BA%CB%B9%E8%C7%C2%A7%D2%B9"/>
    <hyperlink ref="E1131" r:id="rId1124" display="http://hfo63.cfo.in.th/CheckDataDtl.aspx?orgid=10710&amp;balance=%A7%BA%B4%D8%C5%3Cbr/%3E%A7%BA%CA%D1%C1%BE%D1%B9%B8%EC%A1%D1%B9&amp;month=4&amp;year=2020&amp;thetype=%A7%BA%CB%B9%E8%C7%C2%A7%D2%B9"/>
    <hyperlink ref="E1132" r:id="rId1125" display="http://hfo63.cfo.in.th/CheckDataDtl.aspx?orgid=10710&amp;balance=%A7%BA%B4%D8%C5%3Cbr/%3E%A7%BA%CA%D1%C1%BE%D1%B9%B8%EC%A1%D1%B9&amp;month=4&amp;year=2020&amp;thetype=%A7%BA%CB%B9%E8%C7%C2%A7%D2%B9"/>
    <hyperlink ref="E1133" r:id="rId1126" display="http://hfo63.cfo.in.th/CheckDataDtl.aspx?orgid=11089&amp;balance=%A7%BA%B4%D8%C5%3Cbr/%3E%A7%BA%CA%D1%C1%BE%D1%B9%B8%EC%A1%D1%B9&amp;month=4&amp;year=2020&amp;thetype=%A7%BA%CB%B9%E8%C7%C2%A7%D2%B9"/>
    <hyperlink ref="E1134" r:id="rId1127" display="http://hfo63.cfo.in.th/CheckDataDtl.aspx?orgid=11089&amp;balance=%A7%BA%B4%D8%C5%3Cbr/%3E%A7%BA%CA%D1%C1%BE%D1%B9%B8%EC%A1%D1%B9&amp;month=4&amp;year=2020&amp;thetype=%A7%BA%CB%B9%E8%C7%C2%A7%D2%B9"/>
    <hyperlink ref="E1135" r:id="rId1128" display="http://hfo63.cfo.in.th/CheckDataDtl.aspx?orgid=11090&amp;balance=%A7%BA%B4%D8%C5%3Cbr/%3E%A7%BA%CA%D1%C1%BE%D1%B9%B8%EC%A1%D1%B9&amp;month=4&amp;year=2020&amp;thetype=%A7%BA%CB%B9%E8%C7%C2%A7%D2%B9"/>
    <hyperlink ref="E1136" r:id="rId1129" display="http://hfo63.cfo.in.th/CheckDataDtl.aspx?orgid=11090&amp;balance=%A7%BA%B4%D8%C5%3Cbr/%3E%A7%BA%CA%D1%C1%BE%D1%B9%B8%EC%A1%D1%B9&amp;month=4&amp;year=2020&amp;thetype=%A7%BA%CB%B9%E8%C7%C2%A7%D2%B9"/>
    <hyperlink ref="E1137" r:id="rId1130" display="http://hfo63.cfo.in.th/CheckDataDtl.aspx?orgid=11091&amp;balance=%A7%BA%B4%D8%C5%3Cbr/%3E%A7%BA%CA%D1%C1%BE%D1%B9%B8%EC%A1%D1%B9&amp;month=4&amp;year=2020&amp;thetype=%A7%BA%CB%B9%E8%C7%C2%A7%D2%B9"/>
    <hyperlink ref="E1138" r:id="rId1131" display="http://hfo63.cfo.in.th/CheckDataDtl.aspx?orgid=11091&amp;balance=%A7%BA%B4%D8%C5%3Cbr/%3E%A7%BA%CA%D1%C1%BE%D1%B9%B8%EC%A1%D1%B9&amp;month=4&amp;year=2020&amp;thetype=%A7%BA%CB%B9%E8%C7%C2%A7%D2%B9"/>
    <hyperlink ref="E1139" r:id="rId1132" display="http://hfo63.cfo.in.th/CheckDataDtl.aspx?orgid=11092&amp;balance=%A7%BA%B4%D8%C5%3Cbr/%3E%A7%BA%CA%D1%C1%BE%D1%B9%B8%EC%A1%D1%B9&amp;month=4&amp;year=2020&amp;thetype=%A7%BA%CB%B9%E8%C7%C2%A7%D2%B9"/>
    <hyperlink ref="E1140" r:id="rId1133" display="http://hfo63.cfo.in.th/CheckDataDtl.aspx?orgid=11092&amp;balance=%A7%BA%B4%D8%C5%3Cbr/%3E%A7%BA%CA%D1%C1%BE%D1%B9%B8%EC%A1%D1%B9&amp;month=4&amp;year=2020&amp;thetype=%A7%BA%CB%B9%E8%C7%C2%A7%D2%B9"/>
    <hyperlink ref="E1141" r:id="rId1134" display="http://hfo63.cfo.in.th/CheckDataDtl.aspx?orgid=11093&amp;balance=%A7%BA%B4%D8%C5%3Cbr/%3E%A7%BA%CA%D1%C1%BE%D1%B9%B8%EC%A1%D1%B9&amp;month=4&amp;year=2020&amp;thetype=%A7%BA%CB%B9%E8%C7%C2%A7%D2%B9"/>
    <hyperlink ref="E1142" r:id="rId1135" display="http://hfo63.cfo.in.th/CheckDataDtl.aspx?orgid=11093&amp;balance=%A7%BA%B4%D8%C5%3Cbr/%3E%A7%BA%CA%D1%C1%BE%D1%B9%B8%EC%A1%D1%B9&amp;month=4&amp;year=2020&amp;thetype=%A7%BA%CB%B9%E8%C7%C2%A7%D2%B9"/>
    <hyperlink ref="E1143" r:id="rId1136" display="http://hfo63.cfo.in.th/CheckDataDtl.aspx?orgid=11094&amp;balance=%A7%BA%B4%D8%C5%3Cbr/%3E%A7%BA%CA%D1%C1%BE%D1%B9%B8%EC%A1%D1%B9&amp;month=4&amp;year=2020&amp;thetype=%A7%BA%CB%B9%E8%C7%C2%A7%D2%B9"/>
    <hyperlink ref="E1144" r:id="rId1137" display="http://hfo63.cfo.in.th/CheckDataDtl.aspx?orgid=11094&amp;balance=%A7%BA%B4%D8%C5%3Cbr/%3E%A7%BA%CA%D1%C1%BE%D1%B9%B8%EC%A1%D1%B9&amp;month=4&amp;year=2020&amp;thetype=%A7%BA%CB%B9%E8%C7%C2%A7%D2%B9"/>
    <hyperlink ref="E1145" r:id="rId1138" display="http://hfo63.cfo.in.th/CheckDataDtl.aspx?orgid=11095&amp;balance=%A7%BA%B4%D8%C5%3Cbr/%3E%A7%BA%CA%D1%C1%BE%D1%B9%B8%EC%A1%D1%B9&amp;month=4&amp;year=2020&amp;thetype=%A7%BA%CB%B9%E8%C7%C2%A7%D2%B9"/>
    <hyperlink ref="E1146" r:id="rId1139" display="http://hfo63.cfo.in.th/CheckDataDtl.aspx?orgid=11095&amp;balance=%A7%BA%B4%D8%C5%3Cbr/%3E%A7%BA%CA%D1%C1%BE%D1%B9%B8%EC%A1%D1%B9&amp;month=4&amp;year=2020&amp;thetype=%A7%BA%CB%B9%E8%C7%C2%A7%D2%B9"/>
    <hyperlink ref="E1147" r:id="rId1140" display="http://hfo63.cfo.in.th/CheckDataDtl.aspx?orgid=11096&amp;balance=%A7%BA%B4%D8%C5%3Cbr/%3E%A7%BA%CA%D1%C1%BE%D1%B9%B8%EC%A1%D1%B9&amp;month=4&amp;year=2020&amp;thetype=%A7%BA%CB%B9%E8%C7%C2%A7%D2%B9"/>
    <hyperlink ref="E1148" r:id="rId1141" display="http://hfo63.cfo.in.th/CheckDataDtl.aspx?orgid=11096&amp;balance=%A7%BA%B4%D8%C5%3Cbr/%3E%A7%BA%CA%D1%C1%BE%D1%B9%B8%EC%A1%D1%B9&amp;month=4&amp;year=2020&amp;thetype=%A7%BA%CB%B9%E8%C7%C2%A7%D2%B9"/>
    <hyperlink ref="E1149" r:id="rId1142" display="http://hfo63.cfo.in.th/CheckDataDtl.aspx?orgid=11097&amp;balance=%A7%BA%B4%D8%C5%3Cbr/%3E%A7%BA%CA%D1%C1%BE%D1%B9%B8%EC%A1%D1%B9&amp;month=4&amp;year=2020&amp;thetype=%A7%BA%CB%B9%E8%C7%C2%A7%D2%B9"/>
    <hyperlink ref="E1150" r:id="rId1143" display="http://hfo63.cfo.in.th/CheckDataDtl.aspx?orgid=11097&amp;balance=%A7%BA%B4%D8%C5%3Cbr/%3E%A7%BA%CA%D1%C1%BE%D1%B9%B8%EC%A1%D1%B9&amp;month=4&amp;year=2020&amp;thetype=%A7%BA%CB%B9%E8%C7%C2%A7%D2%B9"/>
    <hyperlink ref="E1151" r:id="rId1144" display="http://hfo63.cfo.in.th/CheckDataDtl.aspx?orgid=11098&amp;balance=%A7%BA%B4%D8%C5%3Cbr/%3E%A7%BA%CA%D1%C1%BE%D1%B9%B8%EC%A1%D1%B9&amp;month=4&amp;year=2020&amp;thetype=%A7%BA%CB%B9%E8%C7%C2%A7%D2%B9"/>
    <hyperlink ref="E1152" r:id="rId1145" display="http://hfo63.cfo.in.th/CheckDataDtl.aspx?orgid=11098&amp;balance=%A7%BA%B4%D8%C5%3Cbr/%3E%A7%BA%CA%D1%C1%BE%D1%B9%B8%EC%A1%D1%B9&amp;month=4&amp;year=2020&amp;thetype=%A7%BA%CB%B9%E8%C7%C2%A7%D2%B9"/>
    <hyperlink ref="E1153" r:id="rId1146" display="http://hfo63.cfo.in.th/CheckDataDtl.aspx?orgid=11099&amp;balance=%A7%BA%B4%D8%C5%3Cbr/%3E%A7%BA%CA%D1%C1%BE%D1%B9%B8%EC%A1%D1%B9&amp;month=4&amp;year=2020&amp;thetype=%A7%BA%CB%B9%E8%C7%C2%A7%D2%B9"/>
    <hyperlink ref="E1154" r:id="rId1147" display="http://hfo63.cfo.in.th/CheckDataDtl.aspx?orgid=11099&amp;balance=%A7%BA%B4%D8%C5%3Cbr/%3E%A7%BA%CA%D1%C1%BE%D1%B9%B8%EC%A1%D1%B9&amp;month=4&amp;year=2020&amp;thetype=%A7%BA%CB%B9%E8%C7%C2%A7%D2%B9"/>
    <hyperlink ref="E1155" r:id="rId1148" display="http://hfo63.cfo.in.th/CheckDataDtl.aspx?orgid=11100&amp;balance=%A7%BA%B4%D8%C5%3Cbr/%3E%A7%BA%CA%D1%C1%BE%D1%B9%B8%EC%A1%D1%B9&amp;month=4&amp;year=2020&amp;thetype=%A7%BA%CB%B9%E8%C7%C2%A7%D2%B9"/>
    <hyperlink ref="E1156" r:id="rId1149" display="http://hfo63.cfo.in.th/CheckDataDtl.aspx?orgid=11100&amp;balance=%A7%BA%B4%D8%C5%3Cbr/%3E%A7%BA%CA%D1%C1%BE%D1%B9%B8%EC%A1%D1%B9&amp;month=4&amp;year=2020&amp;thetype=%A7%BA%CB%B9%E8%C7%C2%A7%D2%B9"/>
    <hyperlink ref="E1157" r:id="rId1150" display="http://hfo63.cfo.in.th/CheckDataDtl.aspx?orgid=11101&amp;balance=%A7%BA%B4%D8%C5%3Cbr/%3E%A7%BA%CA%D1%C1%BE%D1%B9%B8%EC%A1%D1%B9&amp;month=4&amp;year=2020&amp;thetype=%A7%BA%CB%B9%E8%C7%C2%A7%D2%B9"/>
    <hyperlink ref="E1158" r:id="rId1151" display="http://hfo63.cfo.in.th/CheckDataDtl.aspx?orgid=11101&amp;balance=%A7%BA%B4%D8%C5%3Cbr/%3E%A7%BA%CA%D1%C1%BE%D1%B9%B8%EC%A1%D1%B9&amp;month=4&amp;year=2020&amp;thetype=%A7%BA%CB%B9%E8%C7%C2%A7%D2%B9"/>
    <hyperlink ref="E1159" r:id="rId1152" display="http://hfo63.cfo.in.th/CheckDataDtl.aspx?orgid=11102&amp;balance=%A7%BA%B4%D8%C5%3Cbr/%3E%A7%BA%CA%D1%C1%BE%D1%B9%B8%EC%A1%D1%B9&amp;month=4&amp;year=2020&amp;thetype=%A7%BA%CB%B9%E8%C7%C2%A7%D2%B9"/>
    <hyperlink ref="E1160" r:id="rId1153" display="http://hfo63.cfo.in.th/CheckDataDtl.aspx?orgid=11102&amp;balance=%A7%BA%B4%D8%C5%3Cbr/%3E%A7%BA%CA%D1%C1%BE%D1%B9%B8%EC%A1%D1%B9&amp;month=4&amp;year=2020&amp;thetype=%A7%BA%CB%B9%E8%C7%C2%A7%D2%B9"/>
    <hyperlink ref="E1161" r:id="rId1154" display="http://hfo63.cfo.in.th/CheckDataDtl.aspx?orgid=11103&amp;balance=%A7%BA%B4%D8%C5%3Cbr/%3E%A7%BA%CA%D1%C1%BE%D1%B9%B8%EC%A1%D1%B9&amp;month=4&amp;year=2020&amp;thetype=%A7%BA%CB%B9%E8%C7%C2%A7%D2%B9"/>
    <hyperlink ref="E1162" r:id="rId1155" display="http://hfo63.cfo.in.th/CheckDataDtl.aspx?orgid=11103&amp;balance=%A7%BA%B4%D8%C5%3Cbr/%3E%A7%BA%CA%D1%C1%BE%D1%B9%B8%EC%A1%D1%B9&amp;month=4&amp;year=2020&amp;thetype=%A7%BA%CB%B9%E8%C7%C2%A7%D2%B9"/>
    <hyperlink ref="E1163" r:id="rId1156" display="http://hfo63.cfo.in.th/CheckDataDtl.aspx?orgid=11450&amp;balance=%A7%BA%B4%D8%C5%3Cbr/%3E%A7%BA%CA%D1%C1%BE%D1%B9%B8%EC%A1%D1%B9&amp;month=4&amp;year=2020&amp;thetype=%A7%BA%CB%B9%E8%C7%C2%A7%D2%B9"/>
    <hyperlink ref="E1164" r:id="rId1157" display="http://hfo63.cfo.in.th/CheckDataDtl.aspx?orgid=11450&amp;balance=%A7%BA%B4%D8%C5%3Cbr/%3E%A7%BA%CA%D1%C1%BE%D1%B9%B8%EC%A1%D1%B9&amp;month=4&amp;year=2020&amp;thetype=%A7%BA%CB%B9%E8%C7%C2%A7%D2%B9"/>
    <hyperlink ref="E1165" r:id="rId1158" display="http://hfo63.cfo.in.th/CheckDataDtl.aspx?orgid=11758&amp;balance=%A7%BA%B4%D8%C5%3Cbr/%3E%A7%BA%CA%D1%C1%BE%D1%B9%B8%EC%A1%D1%B9&amp;month=4&amp;year=2020&amp;thetype=%A7%BA%CB%B9%E8%C7%C2%A7%D2%B9"/>
    <hyperlink ref="E1166" r:id="rId1159" display="http://hfo63.cfo.in.th/CheckDataDtl.aspx?orgid=11758&amp;balance=%A7%BA%B4%D8%C5%3Cbr/%3E%A7%BA%CA%D1%C1%BE%D1%B9%B8%EC%A1%D1%B9&amp;month=4&amp;year=2020&amp;thetype=%A7%BA%CB%B9%E8%C7%C2%A7%D2%B9"/>
    <hyperlink ref="E1167" r:id="rId1160" display="http://hfo63.cfo.in.th/CheckDataDtl.aspx?orgid=13967&amp;balance=%A7%BA%B4%D8%C5%3Cbr/%3E%A7%BA%CA%D1%C1%BE%D1%B9%B8%EC%A1%D1%B9&amp;month=4&amp;year=2020&amp;thetype=%A7%BA%CB%B9%E8%C7%C2%A7%D2%B9"/>
    <hyperlink ref="E1168" r:id="rId1161" display="http://hfo63.cfo.in.th/CheckDataDtl.aspx?orgid=13967&amp;balance=%A7%BA%B4%D8%C5%3Cbr/%3E%A7%BA%CA%D1%C1%BE%D1%B9%B8%EC%A1%D1%B9&amp;month=4&amp;year=2020&amp;thetype=%A7%BA%CB%B9%E8%C7%C2%A7%D2%B9"/>
    <hyperlink ref="E1169" r:id="rId1162" display="http://hfo63.cfo.in.th/CheckDataDtl.aspx?orgid=13968&amp;balance=%A7%BA%B4%D8%C5%3Cbr/%3E%A7%BA%CA%D1%C1%BE%D1%B9%B8%EC%A1%D1%B9&amp;month=4&amp;year=2020&amp;thetype=%A7%BA%CB%B9%E8%C7%C2%A7%D2%B9"/>
    <hyperlink ref="E1170" r:id="rId1163" display="http://hfo63.cfo.in.th/CheckDataDtl.aspx?orgid=13968&amp;balance=%A7%BA%B4%D8%C5%3Cbr/%3E%A7%BA%CA%D1%C1%BE%D1%B9%B8%EC%A1%D1%B9&amp;month=4&amp;year=2020&amp;thetype=%A7%BA%CB%B9%E8%C7%C2%A7%D2%B9"/>
    <hyperlink ref="E1171" r:id="rId1164" display="http://hfo63.cfo.in.th/CheckDataDtl.aspx?orgid=13969&amp;balance=%A7%BA%B4%D8%C5%3Cbr/%3E%A7%BA%CA%D1%C1%BE%D1%B9%B8%EC%A1%D1%B9&amp;month=4&amp;year=2020&amp;thetype=%A7%BA%CB%B9%E8%C7%C2%A7%D2%B9"/>
    <hyperlink ref="E1172" r:id="rId1165" display="http://hfo63.cfo.in.th/CheckDataDtl.aspx?orgid=13969&amp;balance=%A7%BA%B4%D8%C5%3Cbr/%3E%A7%BA%CA%D1%C1%BE%D1%B9%B8%EC%A1%D1%B9&amp;month=4&amp;year=2020&amp;thetype=%A7%BA%CB%B9%E8%C7%C2%A7%D2%B9"/>
    <hyperlink ref="E1173" r:id="rId1166" display="http://hfo63.cfo.in.th/CheckDataDtl.aspx?orgid=13970&amp;balance=%A7%BA%B4%D8%C5%3Cbr/%3E%A7%BA%CA%D1%C1%BE%D1%B9%B8%EC%A1%D1%B9&amp;month=4&amp;year=2020&amp;thetype=%A7%BA%CB%B9%E8%C7%C2%A7%D2%B9"/>
    <hyperlink ref="E1174" r:id="rId1167" display="http://hfo63.cfo.in.th/CheckDataDtl.aspx?orgid=13970&amp;balance=%A7%BA%B4%D8%C5%3Cbr/%3E%A7%BA%CA%D1%C1%BE%D1%B9%B8%EC%A1%D1%B9&amp;month=4&amp;year=2020&amp;thetype=%A7%BA%CB%B9%E8%C7%C2%A7%D2%B9"/>
    <hyperlink ref="E1175" r:id="rId1168" display="http://hfo63.cfo.in.th/CheckDataDtl.aspx?orgid=13971&amp;balance=%A7%BA%B4%D8%C5%3Cbr/%3E%A7%BA%CA%D1%C1%BE%D1%B9%B8%EC%A1%D1%B9&amp;month=4&amp;year=2020&amp;thetype=%A7%BA%CB%B9%E8%C7%C2%A7%D2%B9"/>
    <hyperlink ref="E1176" r:id="rId1169" display="http://hfo63.cfo.in.th/CheckDataDtl.aspx?orgid=13971&amp;balance=%A7%BA%B4%D8%C5%3Cbr/%3E%A7%BA%CA%D1%C1%BE%D1%B9%B8%EC%A1%D1%B9&amp;month=4&amp;year=2020&amp;thetype=%A7%BA%CB%B9%E8%C7%C2%A7%D2%B9"/>
    <hyperlink ref="E1177" r:id="rId1170" display="http://hfo63.cfo.in.th/CheckDataDtl.aspx?orgid=13972&amp;balance=%A7%BA%B4%D8%C5%3Cbr/%3E%A7%BA%CA%D1%C1%BE%D1%B9%B8%EC%A1%D1%B9&amp;month=4&amp;year=2020&amp;thetype=%A7%BA%CB%B9%E8%C7%C2%A7%D2%B9"/>
    <hyperlink ref="E1178" r:id="rId1171" display="http://hfo63.cfo.in.th/CheckDataDtl.aspx?orgid=13972&amp;balance=%A7%BA%B4%D8%C5%3Cbr/%3E%A7%BA%CA%D1%C1%BE%D1%B9%B8%EC%A1%D1%B9&amp;month=4&amp;year=2020&amp;thetype=%A7%BA%CB%B9%E8%C7%C2%A7%D2%B9"/>
    <hyperlink ref="E1179" r:id="rId1172" display="http://hfo63.cfo.in.th/CheckDataDtl.aspx?orgid=13973&amp;balance=%A7%BA%B4%D8%C5%3Cbr/%3E%A7%BA%CA%D1%C1%BE%D1%B9%B8%EC%A1%D1%B9&amp;month=4&amp;year=2020&amp;thetype=%A7%BA%CB%B9%E8%C7%C2%A7%D2%B9"/>
    <hyperlink ref="E1180" r:id="rId1173" display="http://hfo63.cfo.in.th/CheckDataDtl.aspx?orgid=13973&amp;balance=%A7%BA%B4%D8%C5%3Cbr/%3E%A7%BA%CA%D1%C1%BE%D1%B9%B8%EC%A1%D1%B9&amp;month=4&amp;year=2020&amp;thetype=%A7%BA%CB%B9%E8%C7%C2%A7%D2%B9"/>
    <hyperlink ref="E1181" r:id="rId1174" display="http://hfo63.cfo.in.th/CheckDataDtl.aspx?orgid=13975&amp;balance=%A7%BA%B4%D8%C5%3Cbr/%3E%A7%BA%CA%D1%C1%BE%D1%B9%B8%EC%A1%D1%B9&amp;month=4&amp;year=2020&amp;thetype=%A7%BA%CB%B9%E8%C7%C2%A7%D2%B9"/>
    <hyperlink ref="E1182" r:id="rId1175" display="http://hfo63.cfo.in.th/CheckDataDtl.aspx?orgid=13975&amp;balance=%A7%BA%B4%D8%C5%3Cbr/%3E%A7%BA%CA%D1%C1%BE%D1%B9%B8%EC%A1%D1%B9&amp;month=4&amp;year=2020&amp;thetype=%A7%BA%CB%B9%E8%C7%C2%A7%D2%B9"/>
    <hyperlink ref="E1183" r:id="rId1176" display="http://hfo63.cfo.in.th/CheckDataDtl.aspx?orgid=13976&amp;balance=%A7%BA%B4%D8%C5%3Cbr/%3E%A7%BA%CA%D1%C1%BE%D1%B9%B8%EC%A1%D1%B9&amp;month=4&amp;year=2020&amp;thetype=%A7%BA%CB%B9%E8%C7%C2%A7%D2%B9"/>
    <hyperlink ref="E1184" r:id="rId1177" display="http://hfo63.cfo.in.th/CheckDataDtl.aspx?orgid=13976&amp;balance=%A7%BA%B4%D8%C5%3Cbr/%3E%A7%BA%CA%D1%C1%BE%D1%B9%B8%EC%A1%D1%B9&amp;month=4&amp;year=2020&amp;thetype=%A7%BA%CB%B9%E8%C7%C2%A7%D2%B9"/>
    <hyperlink ref="E1185" r:id="rId1178" display="http://hfo63.cfo.in.th/CheckDataDtl.aspx?orgid=13977&amp;balance=%A7%BA%B4%D8%C5%3Cbr/%3E%A7%BA%CA%D1%C1%BE%D1%B9%B8%EC%A1%D1%B9&amp;month=4&amp;year=2020&amp;thetype=%A7%BA%CB%B9%E8%C7%C2%A7%D2%B9"/>
    <hyperlink ref="E1186" r:id="rId1179" display="http://hfo63.cfo.in.th/CheckDataDtl.aspx?orgid=13977&amp;balance=%A7%BA%B4%D8%C5%3Cbr/%3E%A7%BA%CA%D1%C1%BE%D1%B9%B8%EC%A1%D1%B9&amp;month=4&amp;year=2020&amp;thetype=%A7%BA%CB%B9%E8%C7%C2%A7%D2%B9"/>
    <hyperlink ref="E1187" r:id="rId1180" display="http://hfo63.cfo.in.th/CheckDataDtl.aspx?orgid=14441&amp;balance=%A7%BA%B4%D8%C5%3Cbr/%3E%A7%BA%CA%D1%C1%BE%D1%B9%B8%EC%A1%D1%B9&amp;month=4&amp;year=2020&amp;thetype=%A7%BA%CB%B9%E8%C7%C2%A7%D2%B9"/>
    <hyperlink ref="E1188" r:id="rId1181" display="http://hfo63.cfo.in.th/CheckDataDtl.aspx?orgid=14441&amp;balance=%A7%BA%B4%D8%C5%3Cbr/%3E%A7%BA%CA%D1%C1%BE%D1%B9%B8%EC%A1%D1%B9&amp;month=4&amp;year=2020&amp;thetype=%A7%BA%CB%B9%E8%C7%C2%A7%D2%B9"/>
    <hyperlink ref="E1189" r:id="rId1182" display="http://hfo63.cfo.in.th/CheckDataDtl.aspx?orgid=14721&amp;balance=%A7%BA%B4%D8%C5%3Cbr/%3E%A7%BA%CA%D1%C1%BE%D1%B9%B8%EC%A1%D1%B9&amp;month=4&amp;year=2020&amp;thetype=%A7%BA%CB%B9%E8%C7%C2%A7%D2%B9"/>
    <hyperlink ref="E1190" r:id="rId1183" display="http://hfo63.cfo.in.th/CheckDataDtl.aspx?orgid=14721&amp;balance=%A7%BA%B4%D8%C5%3Cbr/%3E%A7%BA%CA%D1%C1%BE%D1%B9%B8%EC%A1%D1%B9&amp;month=4&amp;year=2020&amp;thetype=%A7%BA%CB%B9%E8%C7%C2%A7%D2%B9"/>
    <hyperlink ref="E1191" r:id="rId1184" display="http://hfo63.cfo.in.th/CheckDataDtl.aspx?orgid=14887&amp;balance=%A7%BA%B4%D8%C5%3Cbr/%3E%A7%BA%CA%D1%C1%BE%D1%B9%B8%EC%A1%D1%B9&amp;month=4&amp;year=2020&amp;thetype=%A7%BA%CB%B9%E8%C7%C2%A7%D2%B9"/>
    <hyperlink ref="E1192" r:id="rId1185" display="http://hfo63.cfo.in.th/CheckDataDtl.aspx?orgid=14887&amp;balance=%A7%BA%B4%D8%C5%3Cbr/%3E%A7%BA%CA%D1%C1%BE%D1%B9%B8%EC%A1%D1%B9&amp;month=4&amp;year=2020&amp;thetype=%A7%BA%CB%B9%E8%C7%C2%A7%D2%B9"/>
    <hyperlink ref="E1193" r:id="rId1186" display="http://hfo63.cfo.in.th/CheckDataDtl.aspx?orgid=14891&amp;balance=%A7%BA%B4%D8%C5%3Cbr/%3E%A7%BA%CA%D1%C1%BE%D1%B9%B8%EC%A1%D1%B9&amp;month=4&amp;year=2020&amp;thetype=%A7%BA%CB%B9%E8%C7%C2%A7%D2%B9"/>
    <hyperlink ref="E1194" r:id="rId1187" display="http://hfo63.cfo.in.th/CheckDataDtl.aspx?orgid=14891&amp;balance=%A7%BA%B4%D8%C5%3Cbr/%3E%A7%BA%CA%D1%C1%BE%D1%B9%B8%EC%A1%D1%B9&amp;month=4&amp;year=2020&amp;thetype=%A7%BA%CB%B9%E8%C7%C2%A7%D2%B9"/>
    <hyperlink ref="E1195" r:id="rId1188" display="http://hfo63.cfo.in.th/CheckDataDtl.aspx?orgid=21323&amp;balance=%A7%BA%B4%D8%C5%3Cbr/%3E%A7%BA%CA%D1%C1%BE%D1%B9%B8%EC%A1%D1%B9&amp;month=4&amp;year=2020&amp;thetype=%A7%BA%CB%B9%E8%C7%C2%A7%D2%B9"/>
    <hyperlink ref="E1196" r:id="rId1189" display="http://hfo63.cfo.in.th/CheckDataDtl.aspx?orgid=21323&amp;balance=%A7%BA%B4%D8%C5%3Cbr/%3E%A7%BA%CA%D1%C1%BE%D1%B9%B8%EC%A1%D1%B9&amp;month=4&amp;year=2020&amp;thetype=%A7%BA%CB%B9%E8%C7%C2%A7%D2%B9"/>
    <hyperlink ref="E1197" r:id="rId1190" display="http://hfo63.cfo.in.th/CheckDataDtl.aspx?orgid=23217&amp;balance=%A7%BA%B4%D8%C5%3Cbr/%3E%A7%BA%CA%D1%C1%BE%D1%B9%B8%EC%A1%D1%B9&amp;month=4&amp;year=2020&amp;thetype=%A7%BA%CB%B9%E8%C7%C2%A7%D2%B9"/>
    <hyperlink ref="E1198" r:id="rId1191" display="http://hfo63.cfo.in.th/CheckDataDtl.aspx?orgid=23217&amp;balance=%A7%BA%B4%D8%C5%3Cbr/%3E%A7%BA%CA%D1%C1%BE%D1%B9%B8%EC%A1%D1%B9&amp;month=4&amp;year=2020&amp;thetype=%A7%BA%CB%B9%E8%C7%C2%A7%D2%B9"/>
    <hyperlink ref="E1199" r:id="rId1192" display="http://hfo63.cfo.in.th/CheckDataDtl.aspx?orgid=23748&amp;balance=%A7%BA%B4%D8%C5%3Cbr/%3E%A7%BA%CA%D1%C1%BE%D1%B9%B8%EC%A1%D1%B9&amp;month=4&amp;year=2020&amp;thetype=%A7%BA%CB%B9%E8%C7%C2%A7%D2%B9"/>
    <hyperlink ref="E1200" r:id="rId1193" display="http://hfo63.cfo.in.th/CheckDataDtl.aspx?orgid=23748&amp;balance=%A7%BA%B4%D8%C5%3Cbr/%3E%A7%BA%CA%D1%C1%BE%D1%B9%B8%EC%A1%D1%B9&amp;month=4&amp;year=2020&amp;thetype=%A7%BA%CB%B9%E8%C7%C2%A7%D2%B9"/>
    <hyperlink ref="E1201" r:id="rId1194" display="http://hfo63.cfo.in.th/CheckDataDtl.aspx?orgid=23816&amp;balance=%A7%BA%B4%D8%C5%3Cbr/%3E%A7%BA%CA%D1%C1%BE%D1%B9%B8%EC%A1%D1%B9&amp;month=4&amp;year=2020&amp;thetype=%A7%BA%CB%B9%E8%C7%C2%A7%D2%B9"/>
    <hyperlink ref="E1202" r:id="rId1195" display="http://hfo63.cfo.in.th/CheckDataDtl.aspx?orgid=23816&amp;balance=%A7%BA%B4%D8%C5%3Cbr/%3E%A7%BA%CA%D1%C1%BE%D1%B9%B8%EC%A1%D1%B9&amp;month=4&amp;year=2020&amp;thetype=%A7%BA%CB%B9%E8%C7%C2%A7%D2%B9"/>
    <hyperlink ref="E1203" r:id="rId1196" display="http://hfo63.cfo.in.th/CheckDataDtl.aspx?orgid=41075&amp;balance=%A7%BA%B4%D8%C5%3Cbr/%3E%A7%BA%CA%D1%C1%BE%D1%B9%B8%EC%A1%D1%B9&amp;month=4&amp;year=2020&amp;thetype=%A7%BA%CB%B9%E8%C7%C2%A7%D2%B9"/>
    <hyperlink ref="E1204" r:id="rId1197" display="http://hfo63.cfo.in.th/CheckDataDtl.aspx?orgid=41075&amp;balance=%A7%BA%B4%D8%C5%3Cbr/%3E%A7%BA%CA%D1%C1%BE%D1%B9%B8%EC%A1%D1%B9&amp;month=4&amp;year=2020&amp;thetype=%A7%BA%CB%B9%E8%C7%C2%A7%D2%B9"/>
    <hyperlink ref="E1205" r:id="rId1198" display="http://hfo63.cfo.in.th/CheckDataDtl.aspx?orgid=00429&amp;balance=%A7%BA%B4%D8%C5%3Cbr/%3E%A7%BA%CA%D1%C1%BE%D1%B9%B8%EC%A1%D1%B9&amp;month=4&amp;year=2020&amp;thetype=%A7%BA%CB%B9%E8%C7%C2%A7%D2%B9"/>
    <hyperlink ref="E1206" r:id="rId1199" display="http://hfo63.cfo.in.th/CheckDataDtl.aspx?orgid=00429&amp;balance=%A7%BA%B4%D8%C5%3Cbr/%3E%A7%BA%CA%D1%C1%BE%D1%B9%B8%EC%A1%D1%B9&amp;month=4&amp;year=2020&amp;thetype=%A7%BA%CB%B9%E8%C7%C2%A7%D2%B9"/>
    <hyperlink ref="E1207" r:id="rId1200" display="http://hfo63.cfo.in.th/CheckDataDtl.aspx?orgid=00430&amp;balance=%A7%BA%B4%D8%C5%3Cbr/%3E%A7%BA%CA%D1%C1%BE%D1%B9%B8%EC%A1%D1%B9&amp;month=4&amp;year=2020&amp;thetype=%A7%BA%CB%B9%E8%C7%C2%A7%D2%B9"/>
    <hyperlink ref="E1208" r:id="rId1201" display="http://hfo63.cfo.in.th/CheckDataDtl.aspx?orgid=00430&amp;balance=%A7%BA%B4%D8%C5%3Cbr/%3E%A7%BA%CA%D1%C1%BE%D1%B9%B8%EC%A1%D1%B9&amp;month=4&amp;year=2020&amp;thetype=%A7%BA%CB%B9%E8%C7%C2%A7%D2%B9"/>
    <hyperlink ref="E1209" r:id="rId1202" display="http://hfo63.cfo.in.th/CheckDataDtl.aspx?orgid=00433&amp;balance=%A7%BA%B4%D8%C5%3Cbr/%3E%A7%BA%CA%D1%C1%BE%D1%B9%B8%EC%A1%D1%B9&amp;month=4&amp;year=2020&amp;thetype=%A7%BA%CB%B9%E8%C7%C2%A7%D2%B9"/>
    <hyperlink ref="E1210" r:id="rId1203" display="http://hfo63.cfo.in.th/CheckDataDtl.aspx?orgid=00433&amp;balance=%A7%BA%B4%D8%C5%3Cbr/%3E%A7%BA%CA%D1%C1%BE%D1%B9%B8%EC%A1%D1%B9&amp;month=4&amp;year=2020&amp;thetype=%A7%BA%CB%B9%E8%C7%C2%A7%D2%B9"/>
    <hyperlink ref="E1211" r:id="rId1204" display="http://hfo63.cfo.in.th/CheckDataDtl.aspx?orgid=00435&amp;balance=%A7%BA%B4%D8%C5%3Cbr/%3E%A7%BA%CA%D1%C1%BE%D1%B9%B8%EC%A1%D1%B9&amp;month=4&amp;year=2020&amp;thetype=%A7%BA%CB%B9%E8%C7%C2%A7%D2%B9"/>
    <hyperlink ref="E1212" r:id="rId1205" display="http://hfo63.cfo.in.th/CheckDataDtl.aspx?orgid=00435&amp;balance=%A7%BA%B4%D8%C5%3Cbr/%3E%A7%BA%CA%D1%C1%BE%D1%B9%B8%EC%A1%D1%B9&amp;month=4&amp;year=2020&amp;thetype=%A7%BA%CB%B9%E8%C7%C2%A7%D2%B9"/>
    <hyperlink ref="E1213" r:id="rId1206" display="http://hfo63.cfo.in.th/CheckDataDtl.aspx?orgid=00436&amp;balance=%A7%BA%B4%D8%C5%3Cbr/%3E%A7%BA%CA%D1%C1%BE%D1%B9%B8%EC%A1%D1%B9&amp;month=4&amp;year=2020&amp;thetype=%A7%BA%CB%B9%E8%C7%C2%A7%D2%B9"/>
    <hyperlink ref="E1214" r:id="rId1207" display="http://hfo63.cfo.in.th/CheckDataDtl.aspx?orgid=00436&amp;balance=%A7%BA%B4%D8%C5%3Cbr/%3E%A7%BA%CA%D1%C1%BE%D1%B9%B8%EC%A1%D1%B9&amp;month=4&amp;year=2020&amp;thetype=%A7%BA%CB%B9%E8%C7%C2%A7%D2%B9"/>
    <hyperlink ref="E1215" r:id="rId1208" display="http://hfo63.cfo.in.th/CheckDataDtl.aspx?orgid=00442&amp;balance=%A7%BA%B4%D8%C5%3Cbr/%3E%A7%BA%CA%D1%C1%BE%D1%B9%B8%EC%A1%D1%B9&amp;month=4&amp;year=2020&amp;thetype=%A7%BA%CB%B9%E8%C7%C2%A7%D2%B9"/>
    <hyperlink ref="E1216" r:id="rId1209" display="http://hfo63.cfo.in.th/CheckDataDtl.aspx?orgid=00442&amp;balance=%A7%BA%B4%D8%C5%3Cbr/%3E%A7%BA%CA%D1%C1%BE%D1%B9%B8%EC%A1%D1%B9&amp;month=4&amp;year=2020&amp;thetype=%A7%BA%CB%B9%E8%C7%C2%A7%D2%B9"/>
    <hyperlink ref="E1217" r:id="rId1210" display="http://hfo63.cfo.in.th/CheckDataDtl.aspx?orgid=00443&amp;balance=%A7%BA%B4%D8%C5%3Cbr/%3E%A7%BA%CA%D1%C1%BE%D1%B9%B8%EC%A1%D1%B9&amp;month=4&amp;year=2020&amp;thetype=%A7%BA%CB%B9%E8%C7%C2%A7%D2%B9"/>
    <hyperlink ref="E1218" r:id="rId1211" display="http://hfo63.cfo.in.th/CheckDataDtl.aspx?orgid=00443&amp;balance=%A7%BA%B4%D8%C5%3Cbr/%3E%A7%BA%CA%D1%C1%BE%D1%B9%B8%EC%A1%D1%B9&amp;month=4&amp;year=2020&amp;thetype=%A7%BA%CB%B9%E8%C7%C2%A7%D2%B9"/>
    <hyperlink ref="E1219" r:id="rId1212" display="http://hfo63.cfo.in.th/CheckDataDtl.aspx?orgid=00444&amp;balance=%A7%BA%B4%D8%C5%3Cbr/%3E%A7%BA%CA%D1%C1%BE%D1%B9%B8%EC%A1%D1%B9&amp;month=4&amp;year=2020&amp;thetype=%A7%BA%CB%B9%E8%C7%C2%A7%D2%B9"/>
    <hyperlink ref="E1220" r:id="rId1213" display="http://hfo63.cfo.in.th/CheckDataDtl.aspx?orgid=00444&amp;balance=%A7%BA%B4%D8%C5%3Cbr/%3E%A7%BA%CA%D1%C1%BE%D1%B9%B8%EC%A1%D1%B9&amp;month=4&amp;year=2020&amp;thetype=%A7%BA%CB%B9%E8%C7%C2%A7%D2%B9"/>
    <hyperlink ref="E1221" r:id="rId1214" display="http://hfo63.cfo.in.th/CheckDataDtl.aspx?orgid=04782&amp;balance=%A7%BA%B4%D8%C5%3Cbr/%3E%A7%BA%CA%D1%C1%BE%D1%B9%B8%EC%A1%D1%B9&amp;month=4&amp;year=2020&amp;thetype=%A7%BA%CB%B9%E8%C7%C2%A7%D2%B9"/>
    <hyperlink ref="E1222" r:id="rId1215" display="http://hfo63.cfo.in.th/CheckDataDtl.aspx?orgid=04782&amp;balance=%A7%BA%B4%D8%C5%3Cbr/%3E%A7%BA%CA%D1%C1%BE%D1%B9%B8%EC%A1%D1%B9&amp;month=4&amp;year=2020&amp;thetype=%A7%BA%CB%B9%E8%C7%C2%A7%D2%B9"/>
    <hyperlink ref="E1223" r:id="rId1216" display="http://hfo63.cfo.in.th/CheckDataDtl.aspx?orgid=04783&amp;balance=%A7%BA%B4%D8%C5%3Cbr/%3E%A7%BA%CA%D1%C1%BE%D1%B9%B8%EC%A1%D1%B9&amp;month=4&amp;year=2020&amp;thetype=%A7%BA%CB%B9%E8%C7%C2%A7%D2%B9"/>
    <hyperlink ref="E1224" r:id="rId1217" display="http://hfo63.cfo.in.th/CheckDataDtl.aspx?orgid=04783&amp;balance=%A7%BA%B4%D8%C5%3Cbr/%3E%A7%BA%CA%D1%C1%BE%D1%B9%B8%EC%A1%D1%B9&amp;month=4&amp;year=2020&amp;thetype=%A7%BA%CB%B9%E8%C7%C2%A7%D2%B9"/>
    <hyperlink ref="E1225" r:id="rId1218" display="http://hfo63.cfo.in.th/CheckDataDtl.aspx?orgid=04784&amp;balance=%A7%BA%B4%D8%C5%3Cbr/%3E%A7%BA%CA%D1%C1%BE%D1%B9%B8%EC%A1%D1%B9&amp;month=4&amp;year=2020&amp;thetype=%A7%BA%CB%B9%E8%C7%C2%A7%D2%B9"/>
    <hyperlink ref="E1226" r:id="rId1219" display="http://hfo63.cfo.in.th/CheckDataDtl.aspx?orgid=04784&amp;balance=%A7%BA%B4%D8%C5%3Cbr/%3E%A7%BA%CA%D1%C1%BE%D1%B9%B8%EC%A1%D1%B9&amp;month=4&amp;year=2020&amp;thetype=%A7%BA%CB%B9%E8%C7%C2%A7%D2%B9"/>
    <hyperlink ref="E1227" r:id="rId1220" display="http://hfo63.cfo.in.th/CheckDataDtl.aspx?orgid=04785&amp;balance=%A7%BA%B4%D8%C5%3Cbr/%3E%A7%BA%CA%D1%C1%BE%D1%B9%B8%EC%A1%D1%B9&amp;month=4&amp;year=2020&amp;thetype=%A7%BA%CB%B9%E8%C7%C2%A7%D2%B9"/>
    <hyperlink ref="E1228" r:id="rId1221" display="http://hfo63.cfo.in.th/CheckDataDtl.aspx?orgid=04785&amp;balance=%A7%BA%B4%D8%C5%3Cbr/%3E%A7%BA%CA%D1%C1%BE%D1%B9%B8%EC%A1%D1%B9&amp;month=4&amp;year=2020&amp;thetype=%A7%BA%CB%B9%E8%C7%C2%A7%D2%B9"/>
    <hyperlink ref="E1229" r:id="rId1222" display="http://hfo63.cfo.in.th/CheckDataDtl.aspx?orgid=04786&amp;balance=%A7%BA%B4%D8%C5%3Cbr/%3E%A7%BA%CA%D1%C1%BE%D1%B9%B8%EC%A1%D1%B9&amp;month=4&amp;year=2020&amp;thetype=%A7%BA%CB%B9%E8%C7%C2%A7%D2%B9"/>
    <hyperlink ref="E1230" r:id="rId1223" display="http://hfo63.cfo.in.th/CheckDataDtl.aspx?orgid=04786&amp;balance=%A7%BA%B4%D8%C5%3Cbr/%3E%A7%BA%CA%D1%C1%BE%D1%B9%B8%EC%A1%D1%B9&amp;month=4&amp;year=2020&amp;thetype=%A7%BA%CB%B9%E8%C7%C2%A7%D2%B9"/>
    <hyperlink ref="E1231" r:id="rId1224" display="http://hfo63.cfo.in.th/CheckDataDtl.aspx?orgid=04787&amp;balance=%A7%BA%B4%D8%C5%3Cbr/%3E%A7%BA%CA%D1%C1%BE%D1%B9%B8%EC%A1%D1%B9&amp;month=4&amp;year=2020&amp;thetype=%A7%BA%CB%B9%E8%C7%C2%A7%D2%B9"/>
    <hyperlink ref="E1232" r:id="rId1225" display="http://hfo63.cfo.in.th/CheckDataDtl.aspx?orgid=04787&amp;balance=%A7%BA%B4%D8%C5%3Cbr/%3E%A7%BA%CA%D1%C1%BE%D1%B9%B8%EC%A1%D1%B9&amp;month=4&amp;year=2020&amp;thetype=%A7%BA%CB%B9%E8%C7%C2%A7%D2%B9"/>
    <hyperlink ref="E1233" r:id="rId1226" display="http://hfo63.cfo.in.th/CheckDataDtl.aspx?orgid=04788&amp;balance=%A7%BA%B4%D8%C5%3Cbr/%3E%A7%BA%CA%D1%C1%BE%D1%B9%B8%EC%A1%D1%B9&amp;month=4&amp;year=2020&amp;thetype=%A7%BA%CB%B9%E8%C7%C2%A7%D2%B9"/>
    <hyperlink ref="E1234" r:id="rId1227" display="http://hfo63.cfo.in.th/CheckDataDtl.aspx?orgid=04788&amp;balance=%A7%BA%B4%D8%C5%3Cbr/%3E%A7%BA%CA%D1%C1%BE%D1%B9%B8%EC%A1%D1%B9&amp;month=4&amp;year=2020&amp;thetype=%A7%BA%CB%B9%E8%C7%C2%A7%D2%B9"/>
    <hyperlink ref="E1235" r:id="rId1228" display="http://hfo63.cfo.in.th/CheckDataDtl.aspx?orgid=04789&amp;balance=%A7%BA%B4%D8%C5%3Cbr/%3E%A7%BA%CA%D1%C1%BE%D1%B9%B8%EC%A1%D1%B9&amp;month=4&amp;year=2020&amp;thetype=%A7%BA%CB%B9%E8%C7%C2%A7%D2%B9"/>
    <hyperlink ref="E1236" r:id="rId1229" display="http://hfo63.cfo.in.th/CheckDataDtl.aspx?orgid=04789&amp;balance=%A7%BA%B4%D8%C5%3Cbr/%3E%A7%BA%CA%D1%C1%BE%D1%B9%B8%EC%A1%D1%B9&amp;month=4&amp;year=2020&amp;thetype=%A7%BA%CB%B9%E8%C7%C2%A7%D2%B9"/>
    <hyperlink ref="E1237" r:id="rId1230" display="http://hfo63.cfo.in.th/CheckDataDtl.aspx?orgid=04790&amp;balance=%A7%BA%B4%D8%C5%3Cbr/%3E%A7%BA%CA%D1%C1%BE%D1%B9%B8%EC%A1%D1%B9&amp;month=4&amp;year=2020&amp;thetype=%A7%BA%CB%B9%E8%C7%C2%A7%D2%B9"/>
    <hyperlink ref="E1238" r:id="rId1231" display="http://hfo63.cfo.in.th/CheckDataDtl.aspx?orgid=04790&amp;balance=%A7%BA%B4%D8%C5%3Cbr/%3E%A7%BA%CA%D1%C1%BE%D1%B9%B8%EC%A1%D1%B9&amp;month=4&amp;year=2020&amp;thetype=%A7%BA%CB%B9%E8%C7%C2%A7%D2%B9"/>
    <hyperlink ref="E1239" r:id="rId1232" display="http://hfo63.cfo.in.th/CheckDataDtl.aspx?orgid=04791&amp;balance=%A7%BA%B4%D8%C5%3Cbr/%3E%A7%BA%CA%D1%C1%BE%D1%B9%B8%EC%A1%D1%B9&amp;month=4&amp;year=2020&amp;thetype=%A7%BA%CB%B9%E8%C7%C2%A7%D2%B9"/>
    <hyperlink ref="E1240" r:id="rId1233" display="http://hfo63.cfo.in.th/CheckDataDtl.aspx?orgid=04791&amp;balance=%A7%BA%B4%D8%C5%3Cbr/%3E%A7%BA%CA%D1%C1%BE%D1%B9%B8%EC%A1%D1%B9&amp;month=4&amp;year=2020&amp;thetype=%A7%BA%CB%B9%E8%C7%C2%A7%D2%B9"/>
    <hyperlink ref="E1241" r:id="rId1234" display="http://hfo63.cfo.in.th/CheckDataDtl.aspx?orgid=04792&amp;balance=%A7%BA%B4%D8%C5%3Cbr/%3E%A7%BA%CA%D1%C1%BE%D1%B9%B8%EC%A1%D1%B9&amp;month=4&amp;year=2020&amp;thetype=%A7%BA%CB%B9%E8%C7%C2%A7%D2%B9"/>
    <hyperlink ref="E1242" r:id="rId1235" display="http://hfo63.cfo.in.th/CheckDataDtl.aspx?orgid=04792&amp;balance=%A7%BA%B4%D8%C5%3Cbr/%3E%A7%BA%CA%D1%C1%BE%D1%B9%B8%EC%A1%D1%B9&amp;month=4&amp;year=2020&amp;thetype=%A7%BA%CB%B9%E8%C7%C2%A7%D2%B9"/>
    <hyperlink ref="E1243" r:id="rId1236" display="http://hfo63.cfo.in.th/CheckDataDtl.aspx?orgid=04793&amp;balance=%A7%BA%B4%D8%C5%3Cbr/%3E%A7%BA%CA%D1%C1%BE%D1%B9%B8%EC%A1%D1%B9&amp;month=4&amp;year=2020&amp;thetype=%A7%BA%CB%B9%E8%C7%C2%A7%D2%B9"/>
    <hyperlink ref="E1244" r:id="rId1237" display="http://hfo63.cfo.in.th/CheckDataDtl.aspx?orgid=04793&amp;balance=%A7%BA%B4%D8%C5%3Cbr/%3E%A7%BA%CA%D1%C1%BE%D1%B9%B8%EC%A1%D1%B9&amp;month=4&amp;year=2020&amp;thetype=%A7%BA%CB%B9%E8%C7%C2%A7%D2%B9"/>
    <hyperlink ref="E1245" r:id="rId1238" display="http://hfo63.cfo.in.th/CheckDataDtl.aspx?orgid=04794&amp;balance=%A7%BA%B4%D8%C5%3Cbr/%3E%A7%BA%CA%D1%C1%BE%D1%B9%B8%EC%A1%D1%B9&amp;month=4&amp;year=2020&amp;thetype=%A7%BA%CB%B9%E8%C7%C2%A7%D2%B9"/>
    <hyperlink ref="E1246" r:id="rId1239" display="http://hfo63.cfo.in.th/CheckDataDtl.aspx?orgid=04794&amp;balance=%A7%BA%B4%D8%C5%3Cbr/%3E%A7%BA%CA%D1%C1%BE%D1%B9%B8%EC%A1%D1%B9&amp;month=4&amp;year=2020&amp;thetype=%A7%BA%CB%B9%E8%C7%C2%A7%D2%B9"/>
    <hyperlink ref="E1247" r:id="rId1240" display="http://hfo63.cfo.in.th/CheckDataDtl.aspx?orgid=04795&amp;balance=%A7%BA%B4%D8%C5%3Cbr/%3E%A7%BA%CA%D1%C1%BE%D1%B9%B8%EC%A1%D1%B9&amp;month=4&amp;year=2020&amp;thetype=%A7%BA%CB%B9%E8%C7%C2%A7%D2%B9"/>
    <hyperlink ref="E1248" r:id="rId1241" display="http://hfo63.cfo.in.th/CheckDataDtl.aspx?orgid=04795&amp;balance=%A7%BA%B4%D8%C5%3Cbr/%3E%A7%BA%CA%D1%C1%BE%D1%B9%B8%EC%A1%D1%B9&amp;month=4&amp;year=2020&amp;thetype=%A7%BA%CB%B9%E8%C7%C2%A7%D2%B9"/>
    <hyperlink ref="E1249" r:id="rId1242" display="http://hfo63.cfo.in.th/CheckDataDtl.aspx?orgid=04796&amp;balance=%A7%BA%B4%D8%C5%3Cbr/%3E%A7%BA%CA%D1%C1%BE%D1%B9%B8%EC%A1%D1%B9&amp;month=4&amp;year=2020&amp;thetype=%A7%BA%CB%B9%E8%C7%C2%A7%D2%B9"/>
    <hyperlink ref="E1250" r:id="rId1243" display="http://hfo63.cfo.in.th/CheckDataDtl.aspx?orgid=04796&amp;balance=%A7%BA%B4%D8%C5%3Cbr/%3E%A7%BA%CA%D1%C1%BE%D1%B9%B8%EC%A1%D1%B9&amp;month=4&amp;year=2020&amp;thetype=%A7%BA%CB%B9%E8%C7%C2%A7%D2%B9"/>
    <hyperlink ref="E1251" r:id="rId1244" display="http://hfo63.cfo.in.th/CheckDataDtl.aspx?orgid=04797&amp;balance=%A7%BA%B4%D8%C5%3Cbr/%3E%A7%BA%CA%D1%C1%BE%D1%B9%B8%EC%A1%D1%B9&amp;month=4&amp;year=2020&amp;thetype=%A7%BA%CB%B9%E8%C7%C2%A7%D2%B9"/>
    <hyperlink ref="E1252" r:id="rId1245" display="http://hfo63.cfo.in.th/CheckDataDtl.aspx?orgid=04797&amp;balance=%A7%BA%B4%D8%C5%3Cbr/%3E%A7%BA%CA%D1%C1%BE%D1%B9%B8%EC%A1%D1%B9&amp;month=4&amp;year=2020&amp;thetype=%A7%BA%CB%B9%E8%C7%C2%A7%D2%B9"/>
    <hyperlink ref="E1253" r:id="rId1246" display="http://hfo63.cfo.in.th/CheckDataDtl.aspx?orgid=04798&amp;balance=%A7%BA%B4%D8%C5%3Cbr/%3E%A7%BA%CA%D1%C1%BE%D1%B9%B8%EC%A1%D1%B9&amp;month=4&amp;year=2020&amp;thetype=%A7%BA%CB%B9%E8%C7%C2%A7%D2%B9"/>
    <hyperlink ref="E1254" r:id="rId1247" display="http://hfo63.cfo.in.th/CheckDataDtl.aspx?orgid=04798&amp;balance=%A7%BA%B4%D8%C5%3Cbr/%3E%A7%BA%CA%D1%C1%BE%D1%B9%B8%EC%A1%D1%B9&amp;month=4&amp;year=2020&amp;thetype=%A7%BA%CB%B9%E8%C7%C2%A7%D2%B9"/>
    <hyperlink ref="E1255" r:id="rId1248" display="http://hfo63.cfo.in.th/CheckDataDtl.aspx?orgid=04799&amp;balance=%A7%BA%B4%D8%C5%3Cbr/%3E%A7%BA%CA%D1%C1%BE%D1%B9%B8%EC%A1%D1%B9&amp;month=4&amp;year=2020&amp;thetype=%A7%BA%CB%B9%E8%C7%C2%A7%D2%B9"/>
    <hyperlink ref="E1256" r:id="rId1249" display="http://hfo63.cfo.in.th/CheckDataDtl.aspx?orgid=04799&amp;balance=%A7%BA%B4%D8%C5%3Cbr/%3E%A7%BA%CA%D1%C1%BE%D1%B9%B8%EC%A1%D1%B9&amp;month=4&amp;year=2020&amp;thetype=%A7%BA%CB%B9%E8%C7%C2%A7%D2%B9"/>
    <hyperlink ref="E1257" r:id="rId1250" display="http://hfo63.cfo.in.th/CheckDataDtl.aspx?orgid=04800&amp;balance=%A7%BA%B4%D8%C5%3Cbr/%3E%A7%BA%CA%D1%C1%BE%D1%B9%B8%EC%A1%D1%B9&amp;month=4&amp;year=2020&amp;thetype=%A7%BA%CB%B9%E8%C7%C2%A7%D2%B9"/>
    <hyperlink ref="E1258" r:id="rId1251" display="http://hfo63.cfo.in.th/CheckDataDtl.aspx?orgid=04800&amp;balance=%A7%BA%B4%D8%C5%3Cbr/%3E%A7%BA%CA%D1%C1%BE%D1%B9%B8%EC%A1%D1%B9&amp;month=4&amp;year=2020&amp;thetype=%A7%BA%CB%B9%E8%C7%C2%A7%D2%B9"/>
    <hyperlink ref="E1259" r:id="rId1252" display="http://hfo63.cfo.in.th/CheckDataDtl.aspx?orgid=04801&amp;balance=%A7%BA%B4%D8%C5%3Cbr/%3E%A7%BA%CA%D1%C1%BE%D1%B9%B8%EC%A1%D1%B9&amp;month=4&amp;year=2020&amp;thetype=%A7%BA%CB%B9%E8%C7%C2%A7%D2%B9"/>
    <hyperlink ref="E1260" r:id="rId1253" display="http://hfo63.cfo.in.th/CheckDataDtl.aspx?orgid=04801&amp;balance=%A7%BA%B4%D8%C5%3Cbr/%3E%A7%BA%CA%D1%C1%BE%D1%B9%B8%EC%A1%D1%B9&amp;month=4&amp;year=2020&amp;thetype=%A7%BA%CB%B9%E8%C7%C2%A7%D2%B9"/>
    <hyperlink ref="E1261" r:id="rId1254" display="http://hfo63.cfo.in.th/CheckDataDtl.aspx?orgid=04802&amp;balance=%A7%BA%B4%D8%C5%3Cbr/%3E%A7%BA%CA%D1%C1%BE%D1%B9%B8%EC%A1%D1%B9&amp;month=4&amp;year=2020&amp;thetype=%A7%BA%CB%B9%E8%C7%C2%A7%D2%B9"/>
    <hyperlink ref="E1262" r:id="rId1255" display="http://hfo63.cfo.in.th/CheckDataDtl.aspx?orgid=04802&amp;balance=%A7%BA%B4%D8%C5%3Cbr/%3E%A7%BA%CA%D1%C1%BE%D1%B9%B8%EC%A1%D1%B9&amp;month=4&amp;year=2020&amp;thetype=%A7%BA%CB%B9%E8%C7%C2%A7%D2%B9"/>
    <hyperlink ref="E1263" r:id="rId1256" display="http://hfo63.cfo.in.th/CheckDataDtl.aspx?orgid=04803&amp;balance=%A7%BA%B4%D8%C5%3Cbr/%3E%A7%BA%CA%D1%C1%BE%D1%B9%B8%EC%A1%D1%B9&amp;month=4&amp;year=2020&amp;thetype=%A7%BA%CB%B9%E8%C7%C2%A7%D2%B9"/>
    <hyperlink ref="E1264" r:id="rId1257" display="http://hfo63.cfo.in.th/CheckDataDtl.aspx?orgid=04803&amp;balance=%A7%BA%B4%D8%C5%3Cbr/%3E%A7%BA%CA%D1%C1%BE%D1%B9%B8%EC%A1%D1%B9&amp;month=4&amp;year=2020&amp;thetype=%A7%BA%CB%B9%E8%C7%C2%A7%D2%B9"/>
    <hyperlink ref="E1265" r:id="rId1258" display="http://hfo63.cfo.in.th/CheckDataDtl.aspx?orgid=04804&amp;balance=%A7%BA%B4%D8%C5%3Cbr/%3E%A7%BA%E4%C1%E8%CA%D1%C1%BE%D1%B9%B8%EC%A1%D1%B9&amp;month=4&amp;year=2020&amp;thetype=%A7%BA%CB%B9%E8%C7%C2%A7%D2%B9"/>
    <hyperlink ref="E1266" r:id="rId1259" display="http://hfo63.cfo.in.th/CheckDataDtl.aspx?orgid=04804&amp;balance=%A7%BA%B4%D8%C5%3Cbr/%3E%A7%BA%E4%C1%E8%CA%D1%C1%BE%D1%B9%B8%EC%A1%D1%B9&amp;month=4&amp;year=2020&amp;thetype=%A7%BA%CB%B9%E8%C7%C2%A7%D2%B9"/>
    <hyperlink ref="E1267" r:id="rId1260" display="http://hfo63.cfo.in.th/CheckDataDtl.aspx?orgid=04805&amp;balance=%A7%BA%B4%D8%C5%3Cbr/%3E%A7%BA%CA%D1%C1%BE%D1%B9%B8%EC%A1%D1%B9&amp;month=4&amp;year=2020&amp;thetype=%A7%BA%CB%B9%E8%C7%C2%A7%D2%B9"/>
    <hyperlink ref="E1268" r:id="rId1261" display="http://hfo63.cfo.in.th/CheckDataDtl.aspx?orgid=04805&amp;balance=%A7%BA%B4%D8%C5%3Cbr/%3E%A7%BA%CA%D1%C1%BE%D1%B9%B8%EC%A1%D1%B9&amp;month=4&amp;year=2020&amp;thetype=%A7%BA%CB%B9%E8%C7%C2%A7%D2%B9"/>
    <hyperlink ref="E1269" r:id="rId1262" display="http://hfo63.cfo.in.th/CheckDataDtl.aspx?orgid=04806&amp;balance=%A7%BA%B4%D8%C5%3Cbr/%3E%A7%BA%E4%C1%E8%CA%D1%C1%BE%D1%B9%B8%EC%A1%D1%B9&amp;month=4&amp;year=2020&amp;thetype=%A7%BA%CB%B9%E8%C7%C2%A7%D2%B9"/>
    <hyperlink ref="E1270" r:id="rId1263" display="http://hfo63.cfo.in.th/CheckDataDtl.aspx?orgid=04806&amp;balance=%A7%BA%B4%D8%C5%3Cbr/%3E%A7%BA%E4%C1%E8%CA%D1%C1%BE%D1%B9%B8%EC%A1%D1%B9&amp;month=4&amp;year=2020&amp;thetype=%A7%BA%CB%B9%E8%C7%C2%A7%D2%B9"/>
    <hyperlink ref="E1271" r:id="rId1264" display="http://hfo63.cfo.in.th/CheckDataDtl.aspx?orgid=04807&amp;balance=%A7%BA%B4%D8%C5%3Cbr/%3E%A7%BA%CA%D1%C1%BE%D1%B9%B8%EC%A1%D1%B9&amp;month=4&amp;year=2020&amp;thetype=%A7%BA%CB%B9%E8%C7%C2%A7%D2%B9"/>
    <hyperlink ref="E1272" r:id="rId1265" display="http://hfo63.cfo.in.th/CheckDataDtl.aspx?orgid=04807&amp;balance=%A7%BA%B4%D8%C5%3Cbr/%3E%A7%BA%CA%D1%C1%BE%D1%B9%B8%EC%A1%D1%B9&amp;month=4&amp;year=2020&amp;thetype=%A7%BA%CB%B9%E8%C7%C2%A7%D2%B9"/>
    <hyperlink ref="E1273" r:id="rId1266" display="http://hfo63.cfo.in.th/CheckDataDtl.aspx?orgid=04808&amp;balance=%A7%BA%B4%D8%C5%3Cbr/%3E%A7%BA%CA%D1%C1%BE%D1%B9%B8%EC%A1%D1%B9&amp;month=4&amp;year=2020&amp;thetype=%A7%BA%CB%B9%E8%C7%C2%A7%D2%B9"/>
    <hyperlink ref="E1274" r:id="rId1267" display="http://hfo63.cfo.in.th/CheckDataDtl.aspx?orgid=04808&amp;balance=%A7%BA%B4%D8%C5%3Cbr/%3E%A7%BA%CA%D1%C1%BE%D1%B9%B8%EC%A1%D1%B9&amp;month=4&amp;year=2020&amp;thetype=%A7%BA%CB%B9%E8%C7%C2%A7%D2%B9"/>
    <hyperlink ref="E1275" r:id="rId1268" display="http://hfo63.cfo.in.th/CheckDataDtl.aspx?orgid=04828&amp;balance=%A7%BA%B4%D8%C5%3Cbr/%3E%A7%BA%CA%D1%C1%BE%D1%B9%B8%EC%A1%D1%B9&amp;month=4&amp;year=2020&amp;thetype=%A7%BA%CB%B9%E8%C7%C2%A7%D2%B9"/>
    <hyperlink ref="E1276" r:id="rId1269" display="http://hfo63.cfo.in.th/CheckDataDtl.aspx?orgid=04828&amp;balance=%A7%BA%B4%D8%C5%3Cbr/%3E%A7%BA%CA%D1%C1%BE%D1%B9%B8%EC%A1%D1%B9&amp;month=4&amp;year=2020&amp;thetype=%A7%BA%CB%B9%E8%C7%C2%A7%D2%B9"/>
    <hyperlink ref="E1277" r:id="rId1270" display="http://hfo63.cfo.in.th/CheckDataDtl.aspx?orgid=04829&amp;balance=%A7%BA%B4%D8%C5%3Cbr/%3E%A7%BA%CA%D1%C1%BE%D1%B9%B8%EC%A1%D1%B9&amp;month=4&amp;year=2020&amp;thetype=%A7%BA%CB%B9%E8%C7%C2%A7%D2%B9"/>
    <hyperlink ref="E1278" r:id="rId1271" display="http://hfo63.cfo.in.th/CheckDataDtl.aspx?orgid=04829&amp;balance=%A7%BA%B4%D8%C5%3Cbr/%3E%A7%BA%CA%D1%C1%BE%D1%B9%B8%EC%A1%D1%B9&amp;month=4&amp;year=2020&amp;thetype=%A7%BA%CB%B9%E8%C7%C2%A7%D2%B9"/>
    <hyperlink ref="E1279" r:id="rId1272" display="http://hfo63.cfo.in.th/CheckDataDtl.aspx?orgid=04830&amp;balance=%A7%BA%B4%D8%C5%3Cbr/%3E%A7%BA%CA%D1%C1%BE%D1%B9%B8%EC%A1%D1%B9&amp;month=4&amp;year=2020&amp;thetype=%A7%BA%CB%B9%E8%C7%C2%A7%D2%B9"/>
    <hyperlink ref="E1280" r:id="rId1273" display="http://hfo63.cfo.in.th/CheckDataDtl.aspx?orgid=04830&amp;balance=%A7%BA%B4%D8%C5%3Cbr/%3E%A7%BA%CA%D1%C1%BE%D1%B9%B8%EC%A1%D1%B9&amp;month=4&amp;year=2020&amp;thetype=%A7%BA%CB%B9%E8%C7%C2%A7%D2%B9"/>
    <hyperlink ref="E1281" r:id="rId1274" display="http://hfo63.cfo.in.th/CheckDataDtl.aspx?orgid=04831&amp;balance=%A7%BA%B4%D8%C5%3Cbr/%3E%A7%BA%CA%D1%C1%BE%D1%B9%B8%EC%A1%D1%B9&amp;month=4&amp;year=2020&amp;thetype=%A7%BA%CB%B9%E8%C7%C2%A7%D2%B9"/>
    <hyperlink ref="E1282" r:id="rId1275" display="http://hfo63.cfo.in.th/CheckDataDtl.aspx?orgid=04831&amp;balance=%A7%BA%B4%D8%C5%3Cbr/%3E%A7%BA%CA%D1%C1%BE%D1%B9%B8%EC%A1%D1%B9&amp;month=4&amp;year=2020&amp;thetype=%A7%BA%CB%B9%E8%C7%C2%A7%D2%B9"/>
    <hyperlink ref="E1283" r:id="rId1276" display="http://hfo63.cfo.in.th/CheckDataDtl.aspx?orgid=04832&amp;balance=%A7%BA%B4%D8%C5%3Cbr/%3E%A7%BA%CA%D1%C1%BE%D1%B9%B8%EC%A1%D1%B9&amp;month=4&amp;year=2020&amp;thetype=%A7%BA%CB%B9%E8%C7%C2%A7%D2%B9"/>
    <hyperlink ref="E1284" r:id="rId1277" display="http://hfo63.cfo.in.th/CheckDataDtl.aspx?orgid=04832&amp;balance=%A7%BA%B4%D8%C5%3Cbr/%3E%A7%BA%CA%D1%C1%BE%D1%B9%B8%EC%A1%D1%B9&amp;month=4&amp;year=2020&amp;thetype=%A7%BA%CB%B9%E8%C7%C2%A7%D2%B9"/>
    <hyperlink ref="E1285" r:id="rId1278" display="http://hfo63.cfo.in.th/CheckDataDtl.aspx?orgid=04833&amp;balance=%A7%BA%B4%D8%C5%3Cbr/%3E%A7%BA%CA%D1%C1%BE%D1%B9%B8%EC%A1%D1%B9&amp;month=4&amp;year=2020&amp;thetype=%A7%BA%CB%B9%E8%C7%C2%A7%D2%B9"/>
    <hyperlink ref="E1286" r:id="rId1279" display="http://hfo63.cfo.in.th/CheckDataDtl.aspx?orgid=04833&amp;balance=%A7%BA%B4%D8%C5%3Cbr/%3E%A7%BA%CA%D1%C1%BE%D1%B9%B8%EC%A1%D1%B9&amp;month=4&amp;year=2020&amp;thetype=%A7%BA%CB%B9%E8%C7%C2%A7%D2%B9"/>
    <hyperlink ref="E1287" r:id="rId1280" display="http://hfo63.cfo.in.th/CheckDataDtl.aspx?orgid=04834&amp;balance=%A7%BA%B4%D8%C5%3Cbr/%3E%A7%BA%CA%D1%C1%BE%D1%B9%B8%EC%A1%D1%B9&amp;month=4&amp;year=2020&amp;thetype=%A7%BA%CB%B9%E8%C7%C2%A7%D2%B9"/>
    <hyperlink ref="E1288" r:id="rId1281" display="http://hfo63.cfo.in.th/CheckDataDtl.aspx?orgid=04834&amp;balance=%A7%BA%B4%D8%C5%3Cbr/%3E%A7%BA%CA%D1%C1%BE%D1%B9%B8%EC%A1%D1%B9&amp;month=4&amp;year=2020&amp;thetype=%A7%BA%CB%B9%E8%C7%C2%A7%D2%B9"/>
    <hyperlink ref="E1289" r:id="rId1282" display="http://hfo63.cfo.in.th/CheckDataDtl.aspx?orgid=04835&amp;balance=%A7%BA%B4%D8%C5%3Cbr/%3E%A7%BA%CA%D1%C1%BE%D1%B9%B8%EC%A1%D1%B9&amp;month=4&amp;year=2020&amp;thetype=%A7%BA%CB%B9%E8%C7%C2%A7%D2%B9"/>
    <hyperlink ref="E1290" r:id="rId1283" display="http://hfo63.cfo.in.th/CheckDataDtl.aspx?orgid=04835&amp;balance=%A7%BA%B4%D8%C5%3Cbr/%3E%A7%BA%CA%D1%C1%BE%D1%B9%B8%EC%A1%D1%B9&amp;month=4&amp;year=2020&amp;thetype=%A7%BA%CB%B9%E8%C7%C2%A7%D2%B9"/>
    <hyperlink ref="E1291" r:id="rId1284" display="http://hfo63.cfo.in.th/CheckDataDtl.aspx?orgid=04836&amp;balance=%A7%BA%B4%D8%C5%3Cbr/%3E%A7%BA%CA%D1%C1%BE%D1%B9%B8%EC%A1%D1%B9&amp;month=4&amp;year=2020&amp;thetype=%A7%BA%CB%B9%E8%C7%C2%A7%D2%B9"/>
    <hyperlink ref="E1292" r:id="rId1285" display="http://hfo63.cfo.in.th/CheckDataDtl.aspx?orgid=04836&amp;balance=%A7%BA%B4%D8%C5%3Cbr/%3E%A7%BA%CA%D1%C1%BE%D1%B9%B8%EC%A1%D1%B9&amp;month=4&amp;year=2020&amp;thetype=%A7%BA%CB%B9%E8%C7%C2%A7%D2%B9"/>
    <hyperlink ref="E1293" r:id="rId1286" display="http://hfo63.cfo.in.th/CheckDataDtl.aspx?orgid=04837&amp;balance=%A7%BA%B4%D8%C5%3Cbr/%3E%A7%BA%CA%D1%C1%BE%D1%B9%B8%EC%A1%D1%B9&amp;month=4&amp;year=2020&amp;thetype=%A7%BA%CB%B9%E8%C7%C2%A7%D2%B9"/>
    <hyperlink ref="E1294" r:id="rId1287" display="http://hfo63.cfo.in.th/CheckDataDtl.aspx?orgid=04837&amp;balance=%A7%BA%B4%D8%C5%3Cbr/%3E%A7%BA%CA%D1%C1%BE%D1%B9%B8%EC%A1%D1%B9&amp;month=4&amp;year=2020&amp;thetype=%A7%BA%CB%B9%E8%C7%C2%A7%D2%B9"/>
    <hyperlink ref="E1295" r:id="rId1288" display="http://hfo63.cfo.in.th/CheckDataDtl.aspx?orgid=04838&amp;balance=%A7%BA%B4%D8%C5%3Cbr/%3E%A7%BA%CA%D1%C1%BE%D1%B9%B8%EC%A1%D1%B9&amp;month=4&amp;year=2020&amp;thetype=%A7%BA%CB%B9%E8%C7%C2%A7%D2%B9"/>
    <hyperlink ref="E1296" r:id="rId1289" display="http://hfo63.cfo.in.th/CheckDataDtl.aspx?orgid=04838&amp;balance=%A7%BA%B4%D8%C5%3Cbr/%3E%A7%BA%CA%D1%C1%BE%D1%B9%B8%EC%A1%D1%B9&amp;month=4&amp;year=2020&amp;thetype=%A7%BA%CB%B9%E8%C7%C2%A7%D2%B9"/>
    <hyperlink ref="E1297" r:id="rId1290" display="http://hfo63.cfo.in.th/CheckDataDtl.aspx?orgid=04839&amp;balance=%A7%BA%B4%D8%C5%3Cbr/%3E%A7%BA%CA%D1%C1%BE%D1%B9%B8%EC%A1%D1%B9&amp;month=4&amp;year=2020&amp;thetype=%A7%BA%CB%B9%E8%C7%C2%A7%D2%B9"/>
    <hyperlink ref="E1298" r:id="rId1291" display="http://hfo63.cfo.in.th/CheckDataDtl.aspx?orgid=04839&amp;balance=%A7%BA%B4%D8%C5%3Cbr/%3E%A7%BA%CA%D1%C1%BE%D1%B9%B8%EC%A1%D1%B9&amp;month=4&amp;year=2020&amp;thetype=%A7%BA%CB%B9%E8%C7%C2%A7%D2%B9"/>
    <hyperlink ref="E1299" r:id="rId1292" display="http://hfo63.cfo.in.th/CheckDataDtl.aspx?orgid=04840&amp;balance=%A7%BA%B4%D8%C5%3Cbr/%3E%A7%BA%CA%D1%C1%BE%D1%B9%B8%EC%A1%D1%B9&amp;month=4&amp;year=2020&amp;thetype=%A7%BA%CB%B9%E8%C7%C2%A7%D2%B9"/>
    <hyperlink ref="E1300" r:id="rId1293" display="http://hfo63.cfo.in.th/CheckDataDtl.aspx?orgid=04840&amp;balance=%A7%BA%B4%D8%C5%3Cbr/%3E%A7%BA%CA%D1%C1%BE%D1%B9%B8%EC%A1%D1%B9&amp;month=4&amp;year=2020&amp;thetype=%A7%BA%CB%B9%E8%C7%C2%A7%D2%B9"/>
    <hyperlink ref="E1301" r:id="rId1294" display="http://hfo63.cfo.in.th/CheckDataDtl.aspx?orgid=04841&amp;balance=%A7%BA%B4%D8%C5%3Cbr/%3E%A7%BA%CA%D1%C1%BE%D1%B9%B8%EC%A1%D1%B9&amp;month=4&amp;year=2020&amp;thetype=%A7%BA%CB%B9%E8%C7%C2%A7%D2%B9"/>
    <hyperlink ref="E1302" r:id="rId1295" display="http://hfo63.cfo.in.th/CheckDataDtl.aspx?orgid=04841&amp;balance=%A7%BA%B4%D8%C5%3Cbr/%3E%A7%BA%CA%D1%C1%BE%D1%B9%B8%EC%A1%D1%B9&amp;month=4&amp;year=2020&amp;thetype=%A7%BA%CB%B9%E8%C7%C2%A7%D2%B9"/>
    <hyperlink ref="E1303" r:id="rId1296" display="http://hfo63.cfo.in.th/CheckDataDtl.aspx?orgid=04842&amp;balance=%A7%BA%B4%D8%C5%3Cbr/%3E%A7%BA%CA%D1%C1%BE%D1%B9%B8%EC%A1%D1%B9&amp;month=4&amp;year=2020&amp;thetype=%A7%BA%CB%B9%E8%C7%C2%A7%D2%B9"/>
    <hyperlink ref="E1304" r:id="rId1297" display="http://hfo63.cfo.in.th/CheckDataDtl.aspx?orgid=04842&amp;balance=%A7%BA%B4%D8%C5%3Cbr/%3E%A7%BA%CA%D1%C1%BE%D1%B9%B8%EC%A1%D1%B9&amp;month=4&amp;year=2020&amp;thetype=%A7%BA%CB%B9%E8%C7%C2%A7%D2%B9"/>
    <hyperlink ref="E1305" r:id="rId1298" display="http://hfo63.cfo.in.th/CheckDataDtl.aspx?orgid=04853&amp;balance=%A7%BA%B4%D8%C5%3Cbr/%3E%A7%BA%CA%D1%C1%BE%D1%B9%B8%EC%A1%D1%B9&amp;month=4&amp;year=2020&amp;thetype=%A7%BA%CB%B9%E8%C7%C2%A7%D2%B9"/>
    <hyperlink ref="E1306" r:id="rId1299" display="http://hfo63.cfo.in.th/CheckDataDtl.aspx?orgid=04853&amp;balance=%A7%BA%B4%D8%C5%3Cbr/%3E%A7%BA%CA%D1%C1%BE%D1%B9%B8%EC%A1%D1%B9&amp;month=4&amp;year=2020&amp;thetype=%A7%BA%CB%B9%E8%C7%C2%A7%D2%B9"/>
    <hyperlink ref="E1307" r:id="rId1300" display="http://hfo63.cfo.in.th/CheckDataDtl.aspx?orgid=04854&amp;balance=%A7%BA%B4%D8%C5%3Cbr/%3E%A7%BA%CA%D1%C1%BE%D1%B9%B8%EC%A1%D1%B9&amp;month=4&amp;year=2020&amp;thetype=%A7%BA%CB%B9%E8%C7%C2%A7%D2%B9"/>
    <hyperlink ref="E1308" r:id="rId1301" display="http://hfo63.cfo.in.th/CheckDataDtl.aspx?orgid=04854&amp;balance=%A7%BA%B4%D8%C5%3Cbr/%3E%A7%BA%CA%D1%C1%BE%D1%B9%B8%EC%A1%D1%B9&amp;month=4&amp;year=2020&amp;thetype=%A7%BA%CB%B9%E8%C7%C2%A7%D2%B9"/>
    <hyperlink ref="E1309" r:id="rId1302" display="http://hfo63.cfo.in.th/CheckDataDtl.aspx?orgid=04855&amp;balance=%A7%BA%B4%D8%C5%3Cbr/%3E%A7%BA%CA%D1%C1%BE%D1%B9%B8%EC%A1%D1%B9&amp;month=4&amp;year=2020&amp;thetype=%A7%BA%CB%B9%E8%C7%C2%A7%D2%B9"/>
    <hyperlink ref="E1310" r:id="rId1303" display="http://hfo63.cfo.in.th/CheckDataDtl.aspx?orgid=04855&amp;balance=%A7%BA%B4%D8%C5%3Cbr/%3E%A7%BA%CA%D1%C1%BE%D1%B9%B8%EC%A1%D1%B9&amp;month=4&amp;year=2020&amp;thetype=%A7%BA%CB%B9%E8%C7%C2%A7%D2%B9"/>
    <hyperlink ref="E1311" r:id="rId1304" display="http://hfo63.cfo.in.th/CheckDataDtl.aspx?orgid=04857&amp;balance=%A7%BA%B4%D8%C5%3Cbr/%3E%A7%BA%CA%D1%C1%BE%D1%B9%B8%EC%A1%D1%B9&amp;month=4&amp;year=2020&amp;thetype=%A7%BA%CB%B9%E8%C7%C2%A7%D2%B9"/>
    <hyperlink ref="E1312" r:id="rId1305" display="http://hfo63.cfo.in.th/CheckDataDtl.aspx?orgid=04857&amp;balance=%A7%BA%B4%D8%C5%3Cbr/%3E%A7%BA%CA%D1%C1%BE%D1%B9%B8%EC%A1%D1%B9&amp;month=4&amp;year=2020&amp;thetype=%A7%BA%CB%B9%E8%C7%C2%A7%D2%B9"/>
    <hyperlink ref="E1313" r:id="rId1306" display="http://hfo63.cfo.in.th/CheckDataDtl.aspx?orgid=04858&amp;balance=%A7%BA%B4%D8%C5%3Cbr/%3E%A7%BA%CA%D1%C1%BE%D1%B9%B8%EC%A1%D1%B9&amp;month=4&amp;year=2020&amp;thetype=%A7%BA%CB%B9%E8%C7%C2%A7%D2%B9"/>
    <hyperlink ref="E1314" r:id="rId1307" display="http://hfo63.cfo.in.th/CheckDataDtl.aspx?orgid=04858&amp;balance=%A7%BA%B4%D8%C5%3Cbr/%3E%A7%BA%CA%D1%C1%BE%D1%B9%B8%EC%A1%D1%B9&amp;month=4&amp;year=2020&amp;thetype=%A7%BA%CB%B9%E8%C7%C2%A7%D2%B9"/>
    <hyperlink ref="E1315" r:id="rId1308" display="http://hfo63.cfo.in.th/CheckDataDtl.aspx?orgid=04859&amp;balance=%A7%BA%B4%D8%C5%3Cbr/%3E%A7%BA%CA%D1%C1%BE%D1%B9%B8%EC%A1%D1%B9&amp;month=4&amp;year=2020&amp;thetype=%A7%BA%CB%B9%E8%C7%C2%A7%D2%B9"/>
    <hyperlink ref="E1316" r:id="rId1309" display="http://hfo63.cfo.in.th/CheckDataDtl.aspx?orgid=04859&amp;balance=%A7%BA%B4%D8%C5%3Cbr/%3E%A7%BA%CA%D1%C1%BE%D1%B9%B8%EC%A1%D1%B9&amp;month=4&amp;year=2020&amp;thetype=%A7%BA%CB%B9%E8%C7%C2%A7%D2%B9"/>
    <hyperlink ref="E1317" r:id="rId1310" display="http://hfo63.cfo.in.th/CheckDataDtl.aspx?orgid=04860&amp;balance=%A7%BA%B4%D8%C5%3Cbr/%3E%A7%BA%CA%D1%C1%BE%D1%B9%B8%EC%A1%D1%B9&amp;month=4&amp;year=2020&amp;thetype=%A7%BA%CB%B9%E8%C7%C2%A7%D2%B9"/>
    <hyperlink ref="E1318" r:id="rId1311" display="http://hfo63.cfo.in.th/CheckDataDtl.aspx?orgid=04860&amp;balance=%A7%BA%B4%D8%C5%3Cbr/%3E%A7%BA%CA%D1%C1%BE%D1%B9%B8%EC%A1%D1%B9&amp;month=4&amp;year=2020&amp;thetype=%A7%BA%CB%B9%E8%C7%C2%A7%D2%B9"/>
    <hyperlink ref="E1319" r:id="rId1312" display="http://hfo63.cfo.in.th/CheckDataDtl.aspx?orgid=04861&amp;balance=%A7%BA%B4%D8%C5%3Cbr/%3E%A7%BA%CA%D1%C1%BE%D1%B9%B8%EC%A1%D1%B9&amp;month=4&amp;year=2020&amp;thetype=%A7%BA%CB%B9%E8%C7%C2%A7%D2%B9"/>
    <hyperlink ref="E1320" r:id="rId1313" display="http://hfo63.cfo.in.th/CheckDataDtl.aspx?orgid=04861&amp;balance=%A7%BA%B4%D8%C5%3Cbr/%3E%A7%BA%CA%D1%C1%BE%D1%B9%B8%EC%A1%D1%B9&amp;month=4&amp;year=2020&amp;thetype=%A7%BA%CB%B9%E8%C7%C2%A7%D2%B9"/>
    <hyperlink ref="E1321" r:id="rId1314" display="http://hfo63.cfo.in.th/CheckDataDtl.aspx?orgid=04862&amp;balance=%A7%BA%B4%D8%C5%3Cbr/%3E%A7%BA%CA%D1%C1%BE%D1%B9%B8%EC%A1%D1%B9&amp;month=4&amp;year=2020&amp;thetype=%A7%BA%CB%B9%E8%C7%C2%A7%D2%B9"/>
    <hyperlink ref="E1322" r:id="rId1315" display="http://hfo63.cfo.in.th/CheckDataDtl.aspx?orgid=04862&amp;balance=%A7%BA%B4%D8%C5%3Cbr/%3E%A7%BA%CA%D1%C1%BE%D1%B9%B8%EC%A1%D1%B9&amp;month=4&amp;year=2020&amp;thetype=%A7%BA%CB%B9%E8%C7%C2%A7%D2%B9"/>
    <hyperlink ref="E1323" r:id="rId1316" display="http://hfo63.cfo.in.th/CheckDataDtl.aspx?orgid=04864&amp;balance=%A7%BA%B4%D8%C5%3Cbr/%3E%A7%BA%CA%D1%C1%BE%D1%B9%B8%EC%A1%D1%B9&amp;month=4&amp;year=2020&amp;thetype=%A7%BA%CB%B9%E8%C7%C2%A7%D2%B9"/>
    <hyperlink ref="E1324" r:id="rId1317" display="http://hfo63.cfo.in.th/CheckDataDtl.aspx?orgid=04864&amp;balance=%A7%BA%B4%D8%C5%3Cbr/%3E%A7%BA%CA%D1%C1%BE%D1%B9%B8%EC%A1%D1%B9&amp;month=4&amp;year=2020&amp;thetype=%A7%BA%CB%B9%E8%C7%C2%A7%D2%B9"/>
    <hyperlink ref="E1325" r:id="rId1318" display="http://hfo63.cfo.in.th/CheckDataDtl.aspx?orgid=04865&amp;balance=%A7%BA%B4%D8%C5%3Cbr/%3E%A7%BA%CA%D1%C1%BE%D1%B9%B8%EC%A1%D1%B9&amp;month=4&amp;year=2020&amp;thetype=%A7%BA%CB%B9%E8%C7%C2%A7%D2%B9"/>
    <hyperlink ref="E1326" r:id="rId1319" display="http://hfo63.cfo.in.th/CheckDataDtl.aspx?orgid=04865&amp;balance=%A7%BA%B4%D8%C5%3Cbr/%3E%A7%BA%CA%D1%C1%BE%D1%B9%B8%EC%A1%D1%B9&amp;month=4&amp;year=2020&amp;thetype=%A7%BA%CB%B9%E8%C7%C2%A7%D2%B9"/>
    <hyperlink ref="E1327" r:id="rId1320" display="http://hfo63.cfo.in.th/CheckDataDtl.aspx?orgid=04866&amp;balance=%A7%BA%B4%D8%C5%3Cbr/%3E%A7%BA%CA%D1%C1%BE%D1%B9%B8%EC%A1%D1%B9&amp;month=4&amp;year=2020&amp;thetype=%A7%BA%CB%B9%E8%C7%C2%A7%D2%B9"/>
    <hyperlink ref="E1328" r:id="rId1321" display="http://hfo63.cfo.in.th/CheckDataDtl.aspx?orgid=04866&amp;balance=%A7%BA%B4%D8%C5%3Cbr/%3E%A7%BA%CA%D1%C1%BE%D1%B9%B8%EC%A1%D1%B9&amp;month=4&amp;year=2020&amp;thetype=%A7%BA%CB%B9%E8%C7%C2%A7%D2%B9"/>
    <hyperlink ref="E1329" r:id="rId1322" display="http://hfo63.cfo.in.th/CheckDataDtl.aspx?orgid=04867&amp;balance=%A7%BA%B4%D8%C5%3Cbr/%3E%A7%BA%CA%D1%C1%BE%D1%B9%B8%EC%A1%D1%B9&amp;month=4&amp;year=2020&amp;thetype=%A7%BA%CB%B9%E8%C7%C2%A7%D2%B9"/>
    <hyperlink ref="E1330" r:id="rId1323" display="http://hfo63.cfo.in.th/CheckDataDtl.aspx?orgid=04867&amp;balance=%A7%BA%B4%D8%C5%3Cbr/%3E%A7%BA%CA%D1%C1%BE%D1%B9%B8%EC%A1%D1%B9&amp;month=4&amp;year=2020&amp;thetype=%A7%BA%CB%B9%E8%C7%C2%A7%D2%B9"/>
    <hyperlink ref="E1331" r:id="rId1324" display="http://hfo63.cfo.in.th/CheckDataDtl.aspx?orgid=04868&amp;balance=%A7%BA%B4%D8%C5%3Cbr/%3E%A7%BA%CA%D1%C1%BE%D1%B9%B8%EC%A1%D1%B9&amp;month=4&amp;year=2020&amp;thetype=%A7%BA%CB%B9%E8%C7%C2%A7%D2%B9"/>
    <hyperlink ref="E1332" r:id="rId1325" display="http://hfo63.cfo.in.th/CheckDataDtl.aspx?orgid=04868&amp;balance=%A7%BA%B4%D8%C5%3Cbr/%3E%A7%BA%CA%D1%C1%BE%D1%B9%B8%EC%A1%D1%B9&amp;month=4&amp;year=2020&amp;thetype=%A7%BA%CB%B9%E8%C7%C2%A7%D2%B9"/>
    <hyperlink ref="E1333" r:id="rId1326" display="http://hfo63.cfo.in.th/CheckDataDtl.aspx?orgid=04896&amp;balance=%A7%BA%B4%D8%C5%3Cbr/%3E%A7%BA%CA%D1%C1%BE%D1%B9%B8%EC%A1%D1%B9&amp;month=4&amp;year=2020&amp;thetype=%A7%BA%CB%B9%E8%C7%C2%A7%D2%B9"/>
    <hyperlink ref="E1334" r:id="rId1327" display="http://hfo63.cfo.in.th/CheckDataDtl.aspx?orgid=04896&amp;balance=%A7%BA%B4%D8%C5%3Cbr/%3E%A7%BA%CA%D1%C1%BE%D1%B9%B8%EC%A1%D1%B9&amp;month=4&amp;year=2020&amp;thetype=%A7%BA%CB%B9%E8%C7%C2%A7%D2%B9"/>
    <hyperlink ref="E1335" r:id="rId1328" display="http://hfo63.cfo.in.th/CheckDataDtl.aspx?orgid=04897&amp;balance=%A7%BA%B4%D8%C5%3Cbr/%3E%A7%BA%CA%D1%C1%BE%D1%B9%B8%EC%A1%D1%B9&amp;month=4&amp;year=2020&amp;thetype=%A7%BA%CB%B9%E8%C7%C2%A7%D2%B9"/>
    <hyperlink ref="E1336" r:id="rId1329" display="http://hfo63.cfo.in.th/CheckDataDtl.aspx?orgid=04897&amp;balance=%A7%BA%B4%D8%C5%3Cbr/%3E%A7%BA%CA%D1%C1%BE%D1%B9%B8%EC%A1%D1%B9&amp;month=4&amp;year=2020&amp;thetype=%A7%BA%CB%B9%E8%C7%C2%A7%D2%B9"/>
    <hyperlink ref="E1337" r:id="rId1330" display="http://hfo63.cfo.in.th/CheckDataDtl.aspx?orgid=04898&amp;balance=%A7%BA%B4%D8%C5%3Cbr/%3E%A7%BA%CA%D1%C1%BE%D1%B9%B8%EC%A1%D1%B9&amp;month=4&amp;year=2020&amp;thetype=%A7%BA%CB%B9%E8%C7%C2%A7%D2%B9"/>
    <hyperlink ref="E1338" r:id="rId1331" display="http://hfo63.cfo.in.th/CheckDataDtl.aspx?orgid=04898&amp;balance=%A7%BA%B4%D8%C5%3Cbr/%3E%A7%BA%CA%D1%C1%BE%D1%B9%B8%EC%A1%D1%B9&amp;month=4&amp;year=2020&amp;thetype=%A7%BA%CB%B9%E8%C7%C2%A7%D2%B9"/>
    <hyperlink ref="E1339" r:id="rId1332" display="http://hfo63.cfo.in.th/CheckDataDtl.aspx?orgid=04899&amp;balance=%A7%BA%B4%D8%C5%3Cbr/%3E%A7%BA%CA%D1%C1%BE%D1%B9%B8%EC%A1%D1%B9&amp;month=4&amp;year=2020&amp;thetype=%A7%BA%CB%B9%E8%C7%C2%A7%D2%B9"/>
    <hyperlink ref="E1340" r:id="rId1333" display="http://hfo63.cfo.in.th/CheckDataDtl.aspx?orgid=04899&amp;balance=%A7%BA%B4%D8%C5%3Cbr/%3E%A7%BA%CA%D1%C1%BE%D1%B9%B8%EC%A1%D1%B9&amp;month=4&amp;year=2020&amp;thetype=%A7%BA%CB%B9%E8%C7%C2%A7%D2%B9"/>
    <hyperlink ref="E1341" r:id="rId1334" display="http://hfo63.cfo.in.th/CheckDataDtl.aspx?orgid=04900&amp;balance=%A7%BA%B4%D8%C5%3Cbr/%3E%A7%BA%CA%D1%C1%BE%D1%B9%B8%EC%A1%D1%B9&amp;month=4&amp;year=2020&amp;thetype=%A7%BA%CB%B9%E8%C7%C2%A7%D2%B9"/>
    <hyperlink ref="E1342" r:id="rId1335" display="http://hfo63.cfo.in.th/CheckDataDtl.aspx?orgid=04900&amp;balance=%A7%BA%B4%D8%C5%3Cbr/%3E%A7%BA%CA%D1%C1%BE%D1%B9%B8%EC%A1%D1%B9&amp;month=4&amp;year=2020&amp;thetype=%A7%BA%CB%B9%E8%C7%C2%A7%D2%B9"/>
    <hyperlink ref="E1343" r:id="rId1336" display="http://hfo63.cfo.in.th/CheckDataDtl.aspx?orgid=04901&amp;balance=%A7%BA%B4%D8%C5%3Cbr/%3E%A7%BA%CA%D1%C1%BE%D1%B9%B8%EC%A1%D1%B9&amp;month=4&amp;year=2020&amp;thetype=%A7%BA%CB%B9%E8%C7%C2%A7%D2%B9"/>
    <hyperlink ref="E1344" r:id="rId1337" display="http://hfo63.cfo.in.th/CheckDataDtl.aspx?orgid=04901&amp;balance=%A7%BA%B4%D8%C5%3Cbr/%3E%A7%BA%CA%D1%C1%BE%D1%B9%B8%EC%A1%D1%B9&amp;month=4&amp;year=2020&amp;thetype=%A7%BA%CB%B9%E8%C7%C2%A7%D2%B9"/>
    <hyperlink ref="E1345" r:id="rId1338" display="http://hfo63.cfo.in.th/CheckDataDtl.aspx?orgid=04902&amp;balance=%A7%BA%B4%D8%C5%3Cbr/%3E%A7%BA%CA%D1%C1%BE%D1%B9%B8%EC%A1%D1%B9&amp;month=4&amp;year=2020&amp;thetype=%A7%BA%CB%B9%E8%C7%C2%A7%D2%B9"/>
    <hyperlink ref="E1346" r:id="rId1339" display="http://hfo63.cfo.in.th/CheckDataDtl.aspx?orgid=04902&amp;balance=%A7%BA%B4%D8%C5%3Cbr/%3E%A7%BA%CA%D1%C1%BE%D1%B9%B8%EC%A1%D1%B9&amp;month=4&amp;year=2020&amp;thetype=%A7%BA%CB%B9%E8%C7%C2%A7%D2%B9"/>
    <hyperlink ref="E1347" r:id="rId1340" display="http://hfo63.cfo.in.th/CheckDataDtl.aspx?orgid=04903&amp;balance=%A7%BA%B4%D8%C5%3Cbr/%3E%A7%BA%CA%D1%C1%BE%D1%B9%B8%EC%A1%D1%B9&amp;month=4&amp;year=2020&amp;thetype=%A7%BA%CB%B9%E8%C7%C2%A7%D2%B9"/>
    <hyperlink ref="E1348" r:id="rId1341" display="http://hfo63.cfo.in.th/CheckDataDtl.aspx?orgid=04903&amp;balance=%A7%BA%B4%D8%C5%3Cbr/%3E%A7%BA%CA%D1%C1%BE%D1%B9%B8%EC%A1%D1%B9&amp;month=4&amp;year=2020&amp;thetype=%A7%BA%CB%B9%E8%C7%C2%A7%D2%B9"/>
    <hyperlink ref="E1349" r:id="rId1342" display="http://hfo63.cfo.in.th/CheckDataDtl.aspx?orgid=04904&amp;balance=%A7%BA%B4%D8%C5%3Cbr/%3E%A7%BA%CA%D1%C1%BE%D1%B9%B8%EC%A1%D1%B9&amp;month=4&amp;year=2020&amp;thetype=%A7%BA%CB%B9%E8%C7%C2%A7%D2%B9"/>
    <hyperlink ref="E1350" r:id="rId1343" display="http://hfo63.cfo.in.th/CheckDataDtl.aspx?orgid=04904&amp;balance=%A7%BA%B4%D8%C5%3Cbr/%3E%A7%BA%CA%D1%C1%BE%D1%B9%B8%EC%A1%D1%B9&amp;month=4&amp;year=2020&amp;thetype=%A7%BA%CB%B9%E8%C7%C2%A7%D2%B9"/>
    <hyperlink ref="E1351" r:id="rId1344" display="http://hfo63.cfo.in.th/CheckDataDtl.aspx?orgid=04905&amp;balance=%A7%BA%B4%D8%C5%3Cbr/%3E%A7%BA%CA%D1%C1%BE%D1%B9%B8%EC%A1%D1%B9&amp;month=4&amp;year=2020&amp;thetype=%A7%BA%CB%B9%E8%C7%C2%A7%D2%B9"/>
    <hyperlink ref="E1352" r:id="rId1345" display="http://hfo63.cfo.in.th/CheckDataDtl.aspx?orgid=04905&amp;balance=%A7%BA%B4%D8%C5%3Cbr/%3E%A7%BA%CA%D1%C1%BE%D1%B9%B8%EC%A1%D1%B9&amp;month=4&amp;year=2020&amp;thetype=%A7%BA%CB%B9%E8%C7%C2%A7%D2%B9"/>
    <hyperlink ref="E1353" r:id="rId1346" display="http://hfo63.cfo.in.th/CheckDataDtl.aspx?orgid=04906&amp;balance=%A7%BA%B4%D8%C5%3Cbr/%3E%A7%BA%CA%D1%C1%BE%D1%B9%B8%EC%A1%D1%B9&amp;month=4&amp;year=2020&amp;thetype=%A7%BA%CB%B9%E8%C7%C2%A7%D2%B9"/>
    <hyperlink ref="E1354" r:id="rId1347" display="http://hfo63.cfo.in.th/CheckDataDtl.aspx?orgid=04906&amp;balance=%A7%BA%B4%D8%C5%3Cbr/%3E%A7%BA%CA%D1%C1%BE%D1%B9%B8%EC%A1%D1%B9&amp;month=4&amp;year=2020&amp;thetype=%A7%BA%CB%B9%E8%C7%C2%A7%D2%B9"/>
    <hyperlink ref="E1355" r:id="rId1348" display="http://hfo63.cfo.in.th/CheckDataDtl.aspx?orgid=04907&amp;balance=%A7%BA%B4%D8%C5%3Cbr/%3E%A7%BA%CA%D1%C1%BE%D1%B9%B8%EC%A1%D1%B9&amp;month=4&amp;year=2020&amp;thetype=%A7%BA%CB%B9%E8%C7%C2%A7%D2%B9"/>
    <hyperlink ref="E1356" r:id="rId1349" display="http://hfo63.cfo.in.th/CheckDataDtl.aspx?orgid=04907&amp;balance=%A7%BA%B4%D8%C5%3Cbr/%3E%A7%BA%CA%D1%C1%BE%D1%B9%B8%EC%A1%D1%B9&amp;month=4&amp;year=2020&amp;thetype=%A7%BA%CB%B9%E8%C7%C2%A7%D2%B9"/>
    <hyperlink ref="E1357" r:id="rId1350" display="http://hfo63.cfo.in.th/CheckDataDtl.aspx?orgid=04908&amp;balance=%A7%BA%B4%D8%C5%3Cbr/%3E%A7%BA%CA%D1%C1%BE%D1%B9%B8%EC%A1%D1%B9&amp;month=4&amp;year=2020&amp;thetype=%A7%BA%CB%B9%E8%C7%C2%A7%D2%B9"/>
    <hyperlink ref="E1358" r:id="rId1351" display="http://hfo63.cfo.in.th/CheckDataDtl.aspx?orgid=04908&amp;balance=%A7%BA%B4%D8%C5%3Cbr/%3E%A7%BA%CA%D1%C1%BE%D1%B9%B8%EC%A1%D1%B9&amp;month=4&amp;year=2020&amp;thetype=%A7%BA%CB%B9%E8%C7%C2%A7%D2%B9"/>
    <hyperlink ref="E1359" r:id="rId1352" display="http://hfo63.cfo.in.th/CheckDataDtl.aspx?orgid=04909&amp;balance=%A7%BA%B4%D8%C5%3Cbr/%3E%A7%BA%CA%D1%C1%BE%D1%B9%B8%EC%A1%D1%B9&amp;month=4&amp;year=2020&amp;thetype=%A7%BA%CB%B9%E8%C7%C2%A7%D2%B9"/>
    <hyperlink ref="E1360" r:id="rId1353" display="http://hfo63.cfo.in.th/CheckDataDtl.aspx?orgid=04909&amp;balance=%A7%BA%B4%D8%C5%3Cbr/%3E%A7%BA%CA%D1%C1%BE%D1%B9%B8%EC%A1%D1%B9&amp;month=4&amp;year=2020&amp;thetype=%A7%BA%CB%B9%E8%C7%C2%A7%D2%B9"/>
    <hyperlink ref="E1361" r:id="rId1354" display="http://hfo63.cfo.in.th/CheckDataDtl.aspx?orgid=04910&amp;balance=%A7%BA%B4%D8%C5%3Cbr/%3E%A7%BA%CA%D1%C1%BE%D1%B9%B8%EC%A1%D1%B9&amp;month=4&amp;year=2020&amp;thetype=%A7%BA%CB%B9%E8%C7%C2%A7%D2%B9"/>
    <hyperlink ref="E1362" r:id="rId1355" display="http://hfo63.cfo.in.th/CheckDataDtl.aspx?orgid=04910&amp;balance=%A7%BA%B4%D8%C5%3Cbr/%3E%A7%BA%CA%D1%C1%BE%D1%B9%B8%EC%A1%D1%B9&amp;month=4&amp;year=2020&amp;thetype=%A7%BA%CB%B9%E8%C7%C2%A7%D2%B9"/>
    <hyperlink ref="E1363" r:id="rId1356" display="http://hfo63.cfo.in.th/CheckDataDtl.aspx?orgid=10241&amp;balance=%A7%BA%B4%D8%C5%3Cbr/%3E%A7%BA%CA%D1%C1%BE%D1%B9%B8%EC%A1%D1%B9&amp;month=4&amp;year=2020&amp;thetype=%A7%BA%CB%B9%E8%C7%C2%A7%D2%B9"/>
    <hyperlink ref="E1364" r:id="rId1357" display="http://hfo63.cfo.in.th/CheckDataDtl.aspx?orgid=10241&amp;balance=%A7%BA%B4%D8%C5%3Cbr/%3E%A7%BA%CA%D1%C1%BE%D1%B9%B8%EC%A1%D1%B9&amp;month=4&amp;year=2020&amp;thetype=%A7%BA%CB%B9%E8%C7%C2%A7%D2%B9"/>
    <hyperlink ref="E1365" r:id="rId1358" display="http://hfo63.cfo.in.th/CheckDataDtl.aspx?orgid=10706&amp;balance=%A7%BA%B4%D8%C5%3Cbr/%3E%A7%BA%CA%D1%C1%BE%D1%B9%B8%EC%A1%D1%B9&amp;month=4&amp;year=2020&amp;thetype=%A7%BA%CB%B9%E8%C7%C2%A7%D2%B9"/>
    <hyperlink ref="E1366" r:id="rId1359" display="http://hfo63.cfo.in.th/CheckDataDtl.aspx?orgid=10706&amp;balance=%A7%BA%B4%D8%C5%3Cbr/%3E%A7%BA%CA%D1%C1%BE%D1%B9%B8%EC%A1%D1%B9&amp;month=4&amp;year=2020&amp;thetype=%A7%BA%CB%B9%E8%C7%C2%A7%D2%B9"/>
    <hyperlink ref="E1367" r:id="rId1360" display="http://hfo63.cfo.in.th/CheckDataDtl.aspx?orgid=11042&amp;balance=%A7%BA%B4%D8%C5%3Cbr/%3E%A7%BA%CA%D1%C1%BE%D1%B9%B8%EC%A1%D1%B9&amp;month=4&amp;year=2020&amp;thetype=%A7%BA%CB%B9%E8%C7%C2%A7%D2%B9"/>
    <hyperlink ref="E1368" r:id="rId1361" display="http://hfo63.cfo.in.th/CheckDataDtl.aspx?orgid=11042&amp;balance=%A7%BA%B4%D8%C5%3Cbr/%3E%A7%BA%CA%D1%C1%BE%D1%B9%B8%EC%A1%D1%B9&amp;month=4&amp;year=2020&amp;thetype=%A7%BA%CB%B9%E8%C7%C2%A7%D2%B9"/>
    <hyperlink ref="E1369" r:id="rId1362" display="http://hfo63.cfo.in.th/CheckDataDtl.aspx?orgid=11044&amp;balance=%A7%BA%B4%D8%C5%3Cbr/%3E%A7%BA%CA%D1%C1%BE%D1%B9%B8%EC%A1%D1%B9&amp;month=4&amp;year=2020&amp;thetype=%A7%BA%CB%B9%E8%C7%C2%A7%D2%B9"/>
    <hyperlink ref="E1370" r:id="rId1363" display="http://hfo63.cfo.in.th/CheckDataDtl.aspx?orgid=11044&amp;balance=%A7%BA%B4%D8%C5%3Cbr/%3E%A7%BA%CA%D1%C1%BE%D1%B9%B8%EC%A1%D1%B9&amp;month=4&amp;year=2020&amp;thetype=%A7%BA%CB%B9%E8%C7%C2%A7%D2%B9"/>
    <hyperlink ref="E1371" r:id="rId1364" display="http://hfo63.cfo.in.th/CheckDataDtl.aspx?orgid=11045&amp;balance=%A7%BA%B4%D8%C5%3Cbr/%3E%A7%BA%CA%D1%C1%BE%D1%B9%B8%EC%A1%D1%B9&amp;month=4&amp;year=2020&amp;thetype=%A7%BA%CB%B9%E8%C7%C2%A7%D2%B9"/>
    <hyperlink ref="E1372" r:id="rId1365" display="http://hfo63.cfo.in.th/CheckDataDtl.aspx?orgid=11045&amp;balance=%A7%BA%B4%D8%C5%3Cbr/%3E%A7%BA%CA%D1%C1%BE%D1%B9%B8%EC%A1%D1%B9&amp;month=4&amp;year=2020&amp;thetype=%A7%BA%CB%B9%E8%C7%C2%A7%D2%B9"/>
    <hyperlink ref="E1373" r:id="rId1366" display="http://hfo63.cfo.in.th/CheckDataDtl.aspx?orgid=11448&amp;balance=%A7%BA%B4%D8%C5%3Cbr/%3E%A7%BA%CA%D1%C1%BE%D1%B9%B8%EC%A1%D1%B9&amp;month=4&amp;year=2020&amp;thetype=%A7%BA%CB%B9%E8%C7%C2%A7%D2%B9"/>
    <hyperlink ref="E1374" r:id="rId1367" display="http://hfo63.cfo.in.th/CheckDataDtl.aspx?orgid=11448&amp;balance=%A7%BA%B4%D8%C5%3Cbr/%3E%A7%BA%CA%D1%C1%BE%D1%B9%B8%EC%A1%D1%B9&amp;month=4&amp;year=2020&amp;thetype=%A7%BA%CB%B9%E8%C7%C2%A7%D2%B9"/>
    <hyperlink ref="E1375" r:id="rId1368" display="http://hfo63.cfo.in.th/CheckDataDtl.aspx?orgid=13933&amp;balance=%A7%BA%B4%D8%C5%3Cbr/%3E%A7%BA%CA%D1%C1%BE%D1%B9%B8%EC%A1%D1%B9&amp;month=4&amp;year=2020&amp;thetype=%A7%BA%CB%B9%E8%C7%C2%A7%D2%B9"/>
    <hyperlink ref="E1376" r:id="rId1369" display="http://hfo63.cfo.in.th/CheckDataDtl.aspx?orgid=13933&amp;balance=%A7%BA%B4%D8%C5%3Cbr/%3E%A7%BA%CA%D1%C1%BE%D1%B9%B8%EC%A1%D1%B9&amp;month=4&amp;year=2020&amp;thetype=%A7%BA%CB%B9%E8%C7%C2%A7%D2%B9"/>
    <hyperlink ref="E1377" r:id="rId1370" display="http://hfo63.cfo.in.th/CheckDataDtl.aspx?orgid=14150&amp;balance=%A7%BA%B4%D8%C5%3Cbr/%3E%A7%BA%CA%D1%C1%BE%D1%B9%B8%EC%A1%D1%B9&amp;month=4&amp;year=2020&amp;thetype=%A7%BA%CB%B9%E8%C7%C2%A7%D2%B9"/>
    <hyperlink ref="E1378" r:id="rId1371" display="http://hfo63.cfo.in.th/CheckDataDtl.aspx?orgid=14150&amp;balance=%A7%BA%B4%D8%C5%3Cbr/%3E%A7%BA%CA%D1%C1%BE%D1%B9%B8%EC%A1%D1%B9&amp;month=4&amp;year=2020&amp;thetype=%A7%BA%CB%B9%E8%C7%C2%A7%D2%B9"/>
    <hyperlink ref="E1379" r:id="rId1372" display="http://hfo63.cfo.in.th/CheckDataDtl.aspx?orgid=14184&amp;balance=%A7%BA%B4%D8%C5%3Cbr/%3E%A7%BA%CA%D1%C1%BE%D1%B9%B8%EC%A1%D1%B9&amp;month=4&amp;year=2020&amp;thetype=%A7%BA%CB%B9%E8%C7%C2%A7%D2%B9"/>
    <hyperlink ref="E1380" r:id="rId1373" display="http://hfo63.cfo.in.th/CheckDataDtl.aspx?orgid=14184&amp;balance=%A7%BA%B4%D8%C5%3Cbr/%3E%A7%BA%CA%D1%C1%BE%D1%B9%B8%EC%A1%D1%B9&amp;month=4&amp;year=2020&amp;thetype=%A7%BA%CB%B9%E8%C7%C2%A7%D2%B9"/>
    <hyperlink ref="E1381" r:id="rId1374" display="http://hfo63.cfo.in.th/CheckDataDtl.aspx?orgid=21356&amp;balance=%A7%BA%B4%D8%C5%3Cbr/%3E%A7%BA%CA%D1%C1%BE%D1%B9%B8%EC%A1%D1%B9&amp;month=4&amp;year=2020&amp;thetype=%A7%BA%CB%B9%E8%C7%C2%A7%D2%B9"/>
    <hyperlink ref="E1382" r:id="rId1375" display="http://hfo63.cfo.in.th/CheckDataDtl.aspx?orgid=21356&amp;balance=%A7%BA%B4%D8%C5%3Cbr/%3E%A7%BA%CA%D1%C1%BE%D1%B9%B8%EC%A1%D1%B9&amp;month=4&amp;year=2020&amp;thetype=%A7%BA%CB%B9%E8%C7%C2%A7%D2%B9"/>
    <hyperlink ref="E1383" r:id="rId1376" display="http://hfo63.cfo.in.th/CheckDataDtl.aspx?orgid=28778&amp;balance=%A7%BA%B4%D8%C5%3Cbr/%3E%A7%BA%CA%D1%C1%BE%D1%B9%B8%EC%A1%D1%B9&amp;month=4&amp;year=2020&amp;thetype=%A7%BA%CB%B9%E8%C7%C2%A7%D2%B9"/>
    <hyperlink ref="E1384" r:id="rId1377" display="http://hfo63.cfo.in.th/CheckDataDtl.aspx?orgid=28778&amp;balance=%A7%BA%B4%D8%C5%3Cbr/%3E%A7%BA%CA%D1%C1%BE%D1%B9%B8%EC%A1%D1%B9&amp;month=4&amp;year=2020&amp;thetype=%A7%BA%CB%B9%E8%C7%C2%A7%D2%B9"/>
    <hyperlink ref="E1385" r:id="rId1378" display="http://hfo63.cfo.in.th/CheckDataDtl.aspx?orgid=28811&amp;balance=%A7%BA%B4%D8%C5%3Cbr/%3E%A7%BA%CA%D1%C1%BE%D1%B9%B8%EC%A1%D1%B9&amp;month=4&amp;year=2020&amp;thetype=%A7%BA%CB%B9%E8%C7%C2%A7%D2%B9"/>
    <hyperlink ref="E1386" r:id="rId1379" display="http://hfo63.cfo.in.th/CheckDataDtl.aspx?orgid=28811&amp;balance=%A7%BA%B4%D8%C5%3Cbr/%3E%A7%BA%CA%D1%C1%BE%D1%B9%B8%EC%A1%D1%B9&amp;month=4&amp;year=2020&amp;thetype=%A7%BA%CB%B9%E8%C7%C2%A7%D2%B9"/>
    <hyperlink ref="E1387" r:id="rId1380" display="http://hfo63.cfo.in.th/CheckDataDtl.aspx?orgid=28815&amp;balance=%A7%BA%B4%D8%C5%3Cbr/%3E%A7%BA%CA%D1%C1%BE%D1%B9%B8%EC%A1%D1%B9&amp;month=4&amp;year=2020&amp;thetype=%A7%BA%CB%B9%E8%C7%C2%A7%D2%B9"/>
    <hyperlink ref="E1388" r:id="rId1381" display="http://hfo63.cfo.in.th/CheckDataDtl.aspx?orgid=28815&amp;balance=%A7%BA%B4%D8%C5%3Cbr/%3E%A7%BA%CA%D1%C1%BE%D1%B9%B8%EC%A1%D1%B9&amp;month=4&amp;year=2020&amp;thetype=%A7%BA%CB%B9%E8%C7%C2%A7%D2%B9"/>
    <hyperlink ref="E1389" r:id="rId1382" display="http://hfo63.cfo.in.th/CheckDataDtl.aspx?orgid=04169&amp;balance=%A7%BA%B4%D8%C5%3Cbr/%3E%A7%BA%CA%D1%C1%BE%D1%B9%B8%EC%A1%D1%B9&amp;month=4&amp;year=2020&amp;thetype=%A7%BA%CB%B9%E8%C7%C2%A7%D2%B9"/>
    <hyperlink ref="E1390" r:id="rId1383" display="http://hfo63.cfo.in.th/CheckDataDtl.aspx?orgid=04169&amp;balance=%A7%BA%B4%D8%C5%3Cbr/%3E%A7%BA%CA%D1%C1%BE%D1%B9%B8%EC%A1%D1%B9&amp;month=4&amp;year=2020&amp;thetype=%A7%BA%CB%B9%E8%C7%C2%A7%D2%B9"/>
    <hyperlink ref="E1391" r:id="rId1384" display="http://hfo63.cfo.in.th/CheckDataDtl.aspx?orgid=04170&amp;balance=%A7%BA%B4%D8%C5%3Cbr/%3E%A7%BA%CA%D1%C1%BE%D1%B9%B8%EC%A1%D1%B9&amp;month=4&amp;year=2020&amp;thetype=%A7%BA%CB%B9%E8%C7%C2%A7%D2%B9"/>
    <hyperlink ref="E1392" r:id="rId1385" display="http://hfo63.cfo.in.th/CheckDataDtl.aspx?orgid=04170&amp;balance=%A7%BA%B4%D8%C5%3Cbr/%3E%A7%BA%CA%D1%C1%BE%D1%B9%B8%EC%A1%D1%B9&amp;month=4&amp;year=2020&amp;thetype=%A7%BA%CB%B9%E8%C7%C2%A7%D2%B9"/>
    <hyperlink ref="E1393" r:id="rId1386" display="http://hfo63.cfo.in.th/CheckDataDtl.aspx?orgid=04171&amp;balance=%A7%BA%B4%D8%C5%3Cbr/%3E%A7%BA%CA%D1%C1%BE%D1%B9%B8%EC%A1%D1%B9&amp;month=4&amp;year=2020&amp;thetype=%A7%BA%CB%B9%E8%C7%C2%A7%D2%B9"/>
    <hyperlink ref="E1394" r:id="rId1387" display="http://hfo63.cfo.in.th/CheckDataDtl.aspx?orgid=04171&amp;balance=%A7%BA%B4%D8%C5%3Cbr/%3E%A7%BA%CA%D1%C1%BE%D1%B9%B8%EC%A1%D1%B9&amp;month=4&amp;year=2020&amp;thetype=%A7%BA%CB%B9%E8%C7%C2%A7%D2%B9"/>
    <hyperlink ref="E1395" r:id="rId1388" display="http://hfo63.cfo.in.th/CheckDataDtl.aspx?orgid=04172&amp;balance=%A7%BA%B4%D8%C5%3Cbr/%3E%A7%BA%CA%D1%C1%BE%D1%B9%B8%EC%A1%D1%B9&amp;month=4&amp;year=2020&amp;thetype=%A7%BA%CB%B9%E8%C7%C2%A7%D2%B9"/>
    <hyperlink ref="E1396" r:id="rId1389" display="http://hfo63.cfo.in.th/CheckDataDtl.aspx?orgid=04172&amp;balance=%A7%BA%B4%D8%C5%3Cbr/%3E%A7%BA%CA%D1%C1%BE%D1%B9%B8%EC%A1%D1%B9&amp;month=4&amp;year=2020&amp;thetype=%A7%BA%CB%B9%E8%C7%C2%A7%D2%B9"/>
    <hyperlink ref="E1397" r:id="rId1390" display="http://hfo63.cfo.in.th/CheckDataDtl.aspx?orgid=04173&amp;balance=%A7%BA%B4%D8%C5%3Cbr/%3E%A7%BA%CA%D1%C1%BE%D1%B9%B8%EC%A1%D1%B9&amp;month=4&amp;year=2020&amp;thetype=%A7%BA%CB%B9%E8%C7%C2%A7%D2%B9"/>
    <hyperlink ref="E1398" r:id="rId1391" display="http://hfo63.cfo.in.th/CheckDataDtl.aspx?orgid=04173&amp;balance=%A7%BA%B4%D8%C5%3Cbr/%3E%A7%BA%CA%D1%C1%BE%D1%B9%B8%EC%A1%D1%B9&amp;month=4&amp;year=2020&amp;thetype=%A7%BA%CB%B9%E8%C7%C2%A7%D2%B9"/>
    <hyperlink ref="E1399" r:id="rId1392" display="http://hfo63.cfo.in.th/CheckDataDtl.aspx?orgid=04174&amp;balance=%A7%BA%B4%D8%C5%3Cbr/%3E%A7%BA%CA%D1%C1%BE%D1%B9%B8%EC%A1%D1%B9&amp;month=4&amp;year=2020&amp;thetype=%A7%BA%CB%B9%E8%C7%C2%A7%D2%B9"/>
    <hyperlink ref="E1400" r:id="rId1393" display="http://hfo63.cfo.in.th/CheckDataDtl.aspx?orgid=04174&amp;balance=%A7%BA%B4%D8%C5%3Cbr/%3E%A7%BA%CA%D1%C1%BE%D1%B9%B8%EC%A1%D1%B9&amp;month=4&amp;year=2020&amp;thetype=%A7%BA%CB%B9%E8%C7%C2%A7%D2%B9"/>
    <hyperlink ref="E1401" r:id="rId1394" display="http://hfo63.cfo.in.th/CheckDataDtl.aspx?orgid=04175&amp;balance=%A7%BA%B4%D8%C5%3Cbr/%3E%A7%BA%CA%D1%C1%BE%D1%B9%B8%EC%A1%D1%B9&amp;month=4&amp;year=2020&amp;thetype=%A7%BA%CB%B9%E8%C7%C2%A7%D2%B9"/>
    <hyperlink ref="E1402" r:id="rId1395" display="http://hfo63.cfo.in.th/CheckDataDtl.aspx?orgid=04175&amp;balance=%A7%BA%B4%D8%C5%3Cbr/%3E%A7%BA%CA%D1%C1%BE%D1%B9%B8%EC%A1%D1%B9&amp;month=4&amp;year=2020&amp;thetype=%A7%BA%CB%B9%E8%C7%C2%A7%D2%B9"/>
    <hyperlink ref="E1403" r:id="rId1396" display="http://hfo63.cfo.in.th/CheckDataDtl.aspx?orgid=04176&amp;balance=%A7%BA%B4%D8%C5%3Cbr/%3E%A7%BA%CA%D1%C1%BE%D1%B9%B8%EC%A1%D1%B9&amp;month=4&amp;year=2020&amp;thetype=%A7%BA%CB%B9%E8%C7%C2%A7%D2%B9"/>
    <hyperlink ref="E1404" r:id="rId1397" display="http://hfo63.cfo.in.th/CheckDataDtl.aspx?orgid=04176&amp;balance=%A7%BA%B4%D8%C5%3Cbr/%3E%A7%BA%CA%D1%C1%BE%D1%B9%B8%EC%A1%D1%B9&amp;month=4&amp;year=2020&amp;thetype=%A7%BA%CB%B9%E8%C7%C2%A7%D2%B9"/>
    <hyperlink ref="E1405" r:id="rId1398" display="http://hfo63.cfo.in.th/CheckDataDtl.aspx?orgid=04177&amp;balance=%A7%BA%B4%D8%C5%3Cbr/%3E%A7%BA%CA%D1%C1%BE%D1%B9%B8%EC%A1%D1%B9&amp;month=4&amp;year=2020&amp;thetype=%A7%BA%CB%B9%E8%C7%C2%A7%D2%B9"/>
    <hyperlink ref="E1406" r:id="rId1399" display="http://hfo63.cfo.in.th/CheckDataDtl.aspx?orgid=04177&amp;balance=%A7%BA%B4%D8%C5%3Cbr/%3E%A7%BA%CA%D1%C1%BE%D1%B9%B8%EC%A1%D1%B9&amp;month=4&amp;year=2020&amp;thetype=%A7%BA%CB%B9%E8%C7%C2%A7%D2%B9"/>
    <hyperlink ref="E1407" r:id="rId1400" display="http://hfo63.cfo.in.th/CheckDataDtl.aspx?orgid=04178&amp;balance=%A7%BA%B4%D8%C5%3Cbr/%3E%A7%BA%CA%D1%C1%BE%D1%B9%B8%EC%A1%D1%B9&amp;month=4&amp;year=2020&amp;thetype=%A7%BA%CB%B9%E8%C7%C2%A7%D2%B9"/>
    <hyperlink ref="E1408" r:id="rId1401" display="http://hfo63.cfo.in.th/CheckDataDtl.aspx?orgid=04178&amp;balance=%A7%BA%B4%D8%C5%3Cbr/%3E%A7%BA%CA%D1%C1%BE%D1%B9%B8%EC%A1%D1%B9&amp;month=4&amp;year=2020&amp;thetype=%A7%BA%CB%B9%E8%C7%C2%A7%D2%B9"/>
    <hyperlink ref="E1409" r:id="rId1402" display="http://hfo63.cfo.in.th/CheckDataDtl.aspx?orgid=04179&amp;balance=%A7%BA%B4%D8%C5%3Cbr/%3E%A7%BA%CA%D1%C1%BE%D1%B9%B8%EC%A1%D1%B9&amp;month=4&amp;year=2020&amp;thetype=%A7%BA%CB%B9%E8%C7%C2%A7%D2%B9"/>
    <hyperlink ref="E1410" r:id="rId1403" display="http://hfo63.cfo.in.th/CheckDataDtl.aspx?orgid=04179&amp;balance=%A7%BA%B4%D8%C5%3Cbr/%3E%A7%BA%CA%D1%C1%BE%D1%B9%B8%EC%A1%D1%B9&amp;month=4&amp;year=2020&amp;thetype=%A7%BA%CB%B9%E8%C7%C2%A7%D2%B9"/>
    <hyperlink ref="E1411" r:id="rId1404" display="http://hfo63.cfo.in.th/CheckDataDtl.aspx?orgid=04180&amp;balance=%A7%BA%B4%D8%C5%3Cbr/%3E%A7%BA%CA%D1%C1%BE%D1%B9%B8%EC%A1%D1%B9&amp;month=4&amp;year=2020&amp;thetype=%A7%BA%CB%B9%E8%C7%C2%A7%D2%B9"/>
    <hyperlink ref="E1412" r:id="rId1405" display="http://hfo63.cfo.in.th/CheckDataDtl.aspx?orgid=04180&amp;balance=%A7%BA%B4%D8%C5%3Cbr/%3E%A7%BA%CA%D1%C1%BE%D1%B9%B8%EC%A1%D1%B9&amp;month=4&amp;year=2020&amp;thetype=%A7%BA%CB%B9%E8%C7%C2%A7%D2%B9"/>
    <hyperlink ref="E1413" r:id="rId1406" display="http://hfo63.cfo.in.th/CheckDataDtl.aspx?orgid=04181&amp;balance=%A7%BA%B4%D8%C5%3Cbr/%3E%A7%BA%CA%D1%C1%BE%D1%B9%B8%EC%A1%D1%B9&amp;month=4&amp;year=2020&amp;thetype=%A7%BA%CB%B9%E8%C7%C2%A7%D2%B9"/>
    <hyperlink ref="E1414" r:id="rId1407" display="http://hfo63.cfo.in.th/CheckDataDtl.aspx?orgid=04181&amp;balance=%A7%BA%B4%D8%C5%3Cbr/%3E%A7%BA%CA%D1%C1%BE%D1%B9%B8%EC%A1%D1%B9&amp;month=4&amp;year=2020&amp;thetype=%A7%BA%CB%B9%E8%C7%C2%A7%D2%B9"/>
    <hyperlink ref="E1415" r:id="rId1408" display="http://hfo63.cfo.in.th/CheckDataDtl.aspx?orgid=04182&amp;balance=%A7%BA%B4%D8%C5%3Cbr/%3E%A7%BA%CA%D1%C1%BE%D1%B9%B8%EC%A1%D1%B9&amp;month=4&amp;year=2020&amp;thetype=%A7%BA%CB%B9%E8%C7%C2%A7%D2%B9"/>
    <hyperlink ref="E1416" r:id="rId1409" display="http://hfo63.cfo.in.th/CheckDataDtl.aspx?orgid=04182&amp;balance=%A7%BA%B4%D8%C5%3Cbr/%3E%A7%BA%CA%D1%C1%BE%D1%B9%B8%EC%A1%D1%B9&amp;month=4&amp;year=2020&amp;thetype=%A7%BA%CB%B9%E8%C7%C2%A7%D2%B9"/>
    <hyperlink ref="E1417" r:id="rId1410" display="http://hfo63.cfo.in.th/CheckDataDtl.aspx?orgid=04184&amp;balance=%A7%BA%B4%D8%C5%3Cbr/%3E%A7%BA%CA%D1%C1%BE%D1%B9%B8%EC%A1%D1%B9&amp;month=4&amp;year=2020&amp;thetype=%A7%BA%CB%B9%E8%C7%C2%A7%D2%B9"/>
    <hyperlink ref="E1418" r:id="rId1411" display="http://hfo63.cfo.in.th/CheckDataDtl.aspx?orgid=04184&amp;balance=%A7%BA%B4%D8%C5%3Cbr/%3E%A7%BA%CA%D1%C1%BE%D1%B9%B8%EC%A1%D1%B9&amp;month=4&amp;year=2020&amp;thetype=%A7%BA%CB%B9%E8%C7%C2%A7%D2%B9"/>
    <hyperlink ref="E1419" r:id="rId1412" display="http://hfo63.cfo.in.th/CheckDataDtl.aspx?orgid=04185&amp;balance=%A7%BA%B4%D8%C5%3Cbr/%3E%A7%BA%CA%D1%C1%BE%D1%B9%B8%EC%A1%D1%B9&amp;month=4&amp;year=2020&amp;thetype=%A7%BA%CB%B9%E8%C7%C2%A7%D2%B9"/>
    <hyperlink ref="E1420" r:id="rId1413" display="http://hfo63.cfo.in.th/CheckDataDtl.aspx?orgid=04185&amp;balance=%A7%BA%B4%D8%C5%3Cbr/%3E%A7%BA%CA%D1%C1%BE%D1%B9%B8%EC%A1%D1%B9&amp;month=4&amp;year=2020&amp;thetype=%A7%BA%CB%B9%E8%C7%C2%A7%D2%B9"/>
    <hyperlink ref="E1421" r:id="rId1414" display="http://hfo63.cfo.in.th/CheckDataDtl.aspx?orgid=04186&amp;balance=%A7%BA%B4%D8%C5%3Cbr/%3E%A7%BA%CA%D1%C1%BE%D1%B9%B8%EC%A1%D1%B9&amp;month=4&amp;year=2020&amp;thetype=%A7%BA%CB%B9%E8%C7%C2%A7%D2%B9"/>
    <hyperlink ref="E1422" r:id="rId1415" display="http://hfo63.cfo.in.th/CheckDataDtl.aspx?orgid=04186&amp;balance=%A7%BA%B4%D8%C5%3Cbr/%3E%A7%BA%CA%D1%C1%BE%D1%B9%B8%EC%A1%D1%B9&amp;month=4&amp;year=2020&amp;thetype=%A7%BA%CB%B9%E8%C7%C2%A7%D2%B9"/>
    <hyperlink ref="E1423" r:id="rId1416" display="http://hfo63.cfo.in.th/CheckDataDtl.aspx?orgid=04187&amp;balance=%A7%BA%B4%D8%C5%3Cbr/%3E%A7%BA%CA%D1%C1%BE%D1%B9%B8%EC%A1%D1%B9&amp;month=4&amp;year=2020&amp;thetype=%A7%BA%CB%B9%E8%C7%C2%A7%D2%B9"/>
    <hyperlink ref="E1424" r:id="rId1417" display="http://hfo63.cfo.in.th/CheckDataDtl.aspx?orgid=04187&amp;balance=%A7%BA%B4%D8%C5%3Cbr/%3E%A7%BA%CA%D1%C1%BE%D1%B9%B8%EC%A1%D1%B9&amp;month=4&amp;year=2020&amp;thetype=%A7%BA%CB%B9%E8%C7%C2%A7%D2%B9"/>
    <hyperlink ref="E1425" r:id="rId1418" display="http://hfo63.cfo.in.th/CheckDataDtl.aspx?orgid=04188&amp;balance=%A7%BA%B4%D8%C5%3Cbr/%3E%A7%BA%CA%D1%C1%BE%D1%B9%B8%EC%A1%D1%B9&amp;month=4&amp;year=2020&amp;thetype=%A7%BA%CB%B9%E8%C7%C2%A7%D2%B9"/>
    <hyperlink ref="E1426" r:id="rId1419" display="http://hfo63.cfo.in.th/CheckDataDtl.aspx?orgid=04188&amp;balance=%A7%BA%B4%D8%C5%3Cbr/%3E%A7%BA%CA%D1%C1%BE%D1%B9%B8%EC%A1%D1%B9&amp;month=4&amp;year=2020&amp;thetype=%A7%BA%CB%B9%E8%C7%C2%A7%D2%B9"/>
    <hyperlink ref="E1427" r:id="rId1420" display="http://hfo63.cfo.in.th/CheckDataDtl.aspx?orgid=04189&amp;balance=%A7%BA%B4%D8%C5%3Cbr/%3E%A7%BA%CA%D1%C1%BE%D1%B9%B8%EC%A1%D1%B9&amp;month=4&amp;year=2020&amp;thetype=%A7%BA%CB%B9%E8%C7%C2%A7%D2%B9"/>
    <hyperlink ref="E1428" r:id="rId1421" display="http://hfo63.cfo.in.th/CheckDataDtl.aspx?orgid=04189&amp;balance=%A7%BA%B4%D8%C5%3Cbr/%3E%A7%BA%CA%D1%C1%BE%D1%B9%B8%EC%A1%D1%B9&amp;month=4&amp;year=2020&amp;thetype=%A7%BA%CB%B9%E8%C7%C2%A7%D2%B9"/>
    <hyperlink ref="E1429" r:id="rId1422" display="http://hfo63.cfo.in.th/CheckDataDtl.aspx?orgid=04190&amp;balance=%A7%BA%B4%D8%C5%3Cbr/%3E%A7%BA%CA%D1%C1%BE%D1%B9%B8%EC%A1%D1%B9&amp;month=4&amp;year=2020&amp;thetype=%A7%BA%CB%B9%E8%C7%C2%A7%D2%B9"/>
    <hyperlink ref="E1430" r:id="rId1423" display="http://hfo63.cfo.in.th/CheckDataDtl.aspx?orgid=04190&amp;balance=%A7%BA%B4%D8%C5%3Cbr/%3E%A7%BA%CA%D1%C1%BE%D1%B9%B8%EC%A1%D1%B9&amp;month=4&amp;year=2020&amp;thetype=%A7%BA%CB%B9%E8%C7%C2%A7%D2%B9"/>
    <hyperlink ref="E1431" r:id="rId1424" display="http://hfo63.cfo.in.th/CheckDataDtl.aspx?orgid=04191&amp;balance=%A7%BA%B4%D8%C5%3Cbr/%3E%A7%BA%CA%D1%C1%BE%D1%B9%B8%EC%A1%D1%B9&amp;month=4&amp;year=2020&amp;thetype=%A7%BA%CB%B9%E8%C7%C2%A7%D2%B9"/>
    <hyperlink ref="E1432" r:id="rId1425" display="http://hfo63.cfo.in.th/CheckDataDtl.aspx?orgid=04191&amp;balance=%A7%BA%B4%D8%C5%3Cbr/%3E%A7%BA%CA%D1%C1%BE%D1%B9%B8%EC%A1%D1%B9&amp;month=4&amp;year=2020&amp;thetype=%A7%BA%CB%B9%E8%C7%C2%A7%D2%B9"/>
    <hyperlink ref="E1433" r:id="rId1426" display="http://hfo63.cfo.in.th/CheckDataDtl.aspx?orgid=04192&amp;balance=%A7%BA%B4%D8%C5%3Cbr/%3E%A7%BA%CA%D1%C1%BE%D1%B9%B8%EC%A1%D1%B9&amp;month=4&amp;year=2020&amp;thetype=%A7%BA%CB%B9%E8%C7%C2%A7%D2%B9"/>
    <hyperlink ref="E1434" r:id="rId1427" display="http://hfo63.cfo.in.th/CheckDataDtl.aspx?orgid=04192&amp;balance=%A7%BA%B4%D8%C5%3Cbr/%3E%A7%BA%CA%D1%C1%BE%D1%B9%B8%EC%A1%D1%B9&amp;month=4&amp;year=2020&amp;thetype=%A7%BA%CB%B9%E8%C7%C2%A7%D2%B9"/>
    <hyperlink ref="E1435" r:id="rId1428" display="http://hfo63.cfo.in.th/CheckDataDtl.aspx?orgid=04193&amp;balance=%A7%BA%B4%D8%C5%3Cbr/%3E%A7%BA%CA%D1%C1%BE%D1%B9%B8%EC%A1%D1%B9&amp;month=4&amp;year=2020&amp;thetype=%A7%BA%CB%B9%E8%C7%C2%A7%D2%B9"/>
    <hyperlink ref="E1436" r:id="rId1429" display="http://hfo63.cfo.in.th/CheckDataDtl.aspx?orgid=04193&amp;balance=%A7%BA%B4%D8%C5%3Cbr/%3E%A7%BA%CA%D1%C1%BE%D1%B9%B8%EC%A1%D1%B9&amp;month=4&amp;year=2020&amp;thetype=%A7%BA%CB%B9%E8%C7%C2%A7%D2%B9"/>
    <hyperlink ref="E1437" r:id="rId1430" display="http://hfo63.cfo.in.th/CheckDataDtl.aspx?orgid=04194&amp;balance=%A7%BA%B4%D8%C5%3Cbr/%3E%A7%BA%CA%D1%C1%BE%D1%B9%B8%EC%A1%D1%B9&amp;month=4&amp;year=2020&amp;thetype=%A7%BA%CB%B9%E8%C7%C2%A7%D2%B9"/>
    <hyperlink ref="E1438" r:id="rId1431" display="http://hfo63.cfo.in.th/CheckDataDtl.aspx?orgid=04194&amp;balance=%A7%BA%B4%D8%C5%3Cbr/%3E%A7%BA%CA%D1%C1%BE%D1%B9%B8%EC%A1%D1%B9&amp;month=4&amp;year=2020&amp;thetype=%A7%BA%CB%B9%E8%C7%C2%A7%D2%B9"/>
    <hyperlink ref="E1439" r:id="rId1432" display="http://hfo63.cfo.in.th/CheckDataDtl.aspx?orgid=04195&amp;balance=%A7%BA%B4%D8%C5%3Cbr/%3E%A7%BA%CA%D1%C1%BE%D1%B9%B8%EC%A1%D1%B9&amp;month=4&amp;year=2020&amp;thetype=%A7%BA%CB%B9%E8%C7%C2%A7%D2%B9"/>
    <hyperlink ref="E1440" r:id="rId1433" display="http://hfo63.cfo.in.th/CheckDataDtl.aspx?orgid=04195&amp;balance=%A7%BA%B4%D8%C5%3Cbr/%3E%A7%BA%CA%D1%C1%BE%D1%B9%B8%EC%A1%D1%B9&amp;month=4&amp;year=2020&amp;thetype=%A7%BA%CB%B9%E8%C7%C2%A7%D2%B9"/>
    <hyperlink ref="E1441" r:id="rId1434" display="http://hfo63.cfo.in.th/CheckDataDtl.aspx?orgid=04196&amp;balance=%A7%BA%B4%D8%C5%3Cbr/%3E%A7%BA%CA%D1%C1%BE%D1%B9%B8%EC%A1%D1%B9&amp;month=4&amp;year=2020&amp;thetype=%A7%BA%CB%B9%E8%C7%C2%A7%D2%B9"/>
    <hyperlink ref="E1442" r:id="rId1435" display="http://hfo63.cfo.in.th/CheckDataDtl.aspx?orgid=04196&amp;balance=%A7%BA%B4%D8%C5%3Cbr/%3E%A7%BA%CA%D1%C1%BE%D1%B9%B8%EC%A1%D1%B9&amp;month=4&amp;year=2020&amp;thetype=%A7%BA%CB%B9%E8%C7%C2%A7%D2%B9"/>
    <hyperlink ref="E1443" r:id="rId1436" display="http://hfo63.cfo.in.th/CheckDataDtl.aspx?orgid=04197&amp;balance=%A7%BA%B4%D8%C5%3Cbr/%3E%A7%BA%CA%D1%C1%BE%D1%B9%B8%EC%A1%D1%B9&amp;month=4&amp;year=2020&amp;thetype=%A7%BA%CB%B9%E8%C7%C2%A7%D2%B9"/>
    <hyperlink ref="E1444" r:id="rId1437" display="http://hfo63.cfo.in.th/CheckDataDtl.aspx?orgid=04197&amp;balance=%A7%BA%B4%D8%C5%3Cbr/%3E%A7%BA%CA%D1%C1%BE%D1%B9%B8%EC%A1%D1%B9&amp;month=4&amp;year=2020&amp;thetype=%A7%BA%CB%B9%E8%C7%C2%A7%D2%B9"/>
    <hyperlink ref="E1445" r:id="rId1438" display="http://hfo63.cfo.in.th/CheckDataDtl.aspx?orgid=04198&amp;balance=%A7%BA%B4%D8%C5%3Cbr/%3E%A7%BA%CA%D1%C1%BE%D1%B9%B8%EC%A1%D1%B9&amp;month=4&amp;year=2020&amp;thetype=%A7%BA%CB%B9%E8%C7%C2%A7%D2%B9"/>
    <hyperlink ref="E1446" r:id="rId1439" display="http://hfo63.cfo.in.th/CheckDataDtl.aspx?orgid=04198&amp;balance=%A7%BA%B4%D8%C5%3Cbr/%3E%A7%BA%CA%D1%C1%BE%D1%B9%B8%EC%A1%D1%B9&amp;month=4&amp;year=2020&amp;thetype=%A7%BA%CB%B9%E8%C7%C2%A7%D2%B9"/>
    <hyperlink ref="E1447" r:id="rId1440" display="http://hfo63.cfo.in.th/CheckDataDtl.aspx?orgid=04199&amp;balance=%A7%BA%B4%D8%C5%3Cbr/%3E%A7%BA%CA%D1%C1%BE%D1%B9%B8%EC%A1%D1%B9&amp;month=4&amp;year=2020&amp;thetype=%A7%BA%CB%B9%E8%C7%C2%A7%D2%B9"/>
    <hyperlink ref="E1448" r:id="rId1441" display="http://hfo63.cfo.in.th/CheckDataDtl.aspx?orgid=04199&amp;balance=%A7%BA%B4%D8%C5%3Cbr/%3E%A7%BA%CA%D1%C1%BE%D1%B9%B8%EC%A1%D1%B9&amp;month=4&amp;year=2020&amp;thetype=%A7%BA%CB%B9%E8%C7%C2%A7%D2%B9"/>
    <hyperlink ref="E1449" r:id="rId1442" display="http://hfo63.cfo.in.th/CheckDataDtl.aspx?orgid=04200&amp;balance=%A7%BA%B4%D8%C5%3Cbr/%3E%A7%BA%CA%D1%C1%BE%D1%B9%B8%EC%A1%D1%B9&amp;month=4&amp;year=2020&amp;thetype=%A7%BA%CB%B9%E8%C7%C2%A7%D2%B9"/>
    <hyperlink ref="E1450" r:id="rId1443" display="http://hfo63.cfo.in.th/CheckDataDtl.aspx?orgid=04200&amp;balance=%A7%BA%B4%D8%C5%3Cbr/%3E%A7%BA%CA%D1%C1%BE%D1%B9%B8%EC%A1%D1%B9&amp;month=4&amp;year=2020&amp;thetype=%A7%BA%CB%B9%E8%C7%C2%A7%D2%B9"/>
    <hyperlink ref="E1451" r:id="rId1444" display="http://hfo63.cfo.in.th/CheckDataDtl.aspx?orgid=04201&amp;balance=%A7%BA%B4%D8%C5%3Cbr/%3E%A7%BA%CA%D1%C1%BE%D1%B9%B8%EC%A1%D1%B9&amp;month=4&amp;year=2020&amp;thetype=%A7%BA%CB%B9%E8%C7%C2%A7%D2%B9"/>
    <hyperlink ref="E1452" r:id="rId1445" display="http://hfo63.cfo.in.th/CheckDataDtl.aspx?orgid=04201&amp;balance=%A7%BA%B4%D8%C5%3Cbr/%3E%A7%BA%CA%D1%C1%BE%D1%B9%B8%EC%A1%D1%B9&amp;month=4&amp;year=2020&amp;thetype=%A7%BA%CB%B9%E8%C7%C2%A7%D2%B9"/>
    <hyperlink ref="E1453" r:id="rId1446" display="http://hfo63.cfo.in.th/CheckDataDtl.aspx?orgid=04202&amp;balance=%A7%BA%B4%D8%C5%3Cbr/%3E%A7%BA%CA%D1%C1%BE%D1%B9%B8%EC%A1%D1%B9&amp;month=4&amp;year=2020&amp;thetype=%A7%BA%CB%B9%E8%C7%C2%A7%D2%B9"/>
    <hyperlink ref="E1454" r:id="rId1447" display="http://hfo63.cfo.in.th/CheckDataDtl.aspx?orgid=04202&amp;balance=%A7%BA%B4%D8%C5%3Cbr/%3E%A7%BA%CA%D1%C1%BE%D1%B9%B8%EC%A1%D1%B9&amp;month=4&amp;year=2020&amp;thetype=%A7%BA%CB%B9%E8%C7%C2%A7%D2%B9"/>
    <hyperlink ref="E1455" r:id="rId1448" display="http://hfo63.cfo.in.th/CheckDataDtl.aspx?orgid=04203&amp;balance=%A7%BA%B4%D8%C5%3Cbr/%3E%A7%BA%CA%D1%C1%BE%D1%B9%B8%EC%A1%D1%B9&amp;month=4&amp;year=2020&amp;thetype=%A7%BA%CB%B9%E8%C7%C2%A7%D2%B9"/>
    <hyperlink ref="E1456" r:id="rId1449" display="http://hfo63.cfo.in.th/CheckDataDtl.aspx?orgid=04203&amp;balance=%A7%BA%B4%D8%C5%3Cbr/%3E%A7%BA%CA%D1%C1%BE%D1%B9%B8%EC%A1%D1%B9&amp;month=4&amp;year=2020&amp;thetype=%A7%BA%CB%B9%E8%C7%C2%A7%D2%B9"/>
    <hyperlink ref="E1457" r:id="rId1450" display="http://hfo63.cfo.in.th/CheckDataDtl.aspx?orgid=04204&amp;balance=%A7%BA%B4%D8%C5%3Cbr/%3E%A7%BA%CA%D1%C1%BE%D1%B9%B8%EC%A1%D1%B9&amp;month=4&amp;year=2020&amp;thetype=%A7%BA%CB%B9%E8%C7%C2%A7%D2%B9"/>
    <hyperlink ref="E1458" r:id="rId1451" display="http://hfo63.cfo.in.th/CheckDataDtl.aspx?orgid=04204&amp;balance=%A7%BA%B4%D8%C5%3Cbr/%3E%A7%BA%CA%D1%C1%BE%D1%B9%B8%EC%A1%D1%B9&amp;month=4&amp;year=2020&amp;thetype=%A7%BA%CB%B9%E8%C7%C2%A7%D2%B9"/>
    <hyperlink ref="E1459" r:id="rId1452" display="http://hfo63.cfo.in.th/CheckDataDtl.aspx?orgid=04205&amp;balance=%A7%BA%B4%D8%C5%3Cbr/%3E%A7%BA%CA%D1%C1%BE%D1%B9%B8%EC%A1%D1%B9&amp;month=4&amp;year=2020&amp;thetype=%A7%BA%CB%B9%E8%C7%C2%A7%D2%B9"/>
    <hyperlink ref="E1460" r:id="rId1453" display="http://hfo63.cfo.in.th/CheckDataDtl.aspx?orgid=04205&amp;balance=%A7%BA%B4%D8%C5%3Cbr/%3E%A7%BA%CA%D1%C1%BE%D1%B9%B8%EC%A1%D1%B9&amp;month=4&amp;year=2020&amp;thetype=%A7%BA%CB%B9%E8%C7%C2%A7%D2%B9"/>
    <hyperlink ref="E1461" r:id="rId1454" display="http://hfo63.cfo.in.th/CheckDataDtl.aspx?orgid=04206&amp;balance=%A7%BA%B4%D8%C5%3Cbr/%3E%A7%BA%CA%D1%C1%BE%D1%B9%B8%EC%A1%D1%B9&amp;month=4&amp;year=2020&amp;thetype=%A7%BA%CB%B9%E8%C7%C2%A7%D2%B9"/>
    <hyperlink ref="E1462" r:id="rId1455" display="http://hfo63.cfo.in.th/CheckDataDtl.aspx?orgid=04206&amp;balance=%A7%BA%B4%D8%C5%3Cbr/%3E%A7%BA%CA%D1%C1%BE%D1%B9%B8%EC%A1%D1%B9&amp;month=4&amp;year=2020&amp;thetype=%A7%BA%CB%B9%E8%C7%C2%A7%D2%B9"/>
    <hyperlink ref="E1463" r:id="rId1456" display="http://hfo63.cfo.in.th/CheckDataDtl.aspx?orgid=04207&amp;balance=%A7%BA%B4%D8%C5%3Cbr/%3E%A7%BA%CA%D1%C1%BE%D1%B9%B8%EC%A1%D1%B9&amp;month=4&amp;year=2020&amp;thetype=%A7%BA%CB%B9%E8%C7%C2%A7%D2%B9"/>
    <hyperlink ref="E1464" r:id="rId1457" display="http://hfo63.cfo.in.th/CheckDataDtl.aspx?orgid=04207&amp;balance=%A7%BA%B4%D8%C5%3Cbr/%3E%A7%BA%CA%D1%C1%BE%D1%B9%B8%EC%A1%D1%B9&amp;month=4&amp;year=2020&amp;thetype=%A7%BA%CB%B9%E8%C7%C2%A7%D2%B9"/>
    <hyperlink ref="E1465" r:id="rId1458" display="http://hfo63.cfo.in.th/CheckDataDtl.aspx?orgid=04208&amp;balance=%A7%BA%B4%D8%C5%3Cbr/%3E%A7%BA%CA%D1%C1%BE%D1%B9%B8%EC%A1%D1%B9&amp;month=4&amp;year=2020&amp;thetype=%A7%BA%CB%B9%E8%C7%C2%A7%D2%B9"/>
    <hyperlink ref="E1466" r:id="rId1459" display="http://hfo63.cfo.in.th/CheckDataDtl.aspx?orgid=04208&amp;balance=%A7%BA%B4%D8%C5%3Cbr/%3E%A7%BA%CA%D1%C1%BE%D1%B9%B8%EC%A1%D1%B9&amp;month=4&amp;year=2020&amp;thetype=%A7%BA%CB%B9%E8%C7%C2%A7%D2%B9"/>
    <hyperlink ref="E1467" r:id="rId1460" display="http://hfo63.cfo.in.th/CheckDataDtl.aspx?orgid=04209&amp;balance=%A7%BA%B4%D8%C5%3Cbr/%3E%A7%BA%CA%D1%C1%BE%D1%B9%B8%EC%A1%D1%B9&amp;month=4&amp;year=2020&amp;thetype=%A7%BA%CB%B9%E8%C7%C2%A7%D2%B9"/>
    <hyperlink ref="E1468" r:id="rId1461" display="http://hfo63.cfo.in.th/CheckDataDtl.aspx?orgid=04209&amp;balance=%A7%BA%B4%D8%C5%3Cbr/%3E%A7%BA%CA%D1%C1%BE%D1%B9%B8%EC%A1%D1%B9&amp;month=4&amp;year=2020&amp;thetype=%A7%BA%CB%B9%E8%C7%C2%A7%D2%B9"/>
    <hyperlink ref="E1469" r:id="rId1462" display="http://hfo63.cfo.in.th/CheckDataDtl.aspx?orgid=04210&amp;balance=%A7%BA%B4%D8%C5%3Cbr/%3E%A7%BA%CA%D1%C1%BE%D1%B9%B8%EC%A1%D1%B9&amp;month=4&amp;year=2020&amp;thetype=%A7%BA%CB%B9%E8%C7%C2%A7%D2%B9"/>
    <hyperlink ref="E1470" r:id="rId1463" display="http://hfo63.cfo.in.th/CheckDataDtl.aspx?orgid=04210&amp;balance=%A7%BA%B4%D8%C5%3Cbr/%3E%A7%BA%CA%D1%C1%BE%D1%B9%B8%EC%A1%D1%B9&amp;month=4&amp;year=2020&amp;thetype=%A7%BA%CB%B9%E8%C7%C2%A7%D2%B9"/>
    <hyperlink ref="E1471" r:id="rId1464" display="http://hfo63.cfo.in.th/CheckDataDtl.aspx?orgid=04211&amp;balance=%A7%BA%B4%D8%C5%3Cbr/%3E%A7%BA%CA%D1%C1%BE%D1%B9%B8%EC%A1%D1%B9&amp;month=4&amp;year=2020&amp;thetype=%A7%BA%CB%B9%E8%C7%C2%A7%D2%B9"/>
    <hyperlink ref="E1472" r:id="rId1465" display="http://hfo63.cfo.in.th/CheckDataDtl.aspx?orgid=04211&amp;balance=%A7%BA%B4%D8%C5%3Cbr/%3E%A7%BA%CA%D1%C1%BE%D1%B9%B8%EC%A1%D1%B9&amp;month=4&amp;year=2020&amp;thetype=%A7%BA%CB%B9%E8%C7%C2%A7%D2%B9"/>
    <hyperlink ref="E1473" r:id="rId1466" display="http://hfo63.cfo.in.th/CheckDataDtl.aspx?orgid=04212&amp;balance=%A7%BA%B4%D8%C5%3Cbr/%3E%A7%BA%CA%D1%C1%BE%D1%B9%B8%EC%A1%D1%B9&amp;month=4&amp;year=2020&amp;thetype=%A7%BA%CB%B9%E8%C7%C2%A7%D2%B9"/>
    <hyperlink ref="E1474" r:id="rId1467" display="http://hfo63.cfo.in.th/CheckDataDtl.aspx?orgid=04212&amp;balance=%A7%BA%B4%D8%C5%3Cbr/%3E%A7%BA%CA%D1%C1%BE%D1%B9%B8%EC%A1%D1%B9&amp;month=4&amp;year=2020&amp;thetype=%A7%BA%CB%B9%E8%C7%C2%A7%D2%B9"/>
    <hyperlink ref="E1475" r:id="rId1468" display="http://hfo63.cfo.in.th/CheckDataDtl.aspx?orgid=04213&amp;balance=%A7%BA%B4%D8%C5%3Cbr/%3E%A7%BA%CA%D1%C1%BE%D1%B9%B8%EC%A1%D1%B9&amp;month=4&amp;year=2020&amp;thetype=%A7%BA%CB%B9%E8%C7%C2%A7%D2%B9"/>
    <hyperlink ref="E1476" r:id="rId1469" display="http://hfo63.cfo.in.th/CheckDataDtl.aspx?orgid=04213&amp;balance=%A7%BA%B4%D8%C5%3Cbr/%3E%A7%BA%CA%D1%C1%BE%D1%B9%B8%EC%A1%D1%B9&amp;month=4&amp;year=2020&amp;thetype=%A7%BA%CB%B9%E8%C7%C2%A7%D2%B9"/>
    <hyperlink ref="E1477" r:id="rId1470" display="http://hfo63.cfo.in.th/CheckDataDtl.aspx?orgid=04214&amp;balance=%A7%BA%B4%D8%C5%3Cbr/%3E%A7%BA%CA%D1%C1%BE%D1%B9%B8%EC%A1%D1%B9&amp;month=4&amp;year=2020&amp;thetype=%A7%BA%CB%B9%E8%C7%C2%A7%D2%B9"/>
    <hyperlink ref="E1478" r:id="rId1471" display="http://hfo63.cfo.in.th/CheckDataDtl.aspx?orgid=04214&amp;balance=%A7%BA%B4%D8%C5%3Cbr/%3E%A7%BA%CA%D1%C1%BE%D1%B9%B8%EC%A1%D1%B9&amp;month=4&amp;year=2020&amp;thetype=%A7%BA%CB%B9%E8%C7%C2%A7%D2%B9"/>
    <hyperlink ref="E1479" r:id="rId1472" display="http://hfo63.cfo.in.th/CheckDataDtl.aspx?orgid=04215&amp;balance=%A7%BA%B4%D8%C5%3Cbr/%3E%A7%BA%CA%D1%C1%BE%D1%B9%B8%EC%A1%D1%B9&amp;month=4&amp;year=2020&amp;thetype=%A7%BA%CB%B9%E8%C7%C2%A7%D2%B9"/>
    <hyperlink ref="E1480" r:id="rId1473" display="http://hfo63.cfo.in.th/CheckDataDtl.aspx?orgid=04215&amp;balance=%A7%BA%B4%D8%C5%3Cbr/%3E%A7%BA%CA%D1%C1%BE%D1%B9%B8%EC%A1%D1%B9&amp;month=4&amp;year=2020&amp;thetype=%A7%BA%CB%B9%E8%C7%C2%A7%D2%B9"/>
    <hyperlink ref="E1481" r:id="rId1474" display="http://hfo63.cfo.in.th/CheckDataDtl.aspx?orgid=04216&amp;balance=%A7%BA%B4%D8%C5%3Cbr/%3E%A7%BA%CA%D1%C1%BE%D1%B9%B8%EC%A1%D1%B9&amp;month=4&amp;year=2020&amp;thetype=%A7%BA%CB%B9%E8%C7%C2%A7%D2%B9"/>
    <hyperlink ref="E1482" r:id="rId1475" display="http://hfo63.cfo.in.th/CheckDataDtl.aspx?orgid=04216&amp;balance=%A7%BA%B4%D8%C5%3Cbr/%3E%A7%BA%CA%D1%C1%BE%D1%B9%B8%EC%A1%D1%B9&amp;month=4&amp;year=2020&amp;thetype=%A7%BA%CB%B9%E8%C7%C2%A7%D2%B9"/>
    <hyperlink ref="E1483" r:id="rId1476" display="http://hfo63.cfo.in.th/CheckDataDtl.aspx?orgid=04217&amp;balance=%A7%BA%B4%D8%C5%3Cbr/%3E%A7%BA%CA%D1%C1%BE%D1%B9%B8%EC%A1%D1%B9&amp;month=4&amp;year=2020&amp;thetype=%A7%BA%CB%B9%E8%C7%C2%A7%D2%B9"/>
    <hyperlink ref="E1484" r:id="rId1477" display="http://hfo63.cfo.in.th/CheckDataDtl.aspx?orgid=04217&amp;balance=%A7%BA%B4%D8%C5%3Cbr/%3E%A7%BA%CA%D1%C1%BE%D1%B9%B8%EC%A1%D1%B9&amp;month=4&amp;year=2020&amp;thetype=%A7%BA%CB%B9%E8%C7%C2%A7%D2%B9"/>
    <hyperlink ref="E1485" r:id="rId1478" display="http://hfo63.cfo.in.th/CheckDataDtl.aspx?orgid=04218&amp;balance=%A7%BA%B4%D8%C5%3Cbr/%3E%A7%BA%CA%D1%C1%BE%D1%B9%B8%EC%A1%D1%B9&amp;month=4&amp;year=2020&amp;thetype=%A7%BA%CB%B9%E8%C7%C2%A7%D2%B9"/>
    <hyperlink ref="E1486" r:id="rId1479" display="http://hfo63.cfo.in.th/CheckDataDtl.aspx?orgid=04218&amp;balance=%A7%BA%B4%D8%C5%3Cbr/%3E%A7%BA%CA%D1%C1%BE%D1%B9%B8%EC%A1%D1%B9&amp;month=4&amp;year=2020&amp;thetype=%A7%BA%CB%B9%E8%C7%C2%A7%D2%B9"/>
    <hyperlink ref="E1487" r:id="rId1480" display="http://hfo63.cfo.in.th/CheckDataDtl.aspx?orgid=04219&amp;balance=%A7%BA%B4%D8%C5%3Cbr/%3E%A7%BA%CA%D1%C1%BE%D1%B9%B8%EC%A1%D1%B9&amp;month=4&amp;year=2020&amp;thetype=%A7%BA%CB%B9%E8%C7%C2%A7%D2%B9"/>
    <hyperlink ref="E1488" r:id="rId1481" display="http://hfo63.cfo.in.th/CheckDataDtl.aspx?orgid=04219&amp;balance=%A7%BA%B4%D8%C5%3Cbr/%3E%A7%BA%CA%D1%C1%BE%D1%B9%B8%EC%A1%D1%B9&amp;month=4&amp;year=2020&amp;thetype=%A7%BA%CB%B9%E8%C7%C2%A7%D2%B9"/>
    <hyperlink ref="E1489" r:id="rId1482" display="http://hfo63.cfo.in.th/CheckDataDtl.aspx?orgid=04220&amp;balance=%A7%BA%B4%D8%C5%3Cbr/%3E%A7%BA%CA%D1%C1%BE%D1%B9%B8%EC%A1%D1%B9&amp;month=4&amp;year=2020&amp;thetype=%A7%BA%CB%B9%E8%C7%C2%A7%D2%B9"/>
    <hyperlink ref="E1490" r:id="rId1483" display="http://hfo63.cfo.in.th/CheckDataDtl.aspx?orgid=04220&amp;balance=%A7%BA%B4%D8%C5%3Cbr/%3E%A7%BA%CA%D1%C1%BE%D1%B9%B8%EC%A1%D1%B9&amp;month=4&amp;year=2020&amp;thetype=%A7%BA%CB%B9%E8%C7%C2%A7%D2%B9"/>
    <hyperlink ref="E1491" r:id="rId1484" display="http://hfo63.cfo.in.th/CheckDataDtl.aspx?orgid=04221&amp;balance=%A7%BA%B4%D8%C5%3Cbr/%3E%A7%BA%CA%D1%C1%BE%D1%B9%B8%EC%A1%D1%B9&amp;month=4&amp;year=2020&amp;thetype=%A7%BA%CB%B9%E8%C7%C2%A7%D2%B9"/>
    <hyperlink ref="E1492" r:id="rId1485" display="http://hfo63.cfo.in.th/CheckDataDtl.aspx?orgid=04221&amp;balance=%A7%BA%B4%D8%C5%3Cbr/%3E%A7%BA%CA%D1%C1%BE%D1%B9%B8%EC%A1%D1%B9&amp;month=4&amp;year=2020&amp;thetype=%A7%BA%CB%B9%E8%C7%C2%A7%D2%B9"/>
    <hyperlink ref="E1493" r:id="rId1486" display="http://hfo63.cfo.in.th/CheckDataDtl.aspx?orgid=04222&amp;balance=%A7%BA%B4%D8%C5%3Cbr/%3E%A7%BA%CA%D1%C1%BE%D1%B9%B8%EC%A1%D1%B9&amp;month=4&amp;year=2020&amp;thetype=%A7%BA%CB%B9%E8%C7%C2%A7%D2%B9"/>
    <hyperlink ref="E1494" r:id="rId1487" display="http://hfo63.cfo.in.th/CheckDataDtl.aspx?orgid=04222&amp;balance=%A7%BA%B4%D8%C5%3Cbr/%3E%A7%BA%CA%D1%C1%BE%D1%B9%B8%EC%A1%D1%B9&amp;month=4&amp;year=2020&amp;thetype=%A7%BA%CB%B9%E8%C7%C2%A7%D2%B9"/>
    <hyperlink ref="E1495" r:id="rId1488" display="http://hfo63.cfo.in.th/CheckDataDtl.aspx?orgid=04223&amp;balance=%A7%BA%B4%D8%C5%3Cbr/%3E%A7%BA%CA%D1%C1%BE%D1%B9%B8%EC%A1%D1%B9&amp;month=4&amp;year=2020&amp;thetype=%A7%BA%CB%B9%E8%C7%C2%A7%D2%B9"/>
    <hyperlink ref="E1496" r:id="rId1489" display="http://hfo63.cfo.in.th/CheckDataDtl.aspx?orgid=04223&amp;balance=%A7%BA%B4%D8%C5%3Cbr/%3E%A7%BA%CA%D1%C1%BE%D1%B9%B8%EC%A1%D1%B9&amp;month=4&amp;year=2020&amp;thetype=%A7%BA%CB%B9%E8%C7%C2%A7%D2%B9"/>
    <hyperlink ref="E1497" r:id="rId1490" display="http://hfo63.cfo.in.th/CheckDataDtl.aspx?orgid=04224&amp;balance=%A7%BA%B4%D8%C5%3Cbr/%3E%A7%BA%CA%D1%C1%BE%D1%B9%B8%EC%A1%D1%B9&amp;month=4&amp;year=2020&amp;thetype=%A7%BA%CB%B9%E8%C7%C2%A7%D2%B9"/>
    <hyperlink ref="E1498" r:id="rId1491" display="http://hfo63.cfo.in.th/CheckDataDtl.aspx?orgid=04224&amp;balance=%A7%BA%B4%D8%C5%3Cbr/%3E%A7%BA%CA%D1%C1%BE%D1%B9%B8%EC%A1%D1%B9&amp;month=4&amp;year=2020&amp;thetype=%A7%BA%CB%B9%E8%C7%C2%A7%D2%B9"/>
    <hyperlink ref="E1499" r:id="rId1492" display="http://hfo63.cfo.in.th/CheckDataDtl.aspx?orgid=04225&amp;balance=%A7%BA%B4%D8%C5%3Cbr/%3E%A7%BA%CA%D1%C1%BE%D1%B9%B8%EC%A1%D1%B9&amp;month=4&amp;year=2020&amp;thetype=%A7%BA%CB%B9%E8%C7%C2%A7%D2%B9"/>
    <hyperlink ref="E1500" r:id="rId1493" display="http://hfo63.cfo.in.th/CheckDataDtl.aspx?orgid=04225&amp;balance=%A7%BA%B4%D8%C5%3Cbr/%3E%A7%BA%CA%D1%C1%BE%D1%B9%B8%EC%A1%D1%B9&amp;month=4&amp;year=2020&amp;thetype=%A7%BA%CB%B9%E8%C7%C2%A7%D2%B9"/>
    <hyperlink ref="E1501" r:id="rId1494" display="http://hfo63.cfo.in.th/CheckDataDtl.aspx?orgid=04226&amp;balance=%A7%BA%B4%D8%C5%3Cbr/%3E%A7%BA%CA%D1%C1%BE%D1%B9%B8%EC%A1%D1%B9&amp;month=4&amp;year=2020&amp;thetype=%A7%BA%CB%B9%E8%C7%C2%A7%D2%B9"/>
    <hyperlink ref="E1502" r:id="rId1495" display="http://hfo63.cfo.in.th/CheckDataDtl.aspx?orgid=04226&amp;balance=%A7%BA%B4%D8%C5%3Cbr/%3E%A7%BA%CA%D1%C1%BE%D1%B9%B8%EC%A1%D1%B9&amp;month=4&amp;year=2020&amp;thetype=%A7%BA%CB%B9%E8%C7%C2%A7%D2%B9"/>
    <hyperlink ref="E1503" r:id="rId1496" display="http://hfo63.cfo.in.th/CheckDataDtl.aspx?orgid=04227&amp;balance=%A7%BA%B4%D8%C5%3Cbr/%3E%A7%BA%CA%D1%C1%BE%D1%B9%B8%EC%A1%D1%B9&amp;month=4&amp;year=2020&amp;thetype=%A7%BA%CB%B9%E8%C7%C2%A7%D2%B9"/>
    <hyperlink ref="E1504" r:id="rId1497" display="http://hfo63.cfo.in.th/CheckDataDtl.aspx?orgid=04227&amp;balance=%A7%BA%B4%D8%C5%3Cbr/%3E%A7%BA%CA%D1%C1%BE%D1%B9%B8%EC%A1%D1%B9&amp;month=4&amp;year=2020&amp;thetype=%A7%BA%CB%B9%E8%C7%C2%A7%D2%B9"/>
    <hyperlink ref="E1505" r:id="rId1498" display="http://hfo63.cfo.in.th/CheckDataDtl.aspx?orgid=04228&amp;balance=%A7%BA%B4%D8%C5%3Cbr/%3E%A7%BA%CA%D1%C1%BE%D1%B9%B8%EC%A1%D1%B9&amp;month=4&amp;year=2020&amp;thetype=%A7%BA%CB%B9%E8%C7%C2%A7%D2%B9"/>
    <hyperlink ref="E1506" r:id="rId1499" display="http://hfo63.cfo.in.th/CheckDataDtl.aspx?orgid=04228&amp;balance=%A7%BA%B4%D8%C5%3Cbr/%3E%A7%BA%CA%D1%C1%BE%D1%B9%B8%EC%A1%D1%B9&amp;month=4&amp;year=2020&amp;thetype=%A7%BA%CB%B9%E8%C7%C2%A7%D2%B9"/>
    <hyperlink ref="E1507" r:id="rId1500" display="http://hfo63.cfo.in.th/CheckDataDtl.aspx?orgid=04229&amp;balance=%A7%BA%B4%D8%C5%3Cbr/%3E%A7%BA%CA%D1%C1%BE%D1%B9%B8%EC%A1%D1%B9&amp;month=4&amp;year=2020&amp;thetype=%A7%BA%CB%B9%E8%C7%C2%A7%D2%B9"/>
    <hyperlink ref="E1508" r:id="rId1501" display="http://hfo63.cfo.in.th/CheckDataDtl.aspx?orgid=04229&amp;balance=%A7%BA%B4%D8%C5%3Cbr/%3E%A7%BA%CA%D1%C1%BE%D1%B9%B8%EC%A1%D1%B9&amp;month=4&amp;year=2020&amp;thetype=%A7%BA%CB%B9%E8%C7%C2%A7%D2%B9"/>
    <hyperlink ref="E1509" r:id="rId1502" display="http://hfo63.cfo.in.th/CheckDataDtl.aspx?orgid=04230&amp;balance=%A7%BA%B4%D8%C5%3Cbr/%3E%A7%BA%CA%D1%C1%BE%D1%B9%B8%EC%A1%D1%B9&amp;month=4&amp;year=2020&amp;thetype=%A7%BA%CB%B9%E8%C7%C2%A7%D2%B9"/>
    <hyperlink ref="E1510" r:id="rId1503" display="http://hfo63.cfo.in.th/CheckDataDtl.aspx?orgid=04230&amp;balance=%A7%BA%B4%D8%C5%3Cbr/%3E%A7%BA%CA%D1%C1%BE%D1%B9%B8%EC%A1%D1%B9&amp;month=4&amp;year=2020&amp;thetype=%A7%BA%CB%B9%E8%C7%C2%A7%D2%B9"/>
    <hyperlink ref="E1511" r:id="rId1504" display="http://hfo63.cfo.in.th/CheckDataDtl.aspx?orgid=04231&amp;balance=%A7%BA%B4%D8%C5%3Cbr/%3E%A7%BA%CA%D1%C1%BE%D1%B9%B8%EC%A1%D1%B9&amp;month=4&amp;year=2020&amp;thetype=%A7%BA%CB%B9%E8%C7%C2%A7%D2%B9"/>
    <hyperlink ref="E1512" r:id="rId1505" display="http://hfo63.cfo.in.th/CheckDataDtl.aspx?orgid=04231&amp;balance=%A7%BA%B4%D8%C5%3Cbr/%3E%A7%BA%CA%D1%C1%BE%D1%B9%B8%EC%A1%D1%B9&amp;month=4&amp;year=2020&amp;thetype=%A7%BA%CB%B9%E8%C7%C2%A7%D2%B9"/>
    <hyperlink ref="E1513" r:id="rId1506" display="http://hfo63.cfo.in.th/CheckDataDtl.aspx?orgid=04232&amp;balance=%A7%BA%B4%D8%C5%3Cbr/%3E%A7%BA%CA%D1%C1%BE%D1%B9%B8%EC%A1%D1%B9&amp;month=4&amp;year=2020&amp;thetype=%A7%BA%CB%B9%E8%C7%C2%A7%D2%B9"/>
    <hyperlink ref="E1514" r:id="rId1507" display="http://hfo63.cfo.in.th/CheckDataDtl.aspx?orgid=04232&amp;balance=%A7%BA%B4%D8%C5%3Cbr/%3E%A7%BA%CA%D1%C1%BE%D1%B9%B8%EC%A1%D1%B9&amp;month=4&amp;year=2020&amp;thetype=%A7%BA%CB%B9%E8%C7%C2%A7%D2%B9"/>
    <hyperlink ref="E1515" r:id="rId1508" display="http://hfo63.cfo.in.th/CheckDataDtl.aspx?orgid=04233&amp;balance=%A7%BA%B4%D8%C5%3Cbr/%3E%A7%BA%CA%D1%C1%BE%D1%B9%B8%EC%A1%D1%B9&amp;month=4&amp;year=2020&amp;thetype=%A7%BA%CB%B9%E8%C7%C2%A7%D2%B9"/>
    <hyperlink ref="E1516" r:id="rId1509" display="http://hfo63.cfo.in.th/CheckDataDtl.aspx?orgid=04233&amp;balance=%A7%BA%B4%D8%C5%3Cbr/%3E%A7%BA%CA%D1%C1%BE%D1%B9%B8%EC%A1%D1%B9&amp;month=4&amp;year=2020&amp;thetype=%A7%BA%CB%B9%E8%C7%C2%A7%D2%B9"/>
    <hyperlink ref="E1517" r:id="rId1510" display="http://hfo63.cfo.in.th/CheckDataDtl.aspx?orgid=04234&amp;balance=%A7%BA%B4%D8%C5%3Cbr/%3E%A7%BA%CA%D1%C1%BE%D1%B9%B8%EC%A1%D1%B9&amp;month=4&amp;year=2020&amp;thetype=%A7%BA%CB%B9%E8%C7%C2%A7%D2%B9"/>
    <hyperlink ref="E1518" r:id="rId1511" display="http://hfo63.cfo.in.th/CheckDataDtl.aspx?orgid=04234&amp;balance=%A7%BA%B4%D8%C5%3Cbr/%3E%A7%BA%CA%D1%C1%BE%D1%B9%B8%EC%A1%D1%B9&amp;month=4&amp;year=2020&amp;thetype=%A7%BA%CB%B9%E8%C7%C2%A7%D2%B9"/>
    <hyperlink ref="E1519" r:id="rId1512" display="http://hfo63.cfo.in.th/CheckDataDtl.aspx?orgid=04235&amp;balance=%A7%BA%B4%D8%C5%3Cbr/%3E%A7%BA%CA%D1%C1%BE%D1%B9%B8%EC%A1%D1%B9&amp;month=4&amp;year=2020&amp;thetype=%A7%BA%CB%B9%E8%C7%C2%A7%D2%B9"/>
    <hyperlink ref="E1520" r:id="rId1513" display="http://hfo63.cfo.in.th/CheckDataDtl.aspx?orgid=04235&amp;balance=%A7%BA%B4%D8%C5%3Cbr/%3E%A7%BA%CA%D1%C1%BE%D1%B9%B8%EC%A1%D1%B9&amp;month=4&amp;year=2020&amp;thetype=%A7%BA%CB%B9%E8%C7%C2%A7%D2%B9"/>
    <hyperlink ref="E1521" r:id="rId1514" display="http://hfo63.cfo.in.th/CheckDataDtl.aspx?orgid=04236&amp;balance=%A7%BA%B4%D8%C5%3Cbr/%3E%A7%BA%CA%D1%C1%BE%D1%B9%B8%EC%A1%D1%B9&amp;month=4&amp;year=2020&amp;thetype=%A7%BA%CB%B9%E8%C7%C2%A7%D2%B9"/>
    <hyperlink ref="E1522" r:id="rId1515" display="http://hfo63.cfo.in.th/CheckDataDtl.aspx?orgid=04236&amp;balance=%A7%BA%B4%D8%C5%3Cbr/%3E%A7%BA%CA%D1%C1%BE%D1%B9%B8%EC%A1%D1%B9&amp;month=4&amp;year=2020&amp;thetype=%A7%BA%CB%B9%E8%C7%C2%A7%D2%B9"/>
    <hyperlink ref="E1523" r:id="rId1516" display="http://hfo63.cfo.in.th/CheckDataDtl.aspx?orgid=04237&amp;balance=%A7%BA%B4%D8%C5%3Cbr/%3E%A7%BA%CA%D1%C1%BE%D1%B9%B8%EC%A1%D1%B9&amp;month=4&amp;year=2020&amp;thetype=%A7%BA%CB%B9%E8%C7%C2%A7%D2%B9"/>
    <hyperlink ref="E1524" r:id="rId1517" display="http://hfo63.cfo.in.th/CheckDataDtl.aspx?orgid=04237&amp;balance=%A7%BA%B4%D8%C5%3Cbr/%3E%A7%BA%CA%D1%C1%BE%D1%B9%B8%EC%A1%D1%B9&amp;month=4&amp;year=2020&amp;thetype=%A7%BA%CB%B9%E8%C7%C2%A7%D2%B9"/>
    <hyperlink ref="E1525" r:id="rId1518" display="http://hfo63.cfo.in.th/CheckDataDtl.aspx?orgid=04238&amp;balance=%A7%BA%B4%D8%C5%3Cbr/%3E%A7%BA%CA%D1%C1%BE%D1%B9%B8%EC%A1%D1%B9&amp;month=4&amp;year=2020&amp;thetype=%A7%BA%CB%B9%E8%C7%C2%A7%D2%B9"/>
    <hyperlink ref="E1526" r:id="rId1519" display="http://hfo63.cfo.in.th/CheckDataDtl.aspx?orgid=04238&amp;balance=%A7%BA%B4%D8%C5%3Cbr/%3E%A7%BA%CA%D1%C1%BE%D1%B9%B8%EC%A1%D1%B9&amp;month=4&amp;year=2020&amp;thetype=%A7%BA%CB%B9%E8%C7%C2%A7%D2%B9"/>
    <hyperlink ref="E1527" r:id="rId1520" display="http://hfo63.cfo.in.th/CheckDataDtl.aspx?orgid=04239&amp;balance=%A7%BA%B4%D8%C5%3Cbr/%3E%A7%BA%CA%D1%C1%BE%D1%B9%B8%EC%A1%D1%B9&amp;month=4&amp;year=2020&amp;thetype=%A7%BA%CB%B9%E8%C7%C2%A7%D2%B9"/>
    <hyperlink ref="E1528" r:id="rId1521" display="http://hfo63.cfo.in.th/CheckDataDtl.aspx?orgid=04239&amp;balance=%A7%BA%B4%D8%C5%3Cbr/%3E%A7%BA%CA%D1%C1%BE%D1%B9%B8%EC%A1%D1%B9&amp;month=4&amp;year=2020&amp;thetype=%A7%BA%CB%B9%E8%C7%C2%A7%D2%B9"/>
    <hyperlink ref="E1529" r:id="rId1522" display="http://hfo63.cfo.in.th/CheckDataDtl.aspx?orgid=04240&amp;balance=%A7%BA%B4%D8%C5%3Cbr/%3E%A7%BA%CA%D1%C1%BE%D1%B9%B8%EC%A1%D1%B9&amp;month=4&amp;year=2020&amp;thetype=%A7%BA%CB%B9%E8%C7%C2%A7%D2%B9"/>
    <hyperlink ref="E1530" r:id="rId1523" display="http://hfo63.cfo.in.th/CheckDataDtl.aspx?orgid=04240&amp;balance=%A7%BA%B4%D8%C5%3Cbr/%3E%A7%BA%CA%D1%C1%BE%D1%B9%B8%EC%A1%D1%B9&amp;month=4&amp;year=2020&amp;thetype=%A7%BA%CB%B9%E8%C7%C2%A7%D2%B9"/>
    <hyperlink ref="E1531" r:id="rId1524" display="http://hfo63.cfo.in.th/CheckDataDtl.aspx?orgid=04241&amp;balance=%A7%BA%B4%D8%C5%3Cbr/%3E%A7%BA%CA%D1%C1%BE%D1%B9%B8%EC%A1%D1%B9&amp;month=4&amp;year=2020&amp;thetype=%A7%BA%CB%B9%E8%C7%C2%A7%D2%B9"/>
    <hyperlink ref="E1532" r:id="rId1525" display="http://hfo63.cfo.in.th/CheckDataDtl.aspx?orgid=04241&amp;balance=%A7%BA%B4%D8%C5%3Cbr/%3E%A7%BA%CA%D1%C1%BE%D1%B9%B8%EC%A1%D1%B9&amp;month=4&amp;year=2020&amp;thetype=%A7%BA%CB%B9%E8%C7%C2%A7%D2%B9"/>
    <hyperlink ref="E1533" r:id="rId1526" display="http://hfo63.cfo.in.th/CheckDataDtl.aspx?orgid=04242&amp;balance=%A7%BA%B4%D8%C5%3Cbr/%3E%A7%BA%CA%D1%C1%BE%D1%B9%B8%EC%A1%D1%B9&amp;month=4&amp;year=2020&amp;thetype=%A7%BA%CB%B9%E8%C7%C2%A7%D2%B9"/>
    <hyperlink ref="E1534" r:id="rId1527" display="http://hfo63.cfo.in.th/CheckDataDtl.aspx?orgid=04242&amp;balance=%A7%BA%B4%D8%C5%3Cbr/%3E%A7%BA%CA%D1%C1%BE%D1%B9%B8%EC%A1%D1%B9&amp;month=4&amp;year=2020&amp;thetype=%A7%BA%CB%B9%E8%C7%C2%A7%D2%B9"/>
    <hyperlink ref="E1535" r:id="rId1528" display="http://hfo63.cfo.in.th/CheckDataDtl.aspx?orgid=04243&amp;balance=%A7%BA%B4%D8%C5%3Cbr/%3E%A7%BA%CA%D1%C1%BE%D1%B9%B8%EC%A1%D1%B9&amp;month=4&amp;year=2020&amp;thetype=%A7%BA%CB%B9%E8%C7%C2%A7%D2%B9"/>
    <hyperlink ref="E1536" r:id="rId1529" display="http://hfo63.cfo.in.th/CheckDataDtl.aspx?orgid=04243&amp;balance=%A7%BA%B4%D8%C5%3Cbr/%3E%A7%BA%CA%D1%C1%BE%D1%B9%B8%EC%A1%D1%B9&amp;month=4&amp;year=2020&amp;thetype=%A7%BA%CB%B9%E8%C7%C2%A7%D2%B9"/>
    <hyperlink ref="E1537" r:id="rId1530" display="http://hfo63.cfo.in.th/CheckDataDtl.aspx?orgid=04244&amp;balance=%A7%BA%B4%D8%C5%3Cbr/%3E%A7%BA%CA%D1%C1%BE%D1%B9%B8%EC%A1%D1%B9&amp;month=4&amp;year=2020&amp;thetype=%A7%BA%CB%B9%E8%C7%C2%A7%D2%B9"/>
    <hyperlink ref="E1538" r:id="rId1531" display="http://hfo63.cfo.in.th/CheckDataDtl.aspx?orgid=04244&amp;balance=%A7%BA%B4%D8%C5%3Cbr/%3E%A7%BA%CA%D1%C1%BE%D1%B9%B8%EC%A1%D1%B9&amp;month=4&amp;year=2020&amp;thetype=%A7%BA%CB%B9%E8%C7%C2%A7%D2%B9"/>
    <hyperlink ref="E1539" r:id="rId1532" display="http://hfo63.cfo.in.th/CheckDataDtl.aspx?orgid=04245&amp;balance=%A7%BA%B4%D8%C5%3Cbr/%3E%A7%BA%CA%D1%C1%BE%D1%B9%B8%EC%A1%D1%B9&amp;month=4&amp;year=2020&amp;thetype=%A7%BA%CB%B9%E8%C7%C2%A7%D2%B9"/>
    <hyperlink ref="E1540" r:id="rId1533" display="http://hfo63.cfo.in.th/CheckDataDtl.aspx?orgid=04245&amp;balance=%A7%BA%B4%D8%C5%3Cbr/%3E%A7%BA%CA%D1%C1%BE%D1%B9%B8%EC%A1%D1%B9&amp;month=4&amp;year=2020&amp;thetype=%A7%BA%CB%B9%E8%C7%C2%A7%D2%B9"/>
    <hyperlink ref="E1541" r:id="rId1534" display="http://hfo63.cfo.in.th/CheckDataDtl.aspx?orgid=04246&amp;balance=%A7%BA%B4%D8%C5%3Cbr/%3E%A7%BA%CA%D1%C1%BE%D1%B9%B8%EC%A1%D1%B9&amp;month=4&amp;year=2020&amp;thetype=%A7%BA%CB%B9%E8%C7%C2%A7%D2%B9"/>
    <hyperlink ref="E1542" r:id="rId1535" display="http://hfo63.cfo.in.th/CheckDataDtl.aspx?orgid=04246&amp;balance=%A7%BA%B4%D8%C5%3Cbr/%3E%A7%BA%CA%D1%C1%BE%D1%B9%B8%EC%A1%D1%B9&amp;month=4&amp;year=2020&amp;thetype=%A7%BA%CB%B9%E8%C7%C2%A7%D2%B9"/>
    <hyperlink ref="E1543" r:id="rId1536" display="http://hfo63.cfo.in.th/CheckDataDtl.aspx?orgid=04247&amp;balance=%A7%BA%B4%D8%C5%3Cbr/%3E%A7%BA%CA%D1%C1%BE%D1%B9%B8%EC%A1%D1%B9&amp;month=4&amp;year=2020&amp;thetype=%A7%BA%CB%B9%E8%C7%C2%A7%D2%B9"/>
    <hyperlink ref="E1544" r:id="rId1537" display="http://hfo63.cfo.in.th/CheckDataDtl.aspx?orgid=04247&amp;balance=%A7%BA%B4%D8%C5%3Cbr/%3E%A7%BA%CA%D1%C1%BE%D1%B9%B8%EC%A1%D1%B9&amp;month=4&amp;year=2020&amp;thetype=%A7%BA%CB%B9%E8%C7%C2%A7%D2%B9"/>
    <hyperlink ref="E1545" r:id="rId1538" display="http://hfo63.cfo.in.th/CheckDataDtl.aspx?orgid=10704&amp;balance=%A7%BA%B4%D8%C5%3Cbr/%3E%A7%BA%CA%D1%C1%BE%D1%B9%B8%EC%A1%D1%B9&amp;month=4&amp;year=2020&amp;thetype=%A7%BA%CB%B9%E8%C7%C2%A7%D2%B9"/>
    <hyperlink ref="E1546" r:id="rId1539" display="http://hfo63.cfo.in.th/CheckDataDtl.aspx?orgid=10704&amp;balance=%A7%BA%B4%D8%C5%3Cbr/%3E%A7%BA%CA%D1%C1%BE%D1%B9%B8%EC%A1%D1%B9&amp;month=4&amp;year=2020&amp;thetype=%A7%BA%CB%B9%E8%C7%C2%A7%D2%B9"/>
    <hyperlink ref="E1547" r:id="rId1540" display="http://hfo63.cfo.in.th/CheckDataDtl.aspx?orgid=10991&amp;balance=%A7%BA%B4%D8%C5%3Cbr/%3E%A7%BA%CA%D1%C1%BE%D1%B9%B8%EC%A1%D1%B9&amp;month=4&amp;year=2020&amp;thetype=%A7%BA%CB%B9%E8%C7%C2%A7%D2%B9"/>
    <hyperlink ref="E1548" r:id="rId1541" display="http://hfo63.cfo.in.th/CheckDataDtl.aspx?orgid=10991&amp;balance=%A7%BA%B4%D8%C5%3Cbr/%3E%A7%BA%CA%D1%C1%BE%D1%B9%B8%EC%A1%D1%B9&amp;month=4&amp;year=2020&amp;thetype=%A7%BA%CB%B9%E8%C7%C2%A7%D2%B9"/>
    <hyperlink ref="E1549" r:id="rId1542" display="http://hfo63.cfo.in.th/CheckDataDtl.aspx?orgid=10992&amp;balance=%A7%BA%B4%D8%C5%3Cbr/%3E%A7%BA%CA%D1%C1%BE%D1%B9%B8%EC%A1%D1%B9&amp;month=4&amp;year=2020&amp;thetype=%A7%BA%CB%B9%E8%C7%C2%A7%D2%B9"/>
    <hyperlink ref="E1550" r:id="rId1543" display="http://hfo63.cfo.in.th/CheckDataDtl.aspx?orgid=10992&amp;balance=%A7%BA%B4%D8%C5%3Cbr/%3E%A7%BA%CA%D1%C1%BE%D1%B9%B8%EC%A1%D1%B9&amp;month=4&amp;year=2020&amp;thetype=%A7%BA%CB%B9%E8%C7%C2%A7%D2%B9"/>
    <hyperlink ref="E1551" r:id="rId1544" display="http://hfo63.cfo.in.th/CheckDataDtl.aspx?orgid=10993&amp;balance=%A7%BA%B4%D8%C5%3Cbr/%3E%A7%BA%CA%D1%C1%BE%D1%B9%B8%EC%A1%D1%B9&amp;month=4&amp;year=2020&amp;thetype=%A7%BA%CB%B9%E8%C7%C2%A7%D2%B9"/>
    <hyperlink ref="E1552" r:id="rId1545" display="http://hfo63.cfo.in.th/CheckDataDtl.aspx?orgid=10993&amp;balance=%A7%BA%B4%D8%C5%3Cbr/%3E%A7%BA%CA%D1%C1%BE%D1%B9%B8%EC%A1%D1%B9&amp;month=4&amp;year=2020&amp;thetype=%A7%BA%CB%B9%E8%C7%C2%A7%D2%B9"/>
    <hyperlink ref="E1553" r:id="rId1546" display="http://hfo63.cfo.in.th/CheckDataDtl.aspx?orgid=10994&amp;balance=%A7%BA%B4%D8%C5%3Cbr/%3E%A7%BA%CA%D1%C1%BE%D1%B9%B8%EC%A1%D1%B9&amp;month=4&amp;year=2020&amp;thetype=%A7%BA%CB%B9%E8%C7%C2%A7%D2%B9"/>
    <hyperlink ref="E1554" r:id="rId1547" display="http://hfo63.cfo.in.th/CheckDataDtl.aspx?orgid=10994&amp;balance=%A7%BA%B4%D8%C5%3Cbr/%3E%A7%BA%CA%D1%C1%BE%D1%B9%B8%EC%A1%D1%B9&amp;month=4&amp;year=2020&amp;thetype=%A7%BA%CB%B9%E8%C7%C2%A7%D2%B9"/>
    <hyperlink ref="E1555" r:id="rId1548" display="http://hfo63.cfo.in.th/CheckDataDtl.aspx?orgid=11741&amp;balance=%A7%BA%B4%D8%C5%3Cbr/%3E%A7%BA%CA%D1%C1%BE%D1%B9%B8%EC%A1%D1%B9&amp;month=4&amp;year=2020&amp;thetype=%A7%BA%CB%B9%E8%C7%C2%A7%D2%B9"/>
    <hyperlink ref="E1556" r:id="rId1549" display="http://hfo63.cfo.in.th/CheckDataDtl.aspx?orgid=11741&amp;balance=%A7%BA%B4%D8%C5%3Cbr/%3E%A7%BA%CA%D1%C1%BE%D1%B9%B8%EC%A1%D1%B9&amp;month=4&amp;year=2020&amp;thetype=%A7%BA%CB%B9%E8%C7%C2%A7%D2%B9"/>
    <hyperlink ref="E1557" r:id="rId1550" display="http://hfo63.cfo.in.th/CheckDataDtl.aspx?orgid=13892&amp;balance=%A7%BA%B4%D8%C5%3Cbr/%3E%A7%BA%CA%D1%C1%BE%D1%B9%B8%EC%A1%D1%B9&amp;month=4&amp;year=2020&amp;thetype=%A7%BA%CB%B9%E8%C7%C2%A7%D2%B9"/>
    <hyperlink ref="E1558" r:id="rId1551" display="http://hfo63.cfo.in.th/CheckDataDtl.aspx?orgid=13892&amp;balance=%A7%BA%B4%D8%C5%3Cbr/%3E%A7%BA%CA%D1%C1%BE%D1%B9%B8%EC%A1%D1%B9&amp;month=4&amp;year=2020&amp;thetype=%A7%BA%CB%B9%E8%C7%C2%A7%D2%B9"/>
    <hyperlink ref="E1559" r:id="rId1552" display="http://hfo63.cfo.in.th/CheckDataDtl.aspx?orgid=13893&amp;balance=%A7%BA%B4%D8%C5%3Cbr/%3E%A7%BA%CA%D1%C1%BE%D1%B9%B8%EC%A1%D1%B9&amp;month=4&amp;year=2020&amp;thetype=%A7%BA%CB%B9%E8%C7%C2%A7%D2%B9"/>
    <hyperlink ref="E1560" r:id="rId1553" display="http://hfo63.cfo.in.th/CheckDataDtl.aspx?orgid=13893&amp;balance=%A7%BA%B4%D8%C5%3Cbr/%3E%A7%BA%CA%D1%C1%BE%D1%B9%B8%EC%A1%D1%B9&amp;month=4&amp;year=2020&amp;thetype=%A7%BA%CB%B9%E8%C7%C2%A7%D2%B9"/>
    <hyperlink ref="E1561" r:id="rId1554" display="http://hfo63.cfo.in.th/CheckDataDtl.aspx?orgid=13895&amp;balance=%A7%BA%B4%D8%C5%3Cbr/%3E%A7%BA%CA%D1%C1%BE%D1%B9%B8%EC%A1%D1%B9&amp;month=4&amp;year=2020&amp;thetype=%A7%BA%CB%B9%E8%C7%C2%A7%D2%B9"/>
    <hyperlink ref="E1562" r:id="rId1555" display="http://hfo63.cfo.in.th/CheckDataDtl.aspx?orgid=13895&amp;balance=%A7%BA%B4%D8%C5%3Cbr/%3E%A7%BA%CA%D1%C1%BE%D1%B9%B8%EC%A1%D1%B9&amp;month=4&amp;year=2020&amp;thetype=%A7%BA%CB%B9%E8%C7%C2%A7%D2%B9"/>
    <hyperlink ref="E1563" r:id="rId1556" display="http://hfo63.cfo.in.th/CheckDataDtl.aspx?orgid=14864&amp;balance=%A7%BA%B4%D8%C5%3Cbr/%3E%A7%BA%CA%D1%C1%BE%D1%B9%B8%EC%A1%D1%B9&amp;month=4&amp;year=2020&amp;thetype=%A7%BA%CB%B9%E8%C7%C2%A7%D2%B9"/>
    <hyperlink ref="E1564" r:id="rId1557" display="http://hfo63.cfo.in.th/CheckDataDtl.aspx?orgid=14864&amp;balance=%A7%BA%B4%D8%C5%3Cbr/%3E%A7%BA%CA%D1%C1%BE%D1%B9%B8%EC%A1%D1%B9&amp;month=4&amp;year=2020&amp;thetype=%A7%BA%CB%B9%E8%C7%C2%A7%D2%B9"/>
    <hyperlink ref="E1565" r:id="rId1558" display="http://hfo63.cfo.in.th/CheckDataDtl.aspx?orgid=23367&amp;balance=%A7%BA%B4%D8%C5%3Cbr/%3E%A7%BA%CA%D1%C1%BE%D1%B9%B8%EC%A1%D1%B9&amp;month=4&amp;year=2020&amp;thetype=%A7%BA%CB%B9%E8%C7%C2%A7%D2%B9"/>
    <hyperlink ref="E1566" r:id="rId1559" display="http://hfo63.cfo.in.th/CheckDataDtl.aspx?orgid=23367&amp;balance=%A7%BA%B4%D8%C5%3Cbr/%3E%A7%BA%CA%D1%C1%BE%D1%B9%B8%EC%A1%D1%B9&amp;month=4&amp;year=2020&amp;thetype=%A7%BA%CB%B9%E8%C7%C2%A7%D2%B9"/>
    <hyperlink ref="E1567" r:id="rId1560" display="http://hfo63.cfo.in.th/CheckDataDtl.aspx?orgid=00397&amp;balance=&amp;month=4&amp;year=2020&amp;thetype=%A7%BA%CB%B9%E8%C7%C2%A7%D2%B9"/>
    <hyperlink ref="E1568" r:id="rId1561" display="http://hfo63.cfo.in.th/CheckDataDtl.aspx?orgid=00398&amp;balance=&amp;month=4&amp;year=2020&amp;thetype=%A7%BA%CB%B9%E8%C7%C2%A7%D2%B9"/>
    <hyperlink ref="E1569" r:id="rId1562" display="http://hfo63.cfo.in.th/CheckDataDtl.aspx?orgid=00399&amp;balance=&amp;month=4&amp;year=2020&amp;thetype=%A7%BA%CB%B9%E8%C7%C2%A7%D2%B9"/>
    <hyperlink ref="E1570" r:id="rId1563" display="http://hfo63.cfo.in.th/CheckDataDtl.aspx?orgid=00400&amp;balance=&amp;month=4&amp;year=2020&amp;thetype=%A7%BA%CB%B9%E8%C7%C2%A7%D2%B9"/>
    <hyperlink ref="E1571" r:id="rId1564" display="http://hfo63.cfo.in.th/CheckDataDtl.aspx?orgid=00401&amp;balance=&amp;month=4&amp;year=2020&amp;thetype=%A7%BA%CB%B9%E8%C7%C2%A7%D2%B9"/>
    <hyperlink ref="E1572" r:id="rId1565" display="http://hfo63.cfo.in.th/CheckDataDtl.aspx?orgid=00402&amp;balance=&amp;month=4&amp;year=2020&amp;thetype=%A7%BA%CB%B9%E8%C7%C2%A7%D2%B9"/>
    <hyperlink ref="E1573" r:id="rId1566" display="http://hfo63.cfo.in.th/CheckDataDtl.aspx?orgid=00403&amp;balance=&amp;month=4&amp;year=2020&amp;thetype=%A7%BA%CB%B9%E8%C7%C2%A7%D2%B9"/>
    <hyperlink ref="E1574" r:id="rId1567" display="http://hfo63.cfo.in.th/CheckDataDtl.aspx?orgid=00404&amp;balance=&amp;month=4&amp;year=2020&amp;thetype=%A7%BA%CB%B9%E8%C7%C2%A7%D2%B9"/>
    <hyperlink ref="E1575" r:id="rId1568" display="http://hfo63.cfo.in.th/CheckDataDtl.aspx?orgid=00405&amp;balance=&amp;month=4&amp;year=2020&amp;thetype=%A7%BA%CB%B9%E8%C7%C2%A7%D2%B9"/>
    <hyperlink ref="E1576" r:id="rId1569" display="http://hfo63.cfo.in.th/CheckDataDtl.aspx?orgid=00406&amp;balance=&amp;month=4&amp;year=2020&amp;thetype=%A7%BA%CB%B9%E8%C7%C2%A7%D2%B9"/>
    <hyperlink ref="E1577" r:id="rId1570" display="http://hfo63.cfo.in.th/CheckDataDtl.aspx?orgid=00407&amp;balance=&amp;month=4&amp;year=2020&amp;thetype=%A7%BA%CB%B9%E8%C7%C2%A7%D2%B9"/>
    <hyperlink ref="E1578" r:id="rId1571" display="http://hfo63.cfo.in.th/CheckDataDtl.aspx?orgid=00408&amp;balance=%A7%BA%B4%D8%C5%3Cbr/%3E%A7%BA%CA%D1%C1%BE%D1%B9%B8%EC%A1%D1%B9&amp;month=4&amp;year=2020&amp;thetype=%A7%BA%CB%B9%E8%C7%C2%A7%D2%B9"/>
    <hyperlink ref="E1579" r:id="rId1572" display="http://hfo63.cfo.in.th/CheckDataDtl.aspx?orgid=00408&amp;balance=%A7%BA%B4%D8%C5%3Cbr/%3E%A7%BA%CA%D1%C1%BE%D1%B9%B8%EC%A1%D1%B9&amp;month=4&amp;year=2020&amp;thetype=%A7%BA%CB%B9%E8%C7%C2%A7%D2%B9"/>
    <hyperlink ref="E1580" r:id="rId1573" display="http://hfo63.cfo.in.th/CheckDataDtl.aspx?orgid=00409&amp;balance=&amp;month=4&amp;year=2020&amp;thetype=%A7%BA%CB%B9%E8%C7%C2%A7%D2%B9"/>
    <hyperlink ref="E1581" r:id="rId1574" display="http://hfo63.cfo.in.th/CheckDataDtl.aspx?orgid=00410&amp;balance=&amp;month=4&amp;year=2020&amp;thetype=%A7%BA%CB%B9%E8%C7%C2%A7%D2%B9"/>
    <hyperlink ref="E1582" r:id="rId1575" display="http://hfo63.cfo.in.th/CheckDataDtl.aspx?orgid=00411&amp;balance=&amp;month=4&amp;year=2020&amp;thetype=%A7%BA%CB%B9%E8%C7%C2%A7%D2%B9"/>
    <hyperlink ref="E1583" r:id="rId1576" display="http://hfo63.cfo.in.th/CheckDataDtl.aspx?orgid=00412&amp;balance=&amp;month=4&amp;year=2020&amp;thetype=%A7%BA%CB%B9%E8%C7%C2%A7%D2%B9"/>
    <hyperlink ref="E1584" r:id="rId1577" display="http://hfo63.cfo.in.th/CheckDataDtl.aspx?orgid=00413&amp;balance=&amp;month=4&amp;year=2020&amp;thetype=%A7%BA%CB%B9%E8%C7%C2%A7%D2%B9"/>
    <hyperlink ref="E1585" r:id="rId1578" display="http://hfo63.cfo.in.th/CheckDataDtl.aspx?orgid=00414&amp;balance=&amp;month=4&amp;year=2020&amp;thetype=%A7%BA%CB%B9%E8%C7%C2%A7%D2%B9"/>
    <hyperlink ref="E1586" r:id="rId1579" display="http://hfo63.cfo.in.th/CheckDataDtl.aspx?orgid=00415&amp;balance=&amp;month=4&amp;year=2020&amp;thetype=%A7%BA%CB%B9%E8%C7%C2%A7%D2%B9"/>
    <hyperlink ref="E1587" r:id="rId1580" display="http://hfo63.cfo.in.th/CheckDataDtl.aspx?orgid=04481&amp;balance=%A7%BA%B4%D8%C5%3Cbr/%3E%A7%BA%CA%D1%C1%BE%D1%B9%B8%EC%A1%D1%B9&amp;month=4&amp;year=2020&amp;thetype=%A7%BA%CB%B9%E8%C7%C2%A7%D2%B9"/>
    <hyperlink ref="E1588" r:id="rId1581" display="http://hfo63.cfo.in.th/CheckDataDtl.aspx?orgid=04481&amp;balance=%A7%BA%B4%D8%C5%3Cbr/%3E%A7%BA%CA%D1%C1%BE%D1%B9%B8%EC%A1%D1%B9&amp;month=4&amp;year=2020&amp;thetype=%A7%BA%CB%B9%E8%C7%C2%A7%D2%B9"/>
    <hyperlink ref="E1589" r:id="rId1582" display="http://hfo63.cfo.in.th/CheckDataDtl.aspx?orgid=04482&amp;balance=%A7%BA%B4%D8%C5%3Cbr/%3E%A7%BA%CA%D1%C1%BE%D1%B9%B8%EC%A1%D1%B9&amp;month=4&amp;year=2020&amp;thetype=%A7%BA%CB%B9%E8%C7%C2%A7%D2%B9"/>
    <hyperlink ref="E1590" r:id="rId1583" display="http://hfo63.cfo.in.th/CheckDataDtl.aspx?orgid=04482&amp;balance=%A7%BA%B4%D8%C5%3Cbr/%3E%A7%BA%CA%D1%C1%BE%D1%B9%B8%EC%A1%D1%B9&amp;month=4&amp;year=2020&amp;thetype=%A7%BA%CB%B9%E8%C7%C2%A7%D2%B9"/>
    <hyperlink ref="E1591" r:id="rId1584" display="http://hfo63.cfo.in.th/CheckDataDtl.aspx?orgid=04483&amp;balance=%A7%BA%B4%D8%C5%3Cbr/%3E%A7%BA%CA%D1%C1%BE%D1%B9%B8%EC%A1%D1%B9&amp;month=4&amp;year=2020&amp;thetype=%A7%BA%CB%B9%E8%C7%C2%A7%D2%B9"/>
    <hyperlink ref="E1592" r:id="rId1585" display="http://hfo63.cfo.in.th/CheckDataDtl.aspx?orgid=04483&amp;balance=%A7%BA%B4%D8%C5%3Cbr/%3E%A7%BA%CA%D1%C1%BE%D1%B9%B8%EC%A1%D1%B9&amp;month=4&amp;year=2020&amp;thetype=%A7%BA%CB%B9%E8%C7%C2%A7%D2%B9"/>
    <hyperlink ref="E1593" r:id="rId1586" display="http://hfo63.cfo.in.th/CheckDataDtl.aspx?orgid=04484&amp;balance=%A7%BA%B4%D8%C5%3Cbr/%3E%A7%BA%CA%D1%C1%BE%D1%B9%B8%EC%A1%D1%B9&amp;month=4&amp;year=2020&amp;thetype=%A7%BA%CB%B9%E8%C7%C2%A7%D2%B9"/>
    <hyperlink ref="E1594" r:id="rId1587" display="http://hfo63.cfo.in.th/CheckDataDtl.aspx?orgid=04484&amp;balance=%A7%BA%B4%D8%C5%3Cbr/%3E%A7%BA%CA%D1%C1%BE%D1%B9%B8%EC%A1%D1%B9&amp;month=4&amp;year=2020&amp;thetype=%A7%BA%CB%B9%E8%C7%C2%A7%D2%B9"/>
    <hyperlink ref="E1595" r:id="rId1588" display="http://hfo63.cfo.in.th/CheckDataDtl.aspx?orgid=04485&amp;balance=%A7%BA%B4%D8%C5%3Cbr/%3E%A7%BA%CA%D1%C1%BE%D1%B9%B8%EC%A1%D1%B9&amp;month=4&amp;year=2020&amp;thetype=%A7%BA%CB%B9%E8%C7%C2%A7%D2%B9"/>
    <hyperlink ref="E1596" r:id="rId1589" display="http://hfo63.cfo.in.th/CheckDataDtl.aspx?orgid=04485&amp;balance=%A7%BA%B4%D8%C5%3Cbr/%3E%A7%BA%CA%D1%C1%BE%D1%B9%B8%EC%A1%D1%B9&amp;month=4&amp;year=2020&amp;thetype=%A7%BA%CB%B9%E8%C7%C2%A7%D2%B9"/>
    <hyperlink ref="E1597" r:id="rId1590" display="http://hfo63.cfo.in.th/CheckDataDtl.aspx?orgid=04486&amp;balance=%A7%BA%B4%D8%C5%3Cbr/%3E%A7%BA%CA%D1%C1%BE%D1%B9%B8%EC%A1%D1%B9&amp;month=4&amp;year=2020&amp;thetype=%A7%BA%CB%B9%E8%C7%C2%A7%D2%B9"/>
    <hyperlink ref="E1598" r:id="rId1591" display="http://hfo63.cfo.in.th/CheckDataDtl.aspx?orgid=04486&amp;balance=%A7%BA%B4%D8%C5%3Cbr/%3E%A7%BA%CA%D1%C1%BE%D1%B9%B8%EC%A1%D1%B9&amp;month=4&amp;year=2020&amp;thetype=%A7%BA%CB%B9%E8%C7%C2%A7%D2%B9"/>
    <hyperlink ref="E1599" r:id="rId1592" display="http://hfo63.cfo.in.th/CheckDataDtl.aspx?orgid=04487&amp;balance=%A7%BA%B4%D8%C5%3Cbr/%3E%A7%BA%CA%D1%C1%BE%D1%B9%B8%EC%A1%D1%B9&amp;month=4&amp;year=2020&amp;thetype=%A7%BA%CB%B9%E8%C7%C2%A7%D2%B9"/>
    <hyperlink ref="E1600" r:id="rId1593" display="http://hfo63.cfo.in.th/CheckDataDtl.aspx?orgid=04487&amp;balance=%A7%BA%B4%D8%C5%3Cbr/%3E%A7%BA%CA%D1%C1%BE%D1%B9%B8%EC%A1%D1%B9&amp;month=4&amp;year=2020&amp;thetype=%A7%BA%CB%B9%E8%C7%C2%A7%D2%B9"/>
    <hyperlink ref="E1601" r:id="rId1594" display="http://hfo63.cfo.in.th/CheckDataDtl.aspx?orgid=04488&amp;balance=%A7%BA%B4%D8%C5%3Cbr/%3E%A7%BA%CA%D1%C1%BE%D1%B9%B8%EC%A1%D1%B9&amp;month=4&amp;year=2020&amp;thetype=%A7%BA%CB%B9%E8%C7%C2%A7%D2%B9"/>
    <hyperlink ref="E1602" r:id="rId1595" display="http://hfo63.cfo.in.th/CheckDataDtl.aspx?orgid=04488&amp;balance=%A7%BA%B4%D8%C5%3Cbr/%3E%A7%BA%CA%D1%C1%BE%D1%B9%B8%EC%A1%D1%B9&amp;month=4&amp;year=2020&amp;thetype=%A7%BA%CB%B9%E8%C7%C2%A7%D2%B9"/>
    <hyperlink ref="E1603" r:id="rId1596" display="http://hfo63.cfo.in.th/CheckDataDtl.aspx?orgid=04489&amp;balance=%A7%BA%B4%D8%C5%3Cbr/%3E%A7%BA%CA%D1%C1%BE%D1%B9%B8%EC%A1%D1%B9&amp;month=4&amp;year=2020&amp;thetype=%A7%BA%CB%B9%E8%C7%C2%A7%D2%B9"/>
    <hyperlink ref="E1604" r:id="rId1597" display="http://hfo63.cfo.in.th/CheckDataDtl.aspx?orgid=04489&amp;balance=%A7%BA%B4%D8%C5%3Cbr/%3E%A7%BA%CA%D1%C1%BE%D1%B9%B8%EC%A1%D1%B9&amp;month=4&amp;year=2020&amp;thetype=%A7%BA%CB%B9%E8%C7%C2%A7%D2%B9"/>
    <hyperlink ref="E1605" r:id="rId1598" display="http://hfo63.cfo.in.th/CheckDataDtl.aspx?orgid=04490&amp;balance=%A7%BA%B4%D8%C5%3Cbr/%3E%A7%BA%CA%D1%C1%BE%D1%B9%B8%EC%A1%D1%B9&amp;month=4&amp;year=2020&amp;thetype=%A7%BA%CB%B9%E8%C7%C2%A7%D2%B9"/>
    <hyperlink ref="E1606" r:id="rId1599" display="http://hfo63.cfo.in.th/CheckDataDtl.aspx?orgid=04490&amp;balance=%A7%BA%B4%D8%C5%3Cbr/%3E%A7%BA%CA%D1%C1%BE%D1%B9%B8%EC%A1%D1%B9&amp;month=4&amp;year=2020&amp;thetype=%A7%BA%CB%B9%E8%C7%C2%A7%D2%B9"/>
    <hyperlink ref="E1607" r:id="rId1600" display="http://hfo63.cfo.in.th/CheckDataDtl.aspx?orgid=04491&amp;balance=%A7%BA%B4%D8%C5%3Cbr/%3E%A7%BA%CA%D1%C1%BE%D1%B9%B8%EC%A1%D1%B9&amp;month=4&amp;year=2020&amp;thetype=%A7%BA%CB%B9%E8%C7%C2%A7%D2%B9"/>
    <hyperlink ref="E1608" r:id="rId1601" display="http://hfo63.cfo.in.th/CheckDataDtl.aspx?orgid=04491&amp;balance=%A7%BA%B4%D8%C5%3Cbr/%3E%A7%BA%CA%D1%C1%BE%D1%B9%B8%EC%A1%D1%B9&amp;month=4&amp;year=2020&amp;thetype=%A7%BA%CB%B9%E8%C7%C2%A7%D2%B9"/>
    <hyperlink ref="E1609" r:id="rId1602" display="http://hfo63.cfo.in.th/CheckDataDtl.aspx?orgid=04492&amp;balance=%A7%BA%B4%D8%C5%3Cbr/%3E%A7%BA%CA%D1%C1%BE%D1%B9%B8%EC%A1%D1%B9&amp;month=4&amp;year=2020&amp;thetype=%A7%BA%CB%B9%E8%C7%C2%A7%D2%B9"/>
    <hyperlink ref="E1610" r:id="rId1603" display="http://hfo63.cfo.in.th/CheckDataDtl.aspx?orgid=04492&amp;balance=%A7%BA%B4%D8%C5%3Cbr/%3E%A7%BA%CA%D1%C1%BE%D1%B9%B8%EC%A1%D1%B9&amp;month=4&amp;year=2020&amp;thetype=%A7%BA%CB%B9%E8%C7%C2%A7%D2%B9"/>
    <hyperlink ref="E1611" r:id="rId1604" display="http://hfo63.cfo.in.th/CheckDataDtl.aspx?orgid=04493&amp;balance=%A7%BA%B4%D8%C5%3Cbr/%3E%A7%BA%CA%D1%C1%BE%D1%B9%B8%EC%A1%D1%B9&amp;month=4&amp;year=2020&amp;thetype=%A7%BA%CB%B9%E8%C7%C2%A7%D2%B9"/>
    <hyperlink ref="E1612" r:id="rId1605" display="http://hfo63.cfo.in.th/CheckDataDtl.aspx?orgid=04493&amp;balance=%A7%BA%B4%D8%C5%3Cbr/%3E%A7%BA%CA%D1%C1%BE%D1%B9%B8%EC%A1%D1%B9&amp;month=4&amp;year=2020&amp;thetype=%A7%BA%CB%B9%E8%C7%C2%A7%D2%B9"/>
    <hyperlink ref="E1613" r:id="rId1606" display="http://hfo63.cfo.in.th/CheckDataDtl.aspx?orgid=04494&amp;balance=%A7%BA%B4%D8%C5%3Cbr/%3E%A7%BA%CA%D1%C1%BE%D1%B9%B8%EC%A1%D1%B9&amp;month=4&amp;year=2020&amp;thetype=%A7%BA%CB%B9%E8%C7%C2%A7%D2%B9"/>
    <hyperlink ref="E1614" r:id="rId1607" display="http://hfo63.cfo.in.th/CheckDataDtl.aspx?orgid=04494&amp;balance=%A7%BA%B4%D8%C5%3Cbr/%3E%A7%BA%CA%D1%C1%BE%D1%B9%B8%EC%A1%D1%B9&amp;month=4&amp;year=2020&amp;thetype=%A7%BA%CB%B9%E8%C7%C2%A7%D2%B9"/>
    <hyperlink ref="E1615" r:id="rId1608" display="http://hfo63.cfo.in.th/CheckDataDtl.aspx?orgid=04495&amp;balance=%A7%BA%B4%D8%C5%3Cbr/%3E%A7%BA%CA%D1%C1%BE%D1%B9%B8%EC%A1%D1%B9&amp;month=4&amp;year=2020&amp;thetype=%A7%BA%CB%B9%E8%C7%C2%A7%D2%B9"/>
    <hyperlink ref="E1616" r:id="rId1609" display="http://hfo63.cfo.in.th/CheckDataDtl.aspx?orgid=04495&amp;balance=%A7%BA%B4%D8%C5%3Cbr/%3E%A7%BA%CA%D1%C1%BE%D1%B9%B8%EC%A1%D1%B9&amp;month=4&amp;year=2020&amp;thetype=%A7%BA%CB%B9%E8%C7%C2%A7%D2%B9"/>
    <hyperlink ref="E1617" r:id="rId1610" display="http://hfo63.cfo.in.th/CheckDataDtl.aspx?orgid=04496&amp;balance=%A7%BA%B4%D8%C5%3Cbr/%3E%A7%BA%CA%D1%C1%BE%D1%B9%B8%EC%A1%D1%B9&amp;month=4&amp;year=2020&amp;thetype=%A7%BA%CB%B9%E8%C7%C2%A7%D2%B9"/>
    <hyperlink ref="E1618" r:id="rId1611" display="http://hfo63.cfo.in.th/CheckDataDtl.aspx?orgid=04496&amp;balance=%A7%BA%B4%D8%C5%3Cbr/%3E%A7%BA%CA%D1%C1%BE%D1%B9%B8%EC%A1%D1%B9&amp;month=4&amp;year=2020&amp;thetype=%A7%BA%CB%B9%E8%C7%C2%A7%D2%B9"/>
    <hyperlink ref="E1619" r:id="rId1612" display="http://hfo63.cfo.in.th/CheckDataDtl.aspx?orgid=04497&amp;balance=%A7%BA%B4%D8%C5%3Cbr/%3E%A7%BA%CA%D1%C1%BE%D1%B9%B8%EC%A1%D1%B9&amp;month=4&amp;year=2020&amp;thetype=%A7%BA%CB%B9%E8%C7%C2%A7%D2%B9"/>
    <hyperlink ref="E1620" r:id="rId1613" display="http://hfo63.cfo.in.th/CheckDataDtl.aspx?orgid=04497&amp;balance=%A7%BA%B4%D8%C5%3Cbr/%3E%A7%BA%CA%D1%C1%BE%D1%B9%B8%EC%A1%D1%B9&amp;month=4&amp;year=2020&amp;thetype=%A7%BA%CB%B9%E8%C7%C2%A7%D2%B9"/>
    <hyperlink ref="E1621" r:id="rId1614" display="http://hfo63.cfo.in.th/CheckDataDtl.aspx?orgid=04498&amp;balance=%A7%BA%B4%D8%C5%3Cbr/%3E%A7%BA%CA%D1%C1%BE%D1%B9%B8%EC%A1%D1%B9&amp;month=4&amp;year=2020&amp;thetype=%A7%BA%CB%B9%E8%C7%C2%A7%D2%B9"/>
    <hyperlink ref="E1622" r:id="rId1615" display="http://hfo63.cfo.in.th/CheckDataDtl.aspx?orgid=04498&amp;balance=%A7%BA%B4%D8%C5%3Cbr/%3E%A7%BA%CA%D1%C1%BE%D1%B9%B8%EC%A1%D1%B9&amp;month=4&amp;year=2020&amp;thetype=%A7%BA%CB%B9%E8%C7%C2%A7%D2%B9"/>
    <hyperlink ref="E1623" r:id="rId1616" display="http://hfo63.cfo.in.th/CheckDataDtl.aspx?orgid=04499&amp;balance=%A7%BA%B4%D8%C5%3Cbr/%3E%A7%BA%CA%D1%C1%BE%D1%B9%B8%EC%A1%D1%B9&amp;month=4&amp;year=2020&amp;thetype=%A7%BA%CB%B9%E8%C7%C2%A7%D2%B9"/>
    <hyperlink ref="E1624" r:id="rId1617" display="http://hfo63.cfo.in.th/CheckDataDtl.aspx?orgid=04499&amp;balance=%A7%BA%B4%D8%C5%3Cbr/%3E%A7%BA%CA%D1%C1%BE%D1%B9%B8%EC%A1%D1%B9&amp;month=4&amp;year=2020&amp;thetype=%A7%BA%CB%B9%E8%C7%C2%A7%D2%B9"/>
    <hyperlink ref="E1625" r:id="rId1618" display="http://hfo63.cfo.in.th/CheckDataDtl.aspx?orgid=04500&amp;balance=%A7%BA%B4%D8%C5%3Cbr/%3E%A7%BA%CA%D1%C1%BE%D1%B9%B8%EC%A1%D1%B9&amp;month=4&amp;year=2020&amp;thetype=%A7%BA%CB%B9%E8%C7%C2%A7%D2%B9"/>
    <hyperlink ref="E1626" r:id="rId1619" display="http://hfo63.cfo.in.th/CheckDataDtl.aspx?orgid=04500&amp;balance=%A7%BA%B4%D8%C5%3Cbr/%3E%A7%BA%CA%D1%C1%BE%D1%B9%B8%EC%A1%D1%B9&amp;month=4&amp;year=2020&amp;thetype=%A7%BA%CB%B9%E8%C7%C2%A7%D2%B9"/>
    <hyperlink ref="E1627" r:id="rId1620" display="http://hfo63.cfo.in.th/CheckDataDtl.aspx?orgid=04501&amp;balance=%A7%BA%B4%D8%C5%3Cbr/%3E%A7%BA%CA%D1%C1%BE%D1%B9%B8%EC%A1%D1%B9&amp;month=4&amp;year=2020&amp;thetype=%A7%BA%CB%B9%E8%C7%C2%A7%D2%B9"/>
    <hyperlink ref="E1628" r:id="rId1621" display="http://hfo63.cfo.in.th/CheckDataDtl.aspx?orgid=04501&amp;balance=%A7%BA%B4%D8%C5%3Cbr/%3E%A7%BA%CA%D1%C1%BE%D1%B9%B8%EC%A1%D1%B9&amp;month=4&amp;year=2020&amp;thetype=%A7%BA%CB%B9%E8%C7%C2%A7%D2%B9"/>
    <hyperlink ref="E1629" r:id="rId1622" display="http://hfo63.cfo.in.th/CheckDataDtl.aspx?orgid=04502&amp;balance=%A7%BA%B4%D8%C5%3Cbr/%3E%A7%BA%CA%D1%C1%BE%D1%B9%B8%EC%A1%D1%B9&amp;month=4&amp;year=2020&amp;thetype=%A7%BA%CB%B9%E8%C7%C2%A7%D2%B9"/>
    <hyperlink ref="E1630" r:id="rId1623" display="http://hfo63.cfo.in.th/CheckDataDtl.aspx?orgid=04502&amp;balance=%A7%BA%B4%D8%C5%3Cbr/%3E%A7%BA%CA%D1%C1%BE%D1%B9%B8%EC%A1%D1%B9&amp;month=4&amp;year=2020&amp;thetype=%A7%BA%CB%B9%E8%C7%C2%A7%D2%B9"/>
    <hyperlink ref="E1631" r:id="rId1624" display="http://hfo63.cfo.in.th/CheckDataDtl.aspx?orgid=04503&amp;balance=%A7%BA%B4%D8%C5%3Cbr/%3E%A7%BA%CA%D1%C1%BE%D1%B9%B8%EC%A1%D1%B9&amp;month=4&amp;year=2020&amp;thetype=%A7%BA%CB%B9%E8%C7%C2%A7%D2%B9"/>
    <hyperlink ref="E1632" r:id="rId1625" display="http://hfo63.cfo.in.th/CheckDataDtl.aspx?orgid=04503&amp;balance=%A7%BA%B4%D8%C5%3Cbr/%3E%A7%BA%CA%D1%C1%BE%D1%B9%B8%EC%A1%D1%B9&amp;month=4&amp;year=2020&amp;thetype=%A7%BA%CB%B9%E8%C7%C2%A7%D2%B9"/>
    <hyperlink ref="E1633" r:id="rId1626" display="http://hfo63.cfo.in.th/CheckDataDtl.aspx?orgid=04504&amp;balance=%A7%BA%B4%D8%C5%3Cbr/%3E%A7%BA%CA%D1%C1%BE%D1%B9%B8%EC%A1%D1%B9&amp;month=4&amp;year=2020&amp;thetype=%A7%BA%CB%B9%E8%C7%C2%A7%D2%B9"/>
    <hyperlink ref="E1634" r:id="rId1627" display="http://hfo63.cfo.in.th/CheckDataDtl.aspx?orgid=04504&amp;balance=%A7%BA%B4%D8%C5%3Cbr/%3E%A7%BA%CA%D1%C1%BE%D1%B9%B8%EC%A1%D1%B9&amp;month=4&amp;year=2020&amp;thetype=%A7%BA%CB%B9%E8%C7%C2%A7%D2%B9"/>
    <hyperlink ref="E1635" r:id="rId1628" display="http://hfo63.cfo.in.th/CheckDataDtl.aspx?orgid=04505&amp;balance=%A7%BA%B4%D8%C5%3Cbr/%3E%A7%BA%CA%D1%C1%BE%D1%B9%B8%EC%A1%D1%B9&amp;month=4&amp;year=2020&amp;thetype=%A7%BA%CB%B9%E8%C7%C2%A7%D2%B9"/>
    <hyperlink ref="E1636" r:id="rId1629" display="http://hfo63.cfo.in.th/CheckDataDtl.aspx?orgid=04505&amp;balance=%A7%BA%B4%D8%C5%3Cbr/%3E%A7%BA%CA%D1%C1%BE%D1%B9%B8%EC%A1%D1%B9&amp;month=4&amp;year=2020&amp;thetype=%A7%BA%CB%B9%E8%C7%C2%A7%D2%B9"/>
    <hyperlink ref="E1637" r:id="rId1630" display="http://hfo63.cfo.in.th/CheckDataDtl.aspx?orgid=04506&amp;balance=%A7%BA%B4%D8%C5%3Cbr/%3E%A7%BA%CA%D1%C1%BE%D1%B9%B8%EC%A1%D1%B9&amp;month=4&amp;year=2020&amp;thetype=%A7%BA%CB%B9%E8%C7%C2%A7%D2%B9"/>
    <hyperlink ref="E1638" r:id="rId1631" display="http://hfo63.cfo.in.th/CheckDataDtl.aspx?orgid=04506&amp;balance=%A7%BA%B4%D8%C5%3Cbr/%3E%A7%BA%CA%D1%C1%BE%D1%B9%B8%EC%A1%D1%B9&amp;month=4&amp;year=2020&amp;thetype=%A7%BA%CB%B9%E8%C7%C2%A7%D2%B9"/>
    <hyperlink ref="E1639" r:id="rId1632" display="http://hfo63.cfo.in.th/CheckDataDtl.aspx?orgid=04507&amp;balance=%A7%BA%B4%D8%C5%3Cbr/%3E%A7%BA%CA%D1%C1%BE%D1%B9%B8%EC%A1%D1%B9&amp;month=4&amp;year=2020&amp;thetype=%A7%BA%CB%B9%E8%C7%C2%A7%D2%B9"/>
    <hyperlink ref="E1640" r:id="rId1633" display="http://hfo63.cfo.in.th/CheckDataDtl.aspx?orgid=04507&amp;balance=%A7%BA%B4%D8%C5%3Cbr/%3E%A7%BA%CA%D1%C1%BE%D1%B9%B8%EC%A1%D1%B9&amp;month=4&amp;year=2020&amp;thetype=%A7%BA%CB%B9%E8%C7%C2%A7%D2%B9"/>
    <hyperlink ref="E1641" r:id="rId1634" display="http://hfo63.cfo.in.th/CheckDataDtl.aspx?orgid=04508&amp;balance=%A7%BA%B4%D8%C5%3Cbr/%3E%A7%BA%CA%D1%C1%BE%D1%B9%B8%EC%A1%D1%B9&amp;month=4&amp;year=2020&amp;thetype=%A7%BA%CB%B9%E8%C7%C2%A7%D2%B9"/>
    <hyperlink ref="E1642" r:id="rId1635" display="http://hfo63.cfo.in.th/CheckDataDtl.aspx?orgid=04508&amp;balance=%A7%BA%B4%D8%C5%3Cbr/%3E%A7%BA%CA%D1%C1%BE%D1%B9%B8%EC%A1%D1%B9&amp;month=4&amp;year=2020&amp;thetype=%A7%BA%CB%B9%E8%C7%C2%A7%D2%B9"/>
    <hyperlink ref="E1643" r:id="rId1636" display="http://hfo63.cfo.in.th/CheckDataDtl.aspx?orgid=04509&amp;balance=%A7%BA%B4%D8%C5%3Cbr/%3E%A7%BA%CA%D1%C1%BE%D1%B9%B8%EC%A1%D1%B9&amp;month=4&amp;year=2020&amp;thetype=%A7%BA%CB%B9%E8%C7%C2%A7%D2%B9"/>
    <hyperlink ref="E1644" r:id="rId1637" display="http://hfo63.cfo.in.th/CheckDataDtl.aspx?orgid=04509&amp;balance=%A7%BA%B4%D8%C5%3Cbr/%3E%A7%BA%CA%D1%C1%BE%D1%B9%B8%EC%A1%D1%B9&amp;month=4&amp;year=2020&amp;thetype=%A7%BA%CB%B9%E8%C7%C2%A7%D2%B9"/>
    <hyperlink ref="E1645" r:id="rId1638" display="http://hfo63.cfo.in.th/CheckDataDtl.aspx?orgid=04510&amp;balance=%A7%BA%B4%D8%C5%3Cbr/%3E%A7%BA%CA%D1%C1%BE%D1%B9%B8%EC%A1%D1%B9&amp;month=4&amp;year=2020&amp;thetype=%A7%BA%CB%B9%E8%C7%C2%A7%D2%B9"/>
    <hyperlink ref="E1646" r:id="rId1639" display="http://hfo63.cfo.in.th/CheckDataDtl.aspx?orgid=04510&amp;balance=%A7%BA%B4%D8%C5%3Cbr/%3E%A7%BA%CA%D1%C1%BE%D1%B9%B8%EC%A1%D1%B9&amp;month=4&amp;year=2020&amp;thetype=%A7%BA%CB%B9%E8%C7%C2%A7%D2%B9"/>
    <hyperlink ref="E1647" r:id="rId1640" display="http://hfo63.cfo.in.th/CheckDataDtl.aspx?orgid=04511&amp;balance=%A7%BA%B4%D8%C5%3Cbr/%3E%A7%BA%CA%D1%C1%BE%D1%B9%B8%EC%A1%D1%B9&amp;month=4&amp;year=2020&amp;thetype=%A7%BA%CB%B9%E8%C7%C2%A7%D2%B9"/>
    <hyperlink ref="E1648" r:id="rId1641" display="http://hfo63.cfo.in.th/CheckDataDtl.aspx?orgid=04511&amp;balance=%A7%BA%B4%D8%C5%3Cbr/%3E%A7%BA%CA%D1%C1%BE%D1%B9%B8%EC%A1%D1%B9&amp;month=4&amp;year=2020&amp;thetype=%A7%BA%CB%B9%E8%C7%C2%A7%D2%B9"/>
    <hyperlink ref="E1649" r:id="rId1642" display="http://hfo63.cfo.in.th/CheckDataDtl.aspx?orgid=04513&amp;balance=%A7%BA%B4%D8%C5%3Cbr/%3E%A7%BA%CA%D1%C1%BE%D1%B9%B8%EC%A1%D1%B9&amp;month=4&amp;year=2020&amp;thetype=%A7%BA%CB%B9%E8%C7%C2%A7%D2%B9"/>
    <hyperlink ref="E1650" r:id="rId1643" display="http://hfo63.cfo.in.th/CheckDataDtl.aspx?orgid=04513&amp;balance=%A7%BA%B4%D8%C5%3Cbr/%3E%A7%BA%CA%D1%C1%BE%D1%B9%B8%EC%A1%D1%B9&amp;month=4&amp;year=2020&amp;thetype=%A7%BA%CB%B9%E8%C7%C2%A7%D2%B9"/>
    <hyperlink ref="E1651" r:id="rId1644" display="http://hfo63.cfo.in.th/CheckDataDtl.aspx?orgid=04514&amp;balance=%A7%BA%B4%D8%C5%3Cbr/%3E%A7%BA%CA%D1%C1%BE%D1%B9%B8%EC%A1%D1%B9&amp;month=4&amp;year=2020&amp;thetype=%A7%BA%CB%B9%E8%C7%C2%A7%D2%B9"/>
    <hyperlink ref="E1652" r:id="rId1645" display="http://hfo63.cfo.in.th/CheckDataDtl.aspx?orgid=04514&amp;balance=%A7%BA%B4%D8%C5%3Cbr/%3E%A7%BA%CA%D1%C1%BE%D1%B9%B8%EC%A1%D1%B9&amp;month=4&amp;year=2020&amp;thetype=%A7%BA%CB%B9%E8%C7%C2%A7%D2%B9"/>
    <hyperlink ref="E1653" r:id="rId1646" display="http://hfo63.cfo.in.th/CheckDataDtl.aspx?orgid=04515&amp;balance=%A7%BA%B4%D8%C5%3Cbr/%3E%A7%BA%CA%D1%C1%BE%D1%B9%B8%EC%A1%D1%B9&amp;month=4&amp;year=2020&amp;thetype=%A7%BA%CB%B9%E8%C7%C2%A7%D2%B9"/>
    <hyperlink ref="E1654" r:id="rId1647" display="http://hfo63.cfo.in.th/CheckDataDtl.aspx?orgid=04515&amp;balance=%A7%BA%B4%D8%C5%3Cbr/%3E%A7%BA%CA%D1%C1%BE%D1%B9%B8%EC%A1%D1%B9&amp;month=4&amp;year=2020&amp;thetype=%A7%BA%CB%B9%E8%C7%C2%A7%D2%B9"/>
    <hyperlink ref="E1655" r:id="rId1648" display="http://hfo63.cfo.in.th/CheckDataDtl.aspx?orgid=04516&amp;balance=%A7%BA%B4%D8%C5%3Cbr/%3E%A7%BA%CA%D1%C1%BE%D1%B9%B8%EC%A1%D1%B9&amp;month=4&amp;year=2020&amp;thetype=%A7%BA%CB%B9%E8%C7%C2%A7%D2%B9"/>
    <hyperlink ref="E1656" r:id="rId1649" display="http://hfo63.cfo.in.th/CheckDataDtl.aspx?orgid=04516&amp;balance=%A7%BA%B4%D8%C5%3Cbr/%3E%A7%BA%CA%D1%C1%BE%D1%B9%B8%EC%A1%D1%B9&amp;month=4&amp;year=2020&amp;thetype=%A7%BA%CB%B9%E8%C7%C2%A7%D2%B9"/>
    <hyperlink ref="E1657" r:id="rId1650" display="http://hfo63.cfo.in.th/CheckDataDtl.aspx?orgid=04518&amp;balance=%A7%BA%B4%D8%C5%3Cbr/%3E%A7%BA%CA%D1%C1%BE%D1%B9%B8%EC%A1%D1%B9&amp;month=4&amp;year=2020&amp;thetype=%A7%BA%CB%B9%E8%C7%C2%A7%D2%B9"/>
    <hyperlink ref="E1658" r:id="rId1651" display="http://hfo63.cfo.in.th/CheckDataDtl.aspx?orgid=04518&amp;balance=%A7%BA%B4%D8%C5%3Cbr/%3E%A7%BA%CA%D1%C1%BE%D1%B9%B8%EC%A1%D1%B9&amp;month=4&amp;year=2020&amp;thetype=%A7%BA%CB%B9%E8%C7%C2%A7%D2%B9"/>
    <hyperlink ref="E1659" r:id="rId1652" display="http://hfo63.cfo.in.th/CheckDataDtl.aspx?orgid=04519&amp;balance=%A7%BA%B4%D8%C5%3Cbr/%3E%A7%BA%CA%D1%C1%BE%D1%B9%B8%EC%A1%D1%B9&amp;month=4&amp;year=2020&amp;thetype=%A7%BA%CB%B9%E8%C7%C2%A7%D2%B9"/>
    <hyperlink ref="E1660" r:id="rId1653" display="http://hfo63.cfo.in.th/CheckDataDtl.aspx?orgid=04519&amp;balance=%A7%BA%B4%D8%C5%3Cbr/%3E%A7%BA%CA%D1%C1%BE%D1%B9%B8%EC%A1%D1%B9&amp;month=4&amp;year=2020&amp;thetype=%A7%BA%CB%B9%E8%C7%C2%A7%D2%B9"/>
    <hyperlink ref="E1661" r:id="rId1654" display="http://hfo63.cfo.in.th/CheckDataDtl.aspx?orgid=04520&amp;balance=%A7%BA%B4%D8%C5%3Cbr/%3E%A7%BA%CA%D1%C1%BE%D1%B9%B8%EC%A1%D1%B9&amp;month=4&amp;year=2020&amp;thetype=%A7%BA%CB%B9%E8%C7%C2%A7%D2%B9"/>
    <hyperlink ref="E1662" r:id="rId1655" display="http://hfo63.cfo.in.th/CheckDataDtl.aspx?orgid=04520&amp;balance=%A7%BA%B4%D8%C5%3Cbr/%3E%A7%BA%CA%D1%C1%BE%D1%B9%B8%EC%A1%D1%B9&amp;month=4&amp;year=2020&amp;thetype=%A7%BA%CB%B9%E8%C7%C2%A7%D2%B9"/>
    <hyperlink ref="E1663" r:id="rId1656" display="http://hfo63.cfo.in.th/CheckDataDtl.aspx?orgid=04521&amp;balance=%A7%BA%B4%D8%C5%3Cbr/%3E%A7%BA%CA%D1%C1%BE%D1%B9%B8%EC%A1%D1%B9&amp;month=4&amp;year=2020&amp;thetype=%A7%BA%CB%B9%E8%C7%C2%A7%D2%B9"/>
    <hyperlink ref="E1664" r:id="rId1657" display="http://hfo63.cfo.in.th/CheckDataDtl.aspx?orgid=04521&amp;balance=%A7%BA%B4%D8%C5%3Cbr/%3E%A7%BA%CA%D1%C1%BE%D1%B9%B8%EC%A1%D1%B9&amp;month=4&amp;year=2020&amp;thetype=%A7%BA%CB%B9%E8%C7%C2%A7%D2%B9"/>
    <hyperlink ref="E1665" r:id="rId1658" display="http://hfo63.cfo.in.th/CheckDataDtl.aspx?orgid=04522&amp;balance=%A7%BA%B4%D8%C5%3Cbr/%3E%A7%BA%CA%D1%C1%BE%D1%B9%B8%EC%A1%D1%B9&amp;month=4&amp;year=2020&amp;thetype=%A7%BA%CB%B9%E8%C7%C2%A7%D2%B9"/>
    <hyperlink ref="E1666" r:id="rId1659" display="http://hfo63.cfo.in.th/CheckDataDtl.aspx?orgid=04522&amp;balance=%A7%BA%B4%D8%C5%3Cbr/%3E%A7%BA%CA%D1%C1%BE%D1%B9%B8%EC%A1%D1%B9&amp;month=4&amp;year=2020&amp;thetype=%A7%BA%CB%B9%E8%C7%C2%A7%D2%B9"/>
    <hyperlink ref="E1667" r:id="rId1660" display="http://hfo63.cfo.in.th/CheckDataDtl.aspx?orgid=04523&amp;balance=%A7%BA%B4%D8%C5%3Cbr/%3E%A7%BA%CA%D1%C1%BE%D1%B9%B8%EC%A1%D1%B9&amp;month=4&amp;year=2020&amp;thetype=%A7%BA%CB%B9%E8%C7%C2%A7%D2%B9"/>
    <hyperlink ref="E1668" r:id="rId1661" display="http://hfo63.cfo.in.th/CheckDataDtl.aspx?orgid=04523&amp;balance=%A7%BA%B4%D8%C5%3Cbr/%3E%A7%BA%CA%D1%C1%BE%D1%B9%B8%EC%A1%D1%B9&amp;month=4&amp;year=2020&amp;thetype=%A7%BA%CB%B9%E8%C7%C2%A7%D2%B9"/>
    <hyperlink ref="E1669" r:id="rId1662" display="http://hfo63.cfo.in.th/CheckDataDtl.aspx?orgid=04524&amp;balance=%A7%BA%B4%D8%C5%3Cbr/%3E%A7%BA%CA%D1%C1%BE%D1%B9%B8%EC%A1%D1%B9&amp;month=4&amp;year=2020&amp;thetype=%A7%BA%CB%B9%E8%C7%C2%A7%D2%B9"/>
    <hyperlink ref="E1670" r:id="rId1663" display="http://hfo63.cfo.in.th/CheckDataDtl.aspx?orgid=04524&amp;balance=%A7%BA%B4%D8%C5%3Cbr/%3E%A7%BA%CA%D1%C1%BE%D1%B9%B8%EC%A1%D1%B9&amp;month=4&amp;year=2020&amp;thetype=%A7%BA%CB%B9%E8%C7%C2%A7%D2%B9"/>
    <hyperlink ref="E1671" r:id="rId1664" display="http://hfo63.cfo.in.th/CheckDataDtl.aspx?orgid=04525&amp;balance=%A7%BA%B4%D8%C5%3Cbr/%3E%A7%BA%CA%D1%C1%BE%D1%B9%B8%EC%A1%D1%B9&amp;month=4&amp;year=2020&amp;thetype=%A7%BA%CB%B9%E8%C7%C2%A7%D2%B9"/>
    <hyperlink ref="E1672" r:id="rId1665" display="http://hfo63.cfo.in.th/CheckDataDtl.aspx?orgid=04525&amp;balance=%A7%BA%B4%D8%C5%3Cbr/%3E%A7%BA%CA%D1%C1%BE%D1%B9%B8%EC%A1%D1%B9&amp;month=4&amp;year=2020&amp;thetype=%A7%BA%CB%B9%E8%C7%C2%A7%D2%B9"/>
    <hyperlink ref="E1673" r:id="rId1666" display="http://hfo63.cfo.in.th/CheckDataDtl.aspx?orgid=04526&amp;balance=%A7%BA%B4%D8%C5%3Cbr/%3E%A7%BA%CA%D1%C1%BE%D1%B9%B8%EC%A1%D1%B9&amp;month=4&amp;year=2020&amp;thetype=%A7%BA%CB%B9%E8%C7%C2%A7%D2%B9"/>
    <hyperlink ref="E1674" r:id="rId1667" display="http://hfo63.cfo.in.th/CheckDataDtl.aspx?orgid=04526&amp;balance=%A7%BA%B4%D8%C5%3Cbr/%3E%A7%BA%CA%D1%C1%BE%D1%B9%B8%EC%A1%D1%B9&amp;month=4&amp;year=2020&amp;thetype=%A7%BA%CB%B9%E8%C7%C2%A7%D2%B9"/>
    <hyperlink ref="E1675" r:id="rId1668" display="http://hfo63.cfo.in.th/CheckDataDtl.aspx?orgid=04527&amp;balance=%A7%BA%B4%D8%C5%3Cbr/%3E%A7%BA%CA%D1%C1%BE%D1%B9%B8%EC%A1%D1%B9&amp;month=4&amp;year=2020&amp;thetype=%A7%BA%CB%B9%E8%C7%C2%A7%D2%B9"/>
    <hyperlink ref="E1676" r:id="rId1669" display="http://hfo63.cfo.in.th/CheckDataDtl.aspx?orgid=04527&amp;balance=%A7%BA%B4%D8%C5%3Cbr/%3E%A7%BA%CA%D1%C1%BE%D1%B9%B8%EC%A1%D1%B9&amp;month=4&amp;year=2020&amp;thetype=%A7%BA%CB%B9%E8%C7%C2%A7%D2%B9"/>
    <hyperlink ref="E1677" r:id="rId1670" display="http://hfo63.cfo.in.th/CheckDataDtl.aspx?orgid=04528&amp;balance=%A7%BA%B4%D8%C5%3Cbr/%3E%A7%BA%CA%D1%C1%BE%D1%B9%B8%EC%A1%D1%B9&amp;month=4&amp;year=2020&amp;thetype=%A7%BA%CB%B9%E8%C7%C2%A7%D2%B9"/>
    <hyperlink ref="E1678" r:id="rId1671" display="http://hfo63.cfo.in.th/CheckDataDtl.aspx?orgid=04528&amp;balance=%A7%BA%B4%D8%C5%3Cbr/%3E%A7%BA%CA%D1%C1%BE%D1%B9%B8%EC%A1%D1%B9&amp;month=4&amp;year=2020&amp;thetype=%A7%BA%CB%B9%E8%C7%C2%A7%D2%B9"/>
    <hyperlink ref="E1679" r:id="rId1672" display="http://hfo63.cfo.in.th/CheckDataDtl.aspx?orgid=04529&amp;balance=%A7%BA%B4%D8%C5%3Cbr/%3E%A7%BA%CA%D1%C1%BE%D1%B9%B8%EC%A1%D1%B9&amp;month=4&amp;year=2020&amp;thetype=%A7%BA%CB%B9%E8%C7%C2%A7%D2%B9"/>
    <hyperlink ref="E1680" r:id="rId1673" display="http://hfo63.cfo.in.th/CheckDataDtl.aspx?orgid=04529&amp;balance=%A7%BA%B4%D8%C5%3Cbr/%3E%A7%BA%CA%D1%C1%BE%D1%B9%B8%EC%A1%D1%B9&amp;month=4&amp;year=2020&amp;thetype=%A7%BA%CB%B9%E8%C7%C2%A7%D2%B9"/>
    <hyperlink ref="E1681" r:id="rId1674" display="http://hfo63.cfo.in.th/CheckDataDtl.aspx?orgid=04530&amp;balance=%A7%BA%B4%D8%C5%3Cbr/%3E%A7%BA%CA%D1%C1%BE%D1%B9%B8%EC%A1%D1%B9&amp;month=4&amp;year=2020&amp;thetype=%A7%BA%CB%B9%E8%C7%C2%A7%D2%B9"/>
    <hyperlink ref="E1682" r:id="rId1675" display="http://hfo63.cfo.in.th/CheckDataDtl.aspx?orgid=04530&amp;balance=%A7%BA%B4%D8%C5%3Cbr/%3E%A7%BA%CA%D1%C1%BE%D1%B9%B8%EC%A1%D1%B9&amp;month=4&amp;year=2020&amp;thetype=%A7%BA%CB%B9%E8%C7%C2%A7%D2%B9"/>
    <hyperlink ref="E1683" r:id="rId1676" display="http://hfo63.cfo.in.th/CheckDataDtl.aspx?orgid=04531&amp;balance=%A7%BA%B4%D8%C5%3Cbr/%3E%A7%BA%CA%D1%C1%BE%D1%B9%B8%EC%A1%D1%B9&amp;month=4&amp;year=2020&amp;thetype=%A7%BA%CB%B9%E8%C7%C2%A7%D2%B9"/>
    <hyperlink ref="E1684" r:id="rId1677" display="http://hfo63.cfo.in.th/CheckDataDtl.aspx?orgid=04531&amp;balance=%A7%BA%B4%D8%C5%3Cbr/%3E%A7%BA%CA%D1%C1%BE%D1%B9%B8%EC%A1%D1%B9&amp;month=4&amp;year=2020&amp;thetype=%A7%BA%CB%B9%E8%C7%C2%A7%D2%B9"/>
    <hyperlink ref="E1685" r:id="rId1678" display="http://hfo63.cfo.in.th/CheckDataDtl.aspx?orgid=04532&amp;balance=%A7%BA%B4%D8%C5%3Cbr/%3E%A7%BA%CA%D1%C1%BE%D1%B9%B8%EC%A1%D1%B9&amp;month=4&amp;year=2020&amp;thetype=%A7%BA%CB%B9%E8%C7%C2%A7%D2%B9"/>
    <hyperlink ref="E1686" r:id="rId1679" display="http://hfo63.cfo.in.th/CheckDataDtl.aspx?orgid=04532&amp;balance=%A7%BA%B4%D8%C5%3Cbr/%3E%A7%BA%CA%D1%C1%BE%D1%B9%B8%EC%A1%D1%B9&amp;month=4&amp;year=2020&amp;thetype=%A7%BA%CB%B9%E8%C7%C2%A7%D2%B9"/>
    <hyperlink ref="E1687" r:id="rId1680" display="http://hfo63.cfo.in.th/CheckDataDtl.aspx?orgid=04533&amp;balance=%A7%BA%B4%D8%C5%3Cbr/%3E%A7%BA%CA%D1%C1%BE%D1%B9%B8%EC%A1%D1%B9&amp;month=4&amp;year=2020&amp;thetype=%A7%BA%CB%B9%E8%C7%C2%A7%D2%B9"/>
    <hyperlink ref="E1688" r:id="rId1681" display="http://hfo63.cfo.in.th/CheckDataDtl.aspx?orgid=04533&amp;balance=%A7%BA%B4%D8%C5%3Cbr/%3E%A7%BA%CA%D1%C1%BE%D1%B9%B8%EC%A1%D1%B9&amp;month=4&amp;year=2020&amp;thetype=%A7%BA%CB%B9%E8%C7%C2%A7%D2%B9"/>
    <hyperlink ref="E1689" r:id="rId1682" display="http://hfo63.cfo.in.th/CheckDataDtl.aspx?orgid=04534&amp;balance=%A7%BA%B4%D8%C5%3Cbr/%3E%A7%BA%CA%D1%C1%BE%D1%B9%B8%EC%A1%D1%B9&amp;month=4&amp;year=2020&amp;thetype=%A7%BA%CB%B9%E8%C7%C2%A7%D2%B9"/>
    <hyperlink ref="E1690" r:id="rId1683" display="http://hfo63.cfo.in.th/CheckDataDtl.aspx?orgid=04534&amp;balance=%A7%BA%B4%D8%C5%3Cbr/%3E%A7%BA%CA%D1%C1%BE%D1%B9%B8%EC%A1%D1%B9&amp;month=4&amp;year=2020&amp;thetype=%A7%BA%CB%B9%E8%C7%C2%A7%D2%B9"/>
    <hyperlink ref="E1691" r:id="rId1684" display="http://hfo63.cfo.in.th/CheckDataDtl.aspx?orgid=04535&amp;balance=%A7%BA%B4%D8%C5%3Cbr/%3E%A7%BA%CA%D1%C1%BE%D1%B9%B8%EC%A1%D1%B9&amp;month=4&amp;year=2020&amp;thetype=%A7%BA%CB%B9%E8%C7%C2%A7%D2%B9"/>
    <hyperlink ref="E1692" r:id="rId1685" display="http://hfo63.cfo.in.th/CheckDataDtl.aspx?orgid=04535&amp;balance=%A7%BA%B4%D8%C5%3Cbr/%3E%A7%BA%CA%D1%C1%BE%D1%B9%B8%EC%A1%D1%B9&amp;month=4&amp;year=2020&amp;thetype=%A7%BA%CB%B9%E8%C7%C2%A7%D2%B9"/>
    <hyperlink ref="E1693" r:id="rId1686" display="http://hfo63.cfo.in.th/CheckDataDtl.aspx?orgid=04536&amp;balance=%A7%BA%B4%D8%C5%3Cbr/%3E%A7%BA%CA%D1%C1%BE%D1%B9%B8%EC%A1%D1%B9&amp;month=4&amp;year=2020&amp;thetype=%A7%BA%CB%B9%E8%C7%C2%A7%D2%B9"/>
    <hyperlink ref="E1694" r:id="rId1687" display="http://hfo63.cfo.in.th/CheckDataDtl.aspx?orgid=04536&amp;balance=%A7%BA%B4%D8%C5%3Cbr/%3E%A7%BA%CA%D1%C1%BE%D1%B9%B8%EC%A1%D1%B9&amp;month=4&amp;year=2020&amp;thetype=%A7%BA%CB%B9%E8%C7%C2%A7%D2%B9"/>
    <hyperlink ref="E1695" r:id="rId1688" display="http://hfo63.cfo.in.th/CheckDataDtl.aspx?orgid=04537&amp;balance=%A7%BA%B4%D8%C5%3Cbr/%3E%A7%BA%CA%D1%C1%BE%D1%B9%B8%EC%A1%D1%B9&amp;month=4&amp;year=2020&amp;thetype=%A7%BA%CB%B9%E8%C7%C2%A7%D2%B9"/>
    <hyperlink ref="E1696" r:id="rId1689" display="http://hfo63.cfo.in.th/CheckDataDtl.aspx?orgid=04537&amp;balance=%A7%BA%B4%D8%C5%3Cbr/%3E%A7%BA%CA%D1%C1%BE%D1%B9%B8%EC%A1%D1%B9&amp;month=4&amp;year=2020&amp;thetype=%A7%BA%CB%B9%E8%C7%C2%A7%D2%B9"/>
    <hyperlink ref="E1697" r:id="rId1690" display="http://hfo63.cfo.in.th/CheckDataDtl.aspx?orgid=04538&amp;balance=%A7%BA%B4%D8%C5%3Cbr/%3E%A7%BA%CA%D1%C1%BE%D1%B9%B8%EC%A1%D1%B9&amp;month=4&amp;year=2020&amp;thetype=%A7%BA%CB%B9%E8%C7%C2%A7%D2%B9"/>
    <hyperlink ref="E1698" r:id="rId1691" display="http://hfo63.cfo.in.th/CheckDataDtl.aspx?orgid=04538&amp;balance=%A7%BA%B4%D8%C5%3Cbr/%3E%A7%BA%CA%D1%C1%BE%D1%B9%B8%EC%A1%D1%B9&amp;month=4&amp;year=2020&amp;thetype=%A7%BA%CB%B9%E8%C7%C2%A7%D2%B9"/>
    <hyperlink ref="E1699" r:id="rId1692" display="http://hfo63.cfo.in.th/CheckDataDtl.aspx?orgid=04539&amp;balance=%A7%BA%B4%D8%C5%3Cbr/%3E%A7%BA%CA%D1%C1%BE%D1%B9%B8%EC%A1%D1%B9&amp;month=4&amp;year=2020&amp;thetype=%A7%BA%CB%B9%E8%C7%C2%A7%D2%B9"/>
    <hyperlink ref="E1700" r:id="rId1693" display="http://hfo63.cfo.in.th/CheckDataDtl.aspx?orgid=04539&amp;balance=%A7%BA%B4%D8%C5%3Cbr/%3E%A7%BA%CA%D1%C1%BE%D1%B9%B8%EC%A1%D1%B9&amp;month=4&amp;year=2020&amp;thetype=%A7%BA%CB%B9%E8%C7%C2%A7%D2%B9"/>
    <hyperlink ref="E1701" r:id="rId1694" display="http://hfo63.cfo.in.th/CheckDataDtl.aspx?orgid=04540&amp;balance=%A7%BA%B4%D8%C5%3Cbr/%3E%A7%BA%CA%D1%C1%BE%D1%B9%B8%EC%A1%D1%B9&amp;month=4&amp;year=2020&amp;thetype=%A7%BA%CB%B9%E8%C7%C2%A7%D2%B9"/>
    <hyperlink ref="E1702" r:id="rId1695" display="http://hfo63.cfo.in.th/CheckDataDtl.aspx?orgid=04540&amp;balance=%A7%BA%B4%D8%C5%3Cbr/%3E%A7%BA%CA%D1%C1%BE%D1%B9%B8%EC%A1%D1%B9&amp;month=4&amp;year=2020&amp;thetype=%A7%BA%CB%B9%E8%C7%C2%A7%D2%B9"/>
    <hyperlink ref="E1703" r:id="rId1696" display="http://hfo63.cfo.in.th/CheckDataDtl.aspx?orgid=04541&amp;balance=%A7%BA%B4%D8%C5%3Cbr/%3E%A7%BA%CA%D1%C1%BE%D1%B9%B8%EC%A1%D1%B9&amp;month=4&amp;year=2020&amp;thetype=%A7%BA%CB%B9%E8%C7%C2%A7%D2%B9"/>
    <hyperlink ref="E1704" r:id="rId1697" display="http://hfo63.cfo.in.th/CheckDataDtl.aspx?orgid=04541&amp;balance=%A7%BA%B4%D8%C5%3Cbr/%3E%A7%BA%CA%D1%C1%BE%D1%B9%B8%EC%A1%D1%B9&amp;month=4&amp;year=2020&amp;thetype=%A7%BA%CB%B9%E8%C7%C2%A7%D2%B9"/>
    <hyperlink ref="E1705" r:id="rId1698" display="http://hfo63.cfo.in.th/CheckDataDtl.aspx?orgid=04542&amp;balance=%A7%BA%B4%D8%C5%3Cbr/%3E%A7%BA%CA%D1%C1%BE%D1%B9%B8%EC%A1%D1%B9&amp;month=4&amp;year=2020&amp;thetype=%A7%BA%CB%B9%E8%C7%C2%A7%D2%B9"/>
    <hyperlink ref="E1706" r:id="rId1699" display="http://hfo63.cfo.in.th/CheckDataDtl.aspx?orgid=04542&amp;balance=%A7%BA%B4%D8%C5%3Cbr/%3E%A7%BA%CA%D1%C1%BE%D1%B9%B8%EC%A1%D1%B9&amp;month=4&amp;year=2020&amp;thetype=%A7%BA%CB%B9%E8%C7%C2%A7%D2%B9"/>
    <hyperlink ref="E1707" r:id="rId1700" display="http://hfo63.cfo.in.th/CheckDataDtl.aspx?orgid=04543&amp;balance=%A7%BA%B4%D8%C5%3Cbr/%3E%A7%BA%CA%D1%C1%BE%D1%B9%B8%EC%A1%D1%B9&amp;month=4&amp;year=2020&amp;thetype=%A7%BA%CB%B9%E8%C7%C2%A7%D2%B9"/>
    <hyperlink ref="E1708" r:id="rId1701" display="http://hfo63.cfo.in.th/CheckDataDtl.aspx?orgid=04543&amp;balance=%A7%BA%B4%D8%C5%3Cbr/%3E%A7%BA%CA%D1%C1%BE%D1%B9%B8%EC%A1%D1%B9&amp;month=4&amp;year=2020&amp;thetype=%A7%BA%CB%B9%E8%C7%C2%A7%D2%B9"/>
    <hyperlink ref="E1709" r:id="rId1702" display="http://hfo63.cfo.in.th/CheckDataDtl.aspx?orgid=04544&amp;balance=%A7%BA%B4%D8%C5%3Cbr/%3E%A7%BA%CA%D1%C1%BE%D1%B9%B8%EC%A1%D1%B9&amp;month=4&amp;year=2020&amp;thetype=%A7%BA%CB%B9%E8%C7%C2%A7%D2%B9"/>
    <hyperlink ref="E1710" r:id="rId1703" display="http://hfo63.cfo.in.th/CheckDataDtl.aspx?orgid=04544&amp;balance=%A7%BA%B4%D8%C5%3Cbr/%3E%A7%BA%CA%D1%C1%BE%D1%B9%B8%EC%A1%D1%B9&amp;month=4&amp;year=2020&amp;thetype=%A7%BA%CB%B9%E8%C7%C2%A7%D2%B9"/>
    <hyperlink ref="E1711" r:id="rId1704" display="http://hfo63.cfo.in.th/CheckDataDtl.aspx?orgid=04545&amp;balance=%A7%BA%B4%D8%C5%3Cbr/%3E%A7%BA%CA%D1%C1%BE%D1%B9%B8%EC%A1%D1%B9&amp;month=4&amp;year=2020&amp;thetype=%A7%BA%CB%B9%E8%C7%C2%A7%D2%B9"/>
    <hyperlink ref="E1712" r:id="rId1705" display="http://hfo63.cfo.in.th/CheckDataDtl.aspx?orgid=04545&amp;balance=%A7%BA%B4%D8%C5%3Cbr/%3E%A7%BA%CA%D1%C1%BE%D1%B9%B8%EC%A1%D1%B9&amp;month=4&amp;year=2020&amp;thetype=%A7%BA%CB%B9%E8%C7%C2%A7%D2%B9"/>
    <hyperlink ref="E1713" r:id="rId1706" display="http://hfo63.cfo.in.th/CheckDataDtl.aspx?orgid=04546&amp;balance=%A7%BA%B4%D8%C5%3Cbr/%3E%A7%BA%CA%D1%C1%BE%D1%B9%B8%EC%A1%D1%B9&amp;month=4&amp;year=2020&amp;thetype=%A7%BA%CB%B9%E8%C7%C2%A7%D2%B9"/>
    <hyperlink ref="E1714" r:id="rId1707" display="http://hfo63.cfo.in.th/CheckDataDtl.aspx?orgid=04546&amp;balance=%A7%BA%B4%D8%C5%3Cbr/%3E%A7%BA%CA%D1%C1%BE%D1%B9%B8%EC%A1%D1%B9&amp;month=4&amp;year=2020&amp;thetype=%A7%BA%CB%B9%E8%C7%C2%A7%D2%B9"/>
    <hyperlink ref="E1715" r:id="rId1708" display="http://hfo63.cfo.in.th/CheckDataDtl.aspx?orgid=04547&amp;balance=%A7%BA%B4%D8%C5%3Cbr/%3E%A7%BA%CA%D1%C1%BE%D1%B9%B8%EC%A1%D1%B9&amp;month=4&amp;year=2020&amp;thetype=%A7%BA%CB%B9%E8%C7%C2%A7%D2%B9"/>
    <hyperlink ref="E1716" r:id="rId1709" display="http://hfo63.cfo.in.th/CheckDataDtl.aspx?orgid=04547&amp;balance=%A7%BA%B4%D8%C5%3Cbr/%3E%A7%BA%CA%D1%C1%BE%D1%B9%B8%EC%A1%D1%B9&amp;month=4&amp;year=2020&amp;thetype=%A7%BA%CB%B9%E8%C7%C2%A7%D2%B9"/>
    <hyperlink ref="E1717" r:id="rId1710" display="http://hfo63.cfo.in.th/CheckDataDtl.aspx?orgid=04548&amp;balance=%A7%BA%B4%D8%C5%3Cbr/%3E%A7%BA%CA%D1%C1%BE%D1%B9%B8%EC%A1%D1%B9&amp;month=4&amp;year=2020&amp;thetype=%A7%BA%CB%B9%E8%C7%C2%A7%D2%B9"/>
    <hyperlink ref="E1718" r:id="rId1711" display="http://hfo63.cfo.in.th/CheckDataDtl.aspx?orgid=04548&amp;balance=%A7%BA%B4%D8%C5%3Cbr/%3E%A7%BA%CA%D1%C1%BE%D1%B9%B8%EC%A1%D1%B9&amp;month=4&amp;year=2020&amp;thetype=%A7%BA%CB%B9%E8%C7%C2%A7%D2%B9"/>
    <hyperlink ref="E1719" r:id="rId1712" display="http://hfo63.cfo.in.th/CheckDataDtl.aspx?orgid=04549&amp;balance=%A7%BA%B4%D8%C5%3Cbr/%3E%A7%BA%CA%D1%C1%BE%D1%B9%B8%EC%A1%D1%B9&amp;month=4&amp;year=2020&amp;thetype=%A7%BA%CB%B9%E8%C7%C2%A7%D2%B9"/>
    <hyperlink ref="E1720" r:id="rId1713" display="http://hfo63.cfo.in.th/CheckDataDtl.aspx?orgid=04549&amp;balance=%A7%BA%B4%D8%C5%3Cbr/%3E%A7%BA%CA%D1%C1%BE%D1%B9%B8%EC%A1%D1%B9&amp;month=4&amp;year=2020&amp;thetype=%A7%BA%CB%B9%E8%C7%C2%A7%D2%B9"/>
    <hyperlink ref="E1721" r:id="rId1714" display="http://hfo63.cfo.in.th/CheckDataDtl.aspx?orgid=04550&amp;balance=%A7%BA%B4%D8%C5%3Cbr/%3E%A7%BA%CA%D1%C1%BE%D1%B9%B8%EC%A1%D1%B9&amp;month=4&amp;year=2020&amp;thetype=%A7%BA%CB%B9%E8%C7%C2%A7%D2%B9"/>
    <hyperlink ref="E1722" r:id="rId1715" display="http://hfo63.cfo.in.th/CheckDataDtl.aspx?orgid=04550&amp;balance=%A7%BA%B4%D8%C5%3Cbr/%3E%A7%BA%CA%D1%C1%BE%D1%B9%B8%EC%A1%D1%B9&amp;month=4&amp;year=2020&amp;thetype=%A7%BA%CB%B9%E8%C7%C2%A7%D2%B9"/>
    <hyperlink ref="E1723" r:id="rId1716" display="http://hfo63.cfo.in.th/CheckDataDtl.aspx?orgid=04551&amp;balance=%A7%BA%B4%D8%C5%3Cbr/%3E%A7%BA%CA%D1%C1%BE%D1%B9%B8%EC%A1%D1%B9&amp;month=4&amp;year=2020&amp;thetype=%A7%BA%CB%B9%E8%C7%C2%A7%D2%B9"/>
    <hyperlink ref="E1724" r:id="rId1717" display="http://hfo63.cfo.in.th/CheckDataDtl.aspx?orgid=04551&amp;balance=%A7%BA%B4%D8%C5%3Cbr/%3E%A7%BA%CA%D1%C1%BE%D1%B9%B8%EC%A1%D1%B9&amp;month=4&amp;year=2020&amp;thetype=%A7%BA%CB%B9%E8%C7%C2%A7%D2%B9"/>
    <hyperlink ref="E1725" r:id="rId1718" display="http://hfo63.cfo.in.th/CheckDataDtl.aspx?orgid=04552&amp;balance=%A7%BA%B4%D8%C5%3Cbr/%3E%A7%BA%CA%D1%C1%BE%D1%B9%B8%EC%A1%D1%B9&amp;month=4&amp;year=2020&amp;thetype=%A7%BA%CB%B9%E8%C7%C2%A7%D2%B9"/>
    <hyperlink ref="E1726" r:id="rId1719" display="http://hfo63.cfo.in.th/CheckDataDtl.aspx?orgid=04552&amp;balance=%A7%BA%B4%D8%C5%3Cbr/%3E%A7%BA%CA%D1%C1%BE%D1%B9%B8%EC%A1%D1%B9&amp;month=4&amp;year=2020&amp;thetype=%A7%BA%CB%B9%E8%C7%C2%A7%D2%B9"/>
    <hyperlink ref="E1727" r:id="rId1720" display="http://hfo63.cfo.in.th/CheckDataDtl.aspx?orgid=04553&amp;balance=%A7%BA%B4%D8%C5%3Cbr/%3E%A7%BA%CA%D1%C1%BE%D1%B9%B8%EC%A1%D1%B9&amp;month=4&amp;year=2020&amp;thetype=%A7%BA%CB%B9%E8%C7%C2%A7%D2%B9"/>
    <hyperlink ref="E1728" r:id="rId1721" display="http://hfo63.cfo.in.th/CheckDataDtl.aspx?orgid=04553&amp;balance=%A7%BA%B4%D8%C5%3Cbr/%3E%A7%BA%CA%D1%C1%BE%D1%B9%B8%EC%A1%D1%B9&amp;month=4&amp;year=2020&amp;thetype=%A7%BA%CB%B9%E8%C7%C2%A7%D2%B9"/>
    <hyperlink ref="E1729" r:id="rId1722" display="http://hfo63.cfo.in.th/CheckDataDtl.aspx?orgid=04554&amp;balance=%A7%BA%B4%D8%C5%3Cbr/%3E%A7%BA%CA%D1%C1%BE%D1%B9%B8%EC%A1%D1%B9&amp;month=4&amp;year=2020&amp;thetype=%A7%BA%CB%B9%E8%C7%C2%A7%D2%B9"/>
    <hyperlink ref="E1730" r:id="rId1723" display="http://hfo63.cfo.in.th/CheckDataDtl.aspx?orgid=04554&amp;balance=%A7%BA%B4%D8%C5%3Cbr/%3E%A7%BA%CA%D1%C1%BE%D1%B9%B8%EC%A1%D1%B9&amp;month=4&amp;year=2020&amp;thetype=%A7%BA%CB%B9%E8%C7%C2%A7%D2%B9"/>
    <hyperlink ref="E1731" r:id="rId1724" display="http://hfo63.cfo.in.th/CheckDataDtl.aspx?orgid=04555&amp;balance=%A7%BA%B4%D8%C5%3Cbr/%3E%A7%BA%CA%D1%C1%BE%D1%B9%B8%EC%A1%D1%B9&amp;month=4&amp;year=2020&amp;thetype=%A7%BA%CB%B9%E8%C7%C2%A7%D2%B9"/>
    <hyperlink ref="E1732" r:id="rId1725" display="http://hfo63.cfo.in.th/CheckDataDtl.aspx?orgid=04555&amp;balance=%A7%BA%B4%D8%C5%3Cbr/%3E%A7%BA%CA%D1%C1%BE%D1%B9%B8%EC%A1%D1%B9&amp;month=4&amp;year=2020&amp;thetype=%A7%BA%CB%B9%E8%C7%C2%A7%D2%B9"/>
    <hyperlink ref="E1733" r:id="rId1726" display="http://hfo63.cfo.in.th/CheckDataDtl.aspx?orgid=04556&amp;balance=%A7%BA%B4%D8%C5%3Cbr/%3E%A7%BA%CA%D1%C1%BE%D1%B9%B8%EC%A1%D1%B9&amp;month=4&amp;year=2020&amp;thetype=%A7%BA%CB%B9%E8%C7%C2%A7%D2%B9"/>
    <hyperlink ref="E1734" r:id="rId1727" display="http://hfo63.cfo.in.th/CheckDataDtl.aspx?orgid=04556&amp;balance=%A7%BA%B4%D8%C5%3Cbr/%3E%A7%BA%CA%D1%C1%BE%D1%B9%B8%EC%A1%D1%B9&amp;month=4&amp;year=2020&amp;thetype=%A7%BA%CB%B9%E8%C7%C2%A7%D2%B9"/>
    <hyperlink ref="E1735" r:id="rId1728" display="http://hfo63.cfo.in.th/CheckDataDtl.aspx?orgid=04557&amp;balance=%A7%BA%B4%D8%C5%3Cbr/%3E%A7%BA%CA%D1%C1%BE%D1%B9%B8%EC%A1%D1%B9&amp;month=4&amp;year=2020&amp;thetype=%A7%BA%CB%B9%E8%C7%C2%A7%D2%B9"/>
    <hyperlink ref="E1736" r:id="rId1729" display="http://hfo63.cfo.in.th/CheckDataDtl.aspx?orgid=04557&amp;balance=%A7%BA%B4%D8%C5%3Cbr/%3E%A7%BA%CA%D1%C1%BE%D1%B9%B8%EC%A1%D1%B9&amp;month=4&amp;year=2020&amp;thetype=%A7%BA%CB%B9%E8%C7%C2%A7%D2%B9"/>
    <hyperlink ref="E1737" r:id="rId1730" display="http://hfo63.cfo.in.th/CheckDataDtl.aspx?orgid=04558&amp;balance=%A7%BA%B4%D8%C5%3Cbr/%3E%A7%BA%CA%D1%C1%BE%D1%B9%B8%EC%A1%D1%B9&amp;month=4&amp;year=2020&amp;thetype=%A7%BA%CB%B9%E8%C7%C2%A7%D2%B9"/>
    <hyperlink ref="E1738" r:id="rId1731" display="http://hfo63.cfo.in.th/CheckDataDtl.aspx?orgid=04558&amp;balance=%A7%BA%B4%D8%C5%3Cbr/%3E%A7%BA%CA%D1%C1%BE%D1%B9%B8%EC%A1%D1%B9&amp;month=4&amp;year=2020&amp;thetype=%A7%BA%CB%B9%E8%C7%C2%A7%D2%B9"/>
    <hyperlink ref="E1739" r:id="rId1732" display="http://hfo63.cfo.in.th/CheckDataDtl.aspx?orgid=04559&amp;balance=%A7%BA%B4%D8%C5%3Cbr/%3E%A7%BA%CA%D1%C1%BE%D1%B9%B8%EC%A1%D1%B9&amp;month=4&amp;year=2020&amp;thetype=%A7%BA%CB%B9%E8%C7%C2%A7%D2%B9"/>
    <hyperlink ref="E1740" r:id="rId1733" display="http://hfo63.cfo.in.th/CheckDataDtl.aspx?orgid=04559&amp;balance=%A7%BA%B4%D8%C5%3Cbr/%3E%A7%BA%CA%D1%C1%BE%D1%B9%B8%EC%A1%D1%B9&amp;month=4&amp;year=2020&amp;thetype=%A7%BA%CB%B9%E8%C7%C2%A7%D2%B9"/>
    <hyperlink ref="E1741" r:id="rId1734" display="http://hfo63.cfo.in.th/CheckDataDtl.aspx?orgid=04560&amp;balance=%A7%BA%B4%D8%C5%3Cbr/%3E%A7%BA%CA%D1%C1%BE%D1%B9%B8%EC%A1%D1%B9&amp;month=4&amp;year=2020&amp;thetype=%A7%BA%CB%B9%E8%C7%C2%A7%D2%B9"/>
    <hyperlink ref="E1742" r:id="rId1735" display="http://hfo63.cfo.in.th/CheckDataDtl.aspx?orgid=04560&amp;balance=%A7%BA%B4%D8%C5%3Cbr/%3E%A7%BA%CA%D1%C1%BE%D1%B9%B8%EC%A1%D1%B9&amp;month=4&amp;year=2020&amp;thetype=%A7%BA%CB%B9%E8%C7%C2%A7%D2%B9"/>
    <hyperlink ref="E1743" r:id="rId1736" display="http://hfo63.cfo.in.th/CheckDataDtl.aspx?orgid=04561&amp;balance=%A7%BA%B4%D8%C5%3Cbr/%3E%A7%BA%CA%D1%C1%BE%D1%B9%B8%EC%A1%D1%B9&amp;month=4&amp;year=2020&amp;thetype=%A7%BA%CB%B9%E8%C7%C2%A7%D2%B9"/>
    <hyperlink ref="E1744" r:id="rId1737" display="http://hfo63.cfo.in.th/CheckDataDtl.aspx?orgid=04561&amp;balance=%A7%BA%B4%D8%C5%3Cbr/%3E%A7%BA%CA%D1%C1%BE%D1%B9%B8%EC%A1%D1%B9&amp;month=4&amp;year=2020&amp;thetype=%A7%BA%CB%B9%E8%C7%C2%A7%D2%B9"/>
    <hyperlink ref="E1745" r:id="rId1738" display="http://hfo63.cfo.in.th/CheckDataDtl.aspx?orgid=04562&amp;balance=%A7%BA%B4%D8%C5%3Cbr/%3E%A7%BA%CA%D1%C1%BE%D1%B9%B8%EC%A1%D1%B9&amp;month=4&amp;year=2020&amp;thetype=%A7%BA%CB%B9%E8%C7%C2%A7%D2%B9"/>
    <hyperlink ref="E1746" r:id="rId1739" display="http://hfo63.cfo.in.th/CheckDataDtl.aspx?orgid=04562&amp;balance=%A7%BA%B4%D8%C5%3Cbr/%3E%A7%BA%CA%D1%C1%BE%D1%B9%B8%EC%A1%D1%B9&amp;month=4&amp;year=2020&amp;thetype=%A7%BA%CB%B9%E8%C7%C2%A7%D2%B9"/>
    <hyperlink ref="E1747" r:id="rId1740" display="http://hfo63.cfo.in.th/CheckDataDtl.aspx?orgid=04563&amp;balance=%A7%BA%B4%D8%C5%3Cbr/%3E%A7%BA%CA%D1%C1%BE%D1%B9%B8%EC%A1%D1%B9&amp;month=4&amp;year=2020&amp;thetype=%A7%BA%CB%B9%E8%C7%C2%A7%D2%B9"/>
    <hyperlink ref="E1748" r:id="rId1741" display="http://hfo63.cfo.in.th/CheckDataDtl.aspx?orgid=04563&amp;balance=%A7%BA%B4%D8%C5%3Cbr/%3E%A7%BA%CA%D1%C1%BE%D1%B9%B8%EC%A1%D1%B9&amp;month=4&amp;year=2020&amp;thetype=%A7%BA%CB%B9%E8%C7%C2%A7%D2%B9"/>
    <hyperlink ref="E1749" r:id="rId1742" display="http://hfo63.cfo.in.th/CheckDataDtl.aspx?orgid=04564&amp;balance=%A7%BA%B4%D8%C5%3Cbr/%3E%A7%BA%CA%D1%C1%BE%D1%B9%B8%EC%A1%D1%B9&amp;month=4&amp;year=2020&amp;thetype=%A7%BA%CB%B9%E8%C7%C2%A7%D2%B9"/>
    <hyperlink ref="E1750" r:id="rId1743" display="http://hfo63.cfo.in.th/CheckDataDtl.aspx?orgid=04564&amp;balance=%A7%BA%B4%D8%C5%3Cbr/%3E%A7%BA%CA%D1%C1%BE%D1%B9%B8%EC%A1%D1%B9&amp;month=4&amp;year=2020&amp;thetype=%A7%BA%CB%B9%E8%C7%C2%A7%D2%B9"/>
    <hyperlink ref="E1751" r:id="rId1744" display="http://hfo63.cfo.in.th/CheckDataDtl.aspx?orgid=04565&amp;balance=%A7%BA%B4%D8%C5%3Cbr/%3E%A7%BA%CA%D1%C1%BE%D1%B9%B8%EC%A1%D1%B9&amp;month=4&amp;year=2020&amp;thetype=%A7%BA%CB%B9%E8%C7%C2%A7%D2%B9"/>
    <hyperlink ref="E1752" r:id="rId1745" display="http://hfo63.cfo.in.th/CheckDataDtl.aspx?orgid=04565&amp;balance=%A7%BA%B4%D8%C5%3Cbr/%3E%A7%BA%CA%D1%C1%BE%D1%B9%B8%EC%A1%D1%B9&amp;month=4&amp;year=2020&amp;thetype=%A7%BA%CB%B9%E8%C7%C2%A7%D2%B9"/>
    <hyperlink ref="E1753" r:id="rId1746" display="http://hfo63.cfo.in.th/CheckDataDtl.aspx?orgid=04566&amp;balance=%A7%BA%B4%D8%C5%3Cbr/%3E%A7%BA%CA%D1%C1%BE%D1%B9%B8%EC%A1%D1%B9&amp;month=4&amp;year=2020&amp;thetype=%A7%BA%CB%B9%E8%C7%C2%A7%D2%B9"/>
    <hyperlink ref="E1754" r:id="rId1747" display="http://hfo63.cfo.in.th/CheckDataDtl.aspx?orgid=04566&amp;balance=%A7%BA%B4%D8%C5%3Cbr/%3E%A7%BA%CA%D1%C1%BE%D1%B9%B8%EC%A1%D1%B9&amp;month=4&amp;year=2020&amp;thetype=%A7%BA%CB%B9%E8%C7%C2%A7%D2%B9"/>
    <hyperlink ref="E1755" r:id="rId1748" display="http://hfo63.cfo.in.th/CheckDataDtl.aspx?orgid=04567&amp;balance=%A7%BA%B4%D8%C5%3Cbr/%3E%A7%BA%CA%D1%C1%BE%D1%B9%B8%EC%A1%D1%B9&amp;month=4&amp;year=2020&amp;thetype=%A7%BA%CB%B9%E8%C7%C2%A7%D2%B9"/>
    <hyperlink ref="E1756" r:id="rId1749" display="http://hfo63.cfo.in.th/CheckDataDtl.aspx?orgid=04567&amp;balance=%A7%BA%B4%D8%C5%3Cbr/%3E%A7%BA%CA%D1%C1%BE%D1%B9%B8%EC%A1%D1%B9&amp;month=4&amp;year=2020&amp;thetype=%A7%BA%CB%B9%E8%C7%C2%A7%D2%B9"/>
    <hyperlink ref="E1757" r:id="rId1750" display="http://hfo63.cfo.in.th/CheckDataDtl.aspx?orgid=04568&amp;balance=%A7%BA%B4%D8%C5%3Cbr/%3E%A7%BA%CA%D1%C1%BE%D1%B9%B8%EC%A1%D1%B9&amp;month=4&amp;year=2020&amp;thetype=%A7%BA%CB%B9%E8%C7%C2%A7%D2%B9"/>
    <hyperlink ref="E1758" r:id="rId1751" display="http://hfo63.cfo.in.th/CheckDataDtl.aspx?orgid=04568&amp;balance=%A7%BA%B4%D8%C5%3Cbr/%3E%A7%BA%CA%D1%C1%BE%D1%B9%B8%EC%A1%D1%B9&amp;month=4&amp;year=2020&amp;thetype=%A7%BA%CB%B9%E8%C7%C2%A7%D2%B9"/>
    <hyperlink ref="E1759" r:id="rId1752" display="http://hfo63.cfo.in.th/CheckDataDtl.aspx?orgid=04569&amp;balance=%A7%BA%B4%D8%C5%3Cbr/%3E%A7%BA%CA%D1%C1%BE%D1%B9%B8%EC%A1%D1%B9&amp;month=4&amp;year=2020&amp;thetype=%A7%BA%CB%B9%E8%C7%C2%A7%D2%B9"/>
    <hyperlink ref="E1760" r:id="rId1753" display="http://hfo63.cfo.in.th/CheckDataDtl.aspx?orgid=04569&amp;balance=%A7%BA%B4%D8%C5%3Cbr/%3E%A7%BA%CA%D1%C1%BE%D1%B9%B8%EC%A1%D1%B9&amp;month=4&amp;year=2020&amp;thetype=%A7%BA%CB%B9%E8%C7%C2%A7%D2%B9"/>
    <hyperlink ref="E1761" r:id="rId1754" display="http://hfo63.cfo.in.th/CheckDataDtl.aspx?orgid=04570&amp;balance=%A7%BA%B4%D8%C5%3Cbr/%3E%A7%BA%CA%D1%C1%BE%D1%B9%B8%EC%A1%D1%B9&amp;month=4&amp;year=2020&amp;thetype=%A7%BA%CB%B9%E8%C7%C2%A7%D2%B9"/>
    <hyperlink ref="E1762" r:id="rId1755" display="http://hfo63.cfo.in.th/CheckDataDtl.aspx?orgid=04570&amp;balance=%A7%BA%B4%D8%C5%3Cbr/%3E%A7%BA%CA%D1%C1%BE%D1%B9%B8%EC%A1%D1%B9&amp;month=4&amp;year=2020&amp;thetype=%A7%BA%CB%B9%E8%C7%C2%A7%D2%B9"/>
    <hyperlink ref="E1763" r:id="rId1756" display="http://hfo63.cfo.in.th/CheckDataDtl.aspx?orgid=04571&amp;balance=%A7%BA%B4%D8%C5%3Cbr/%3E%A7%BA%CA%D1%C1%BE%D1%B9%B8%EC%A1%D1%B9&amp;month=4&amp;year=2020&amp;thetype=%A7%BA%CB%B9%E8%C7%C2%A7%D2%B9"/>
    <hyperlink ref="E1764" r:id="rId1757" display="http://hfo63.cfo.in.th/CheckDataDtl.aspx?orgid=04571&amp;balance=%A7%BA%B4%D8%C5%3Cbr/%3E%A7%BA%CA%D1%C1%BE%D1%B9%B8%EC%A1%D1%B9&amp;month=4&amp;year=2020&amp;thetype=%A7%BA%CB%B9%E8%C7%C2%A7%D2%B9"/>
    <hyperlink ref="E1765" r:id="rId1758" display="http://hfo63.cfo.in.th/CheckDataDtl.aspx?orgid=04572&amp;balance=%A7%BA%B4%D8%C5%3Cbr/%3E%A7%BA%CA%D1%C1%BE%D1%B9%B8%EC%A1%D1%B9&amp;month=4&amp;year=2020&amp;thetype=%A7%BA%CB%B9%E8%C7%C2%A7%D2%B9"/>
    <hyperlink ref="E1766" r:id="rId1759" display="http://hfo63.cfo.in.th/CheckDataDtl.aspx?orgid=04572&amp;balance=%A7%BA%B4%D8%C5%3Cbr/%3E%A7%BA%CA%D1%C1%BE%D1%B9%B8%EC%A1%D1%B9&amp;month=4&amp;year=2020&amp;thetype=%A7%BA%CB%B9%E8%C7%C2%A7%D2%B9"/>
    <hyperlink ref="E1767" r:id="rId1760" display="http://hfo63.cfo.in.th/CheckDataDtl.aspx?orgid=04573&amp;balance=%A7%BA%B4%D8%C5%3Cbr/%3E%A7%BA%CA%D1%C1%BE%D1%B9%B8%EC%A1%D1%B9&amp;month=4&amp;year=2020&amp;thetype=%A7%BA%CB%B9%E8%C7%C2%A7%D2%B9"/>
    <hyperlink ref="E1768" r:id="rId1761" display="http://hfo63.cfo.in.th/CheckDataDtl.aspx?orgid=04573&amp;balance=%A7%BA%B4%D8%C5%3Cbr/%3E%A7%BA%CA%D1%C1%BE%D1%B9%B8%EC%A1%D1%B9&amp;month=4&amp;year=2020&amp;thetype=%A7%BA%CB%B9%E8%C7%C2%A7%D2%B9"/>
    <hyperlink ref="E1769" r:id="rId1762" display="http://hfo63.cfo.in.th/CheckDataDtl.aspx?orgid=04574&amp;balance=%A7%BA%B4%D8%C5%3Cbr/%3E%A7%BA%CA%D1%C1%BE%D1%B9%B8%EC%A1%D1%B9&amp;month=4&amp;year=2020&amp;thetype=%A7%BA%CB%B9%E8%C7%C2%A7%D2%B9"/>
    <hyperlink ref="E1770" r:id="rId1763" display="http://hfo63.cfo.in.th/CheckDataDtl.aspx?orgid=04574&amp;balance=%A7%BA%B4%D8%C5%3Cbr/%3E%A7%BA%CA%D1%C1%BE%D1%B9%B8%EC%A1%D1%B9&amp;month=4&amp;year=2020&amp;thetype=%A7%BA%CB%B9%E8%C7%C2%A7%D2%B9"/>
    <hyperlink ref="E1771" r:id="rId1764" display="http://hfo63.cfo.in.th/CheckDataDtl.aspx?orgid=04575&amp;balance=%A7%BA%B4%D8%C5%3Cbr/%3E%A7%BA%CA%D1%C1%BE%D1%B9%B8%EC%A1%D1%B9&amp;month=4&amp;year=2020&amp;thetype=%A7%BA%CB%B9%E8%C7%C2%A7%D2%B9"/>
    <hyperlink ref="E1772" r:id="rId1765" display="http://hfo63.cfo.in.th/CheckDataDtl.aspx?orgid=04575&amp;balance=%A7%BA%B4%D8%C5%3Cbr/%3E%A7%BA%CA%D1%C1%BE%D1%B9%B8%EC%A1%D1%B9&amp;month=4&amp;year=2020&amp;thetype=%A7%BA%CB%B9%E8%C7%C2%A7%D2%B9"/>
    <hyperlink ref="E1773" r:id="rId1766" display="http://hfo63.cfo.in.th/CheckDataDtl.aspx?orgid=04576&amp;balance=%A7%BA%B4%D8%C5%3Cbr/%3E%A7%BA%CA%D1%C1%BE%D1%B9%B8%EC%A1%D1%B9&amp;month=4&amp;year=2020&amp;thetype=%A7%BA%CB%B9%E8%C7%C2%A7%D2%B9"/>
    <hyperlink ref="E1774" r:id="rId1767" display="http://hfo63.cfo.in.th/CheckDataDtl.aspx?orgid=04576&amp;balance=%A7%BA%B4%D8%C5%3Cbr/%3E%A7%BA%CA%D1%C1%BE%D1%B9%B8%EC%A1%D1%B9&amp;month=4&amp;year=2020&amp;thetype=%A7%BA%CB%B9%E8%C7%C2%A7%D2%B9"/>
    <hyperlink ref="E1775" r:id="rId1768" display="http://hfo63.cfo.in.th/CheckDataDtl.aspx?orgid=04577&amp;balance=%A7%BA%B4%D8%C5%3Cbr/%3E%A7%BA%CA%D1%C1%BE%D1%B9%B8%EC%A1%D1%B9&amp;month=4&amp;year=2020&amp;thetype=%A7%BA%CB%B9%E8%C7%C2%A7%D2%B9"/>
    <hyperlink ref="E1776" r:id="rId1769" display="http://hfo63.cfo.in.th/CheckDataDtl.aspx?orgid=04577&amp;balance=%A7%BA%B4%D8%C5%3Cbr/%3E%A7%BA%CA%D1%C1%BE%D1%B9%B8%EC%A1%D1%B9&amp;month=4&amp;year=2020&amp;thetype=%A7%BA%CB%B9%E8%C7%C2%A7%D2%B9"/>
    <hyperlink ref="E1777" r:id="rId1770" display="http://hfo63.cfo.in.th/CheckDataDtl.aspx?orgid=04578&amp;balance=%A7%BA%B4%D8%C5%3Cbr/%3E%A7%BA%CA%D1%C1%BE%D1%B9%B8%EC%A1%D1%B9&amp;month=4&amp;year=2020&amp;thetype=%A7%BA%CB%B9%E8%C7%C2%A7%D2%B9"/>
    <hyperlink ref="E1778" r:id="rId1771" display="http://hfo63.cfo.in.th/CheckDataDtl.aspx?orgid=04578&amp;balance=%A7%BA%B4%D8%C5%3Cbr/%3E%A7%BA%CA%D1%C1%BE%D1%B9%B8%EC%A1%D1%B9&amp;month=4&amp;year=2020&amp;thetype=%A7%BA%CB%B9%E8%C7%C2%A7%D2%B9"/>
    <hyperlink ref="E1779" r:id="rId1772" display="http://hfo63.cfo.in.th/CheckDataDtl.aspx?orgid=04579&amp;balance=%A7%BA%B4%D8%C5%3Cbr/%3E%A7%BA%CA%D1%C1%BE%D1%B9%B8%EC%A1%D1%B9&amp;month=4&amp;year=2020&amp;thetype=%A7%BA%CB%B9%E8%C7%C2%A7%D2%B9"/>
    <hyperlink ref="E1780" r:id="rId1773" display="http://hfo63.cfo.in.th/CheckDataDtl.aspx?orgid=04579&amp;balance=%A7%BA%B4%D8%C5%3Cbr/%3E%A7%BA%CA%D1%C1%BE%D1%B9%B8%EC%A1%D1%B9&amp;month=4&amp;year=2020&amp;thetype=%A7%BA%CB%B9%E8%C7%C2%A7%D2%B9"/>
    <hyperlink ref="E1781" r:id="rId1774" display="http://hfo63.cfo.in.th/CheckDataDtl.aspx?orgid=04580&amp;balance=%A7%BA%B4%D8%C5%3Cbr/%3E%A7%BA%CA%D1%C1%BE%D1%B9%B8%EC%A1%D1%B9&amp;month=4&amp;year=2020&amp;thetype=%A7%BA%CB%B9%E8%C7%C2%A7%D2%B9"/>
    <hyperlink ref="E1782" r:id="rId1775" display="http://hfo63.cfo.in.th/CheckDataDtl.aspx?orgid=04580&amp;balance=%A7%BA%B4%D8%C5%3Cbr/%3E%A7%BA%CA%D1%C1%BE%D1%B9%B8%EC%A1%D1%B9&amp;month=4&amp;year=2020&amp;thetype=%A7%BA%CB%B9%E8%C7%C2%A7%D2%B9"/>
    <hyperlink ref="E1783" r:id="rId1776" display="http://hfo63.cfo.in.th/CheckDataDtl.aspx?orgid=04581&amp;balance=%A7%BA%B4%D8%C5%3Cbr/%3E%A7%BA%CA%D1%C1%BE%D1%B9%B8%EC%A1%D1%B9&amp;month=4&amp;year=2020&amp;thetype=%A7%BA%CB%B9%E8%C7%C2%A7%D2%B9"/>
    <hyperlink ref="E1784" r:id="rId1777" display="http://hfo63.cfo.in.th/CheckDataDtl.aspx?orgid=04581&amp;balance=%A7%BA%B4%D8%C5%3Cbr/%3E%A7%BA%CA%D1%C1%BE%D1%B9%B8%EC%A1%D1%B9&amp;month=4&amp;year=2020&amp;thetype=%A7%BA%CB%B9%E8%C7%C2%A7%D2%B9"/>
    <hyperlink ref="E1785" r:id="rId1778" display="http://hfo63.cfo.in.th/CheckDataDtl.aspx?orgid=04582&amp;balance=%A7%BA%B4%D8%C5%3Cbr/%3E%A7%BA%CA%D1%C1%BE%D1%B9%B8%EC%A1%D1%B9&amp;month=4&amp;year=2020&amp;thetype=%A7%BA%CB%B9%E8%C7%C2%A7%D2%B9"/>
    <hyperlink ref="E1786" r:id="rId1779" display="http://hfo63.cfo.in.th/CheckDataDtl.aspx?orgid=04582&amp;balance=%A7%BA%B4%D8%C5%3Cbr/%3E%A7%BA%CA%D1%C1%BE%D1%B9%B8%EC%A1%D1%B9&amp;month=4&amp;year=2020&amp;thetype=%A7%BA%CB%B9%E8%C7%C2%A7%D2%B9"/>
    <hyperlink ref="E1787" r:id="rId1780" display="http://hfo63.cfo.in.th/CheckDataDtl.aspx?orgid=04583&amp;balance=%A7%BA%B4%D8%C5%3Cbr/%3E%A7%BA%CA%D1%C1%BE%D1%B9%B8%EC%A1%D1%B9&amp;month=4&amp;year=2020&amp;thetype=%A7%BA%CB%B9%E8%C7%C2%A7%D2%B9"/>
    <hyperlink ref="E1788" r:id="rId1781" display="http://hfo63.cfo.in.th/CheckDataDtl.aspx?orgid=04583&amp;balance=%A7%BA%B4%D8%C5%3Cbr/%3E%A7%BA%CA%D1%C1%BE%D1%B9%B8%EC%A1%D1%B9&amp;month=4&amp;year=2020&amp;thetype=%A7%BA%CB%B9%E8%C7%C2%A7%D2%B9"/>
    <hyperlink ref="E1789" r:id="rId1782" display="http://hfo63.cfo.in.th/CheckDataDtl.aspx?orgid=04584&amp;balance=%A7%BA%B4%D8%C5%3Cbr/%3E%A7%BA%CA%D1%C1%BE%D1%B9%B8%EC%A1%D1%B9&amp;month=4&amp;year=2020&amp;thetype=%A7%BA%CB%B9%E8%C7%C2%A7%D2%B9"/>
    <hyperlink ref="E1790" r:id="rId1783" display="http://hfo63.cfo.in.th/CheckDataDtl.aspx?orgid=04584&amp;balance=%A7%BA%B4%D8%C5%3Cbr/%3E%A7%BA%CA%D1%C1%BE%D1%B9%B8%EC%A1%D1%B9&amp;month=4&amp;year=2020&amp;thetype=%A7%BA%CB%B9%E8%C7%C2%A7%D2%B9"/>
    <hyperlink ref="E1791" r:id="rId1784" display="http://hfo63.cfo.in.th/CheckDataDtl.aspx?orgid=04585&amp;balance=%A7%BA%B4%D8%C5%3Cbr/%3E%A7%BA%CA%D1%C1%BE%D1%B9%B8%EC%A1%D1%B9&amp;month=4&amp;year=2020&amp;thetype=%A7%BA%CB%B9%E8%C7%C2%A7%D2%B9"/>
    <hyperlink ref="E1792" r:id="rId1785" display="http://hfo63.cfo.in.th/CheckDataDtl.aspx?orgid=04585&amp;balance=%A7%BA%B4%D8%C5%3Cbr/%3E%A7%BA%CA%D1%C1%BE%D1%B9%B8%EC%A1%D1%B9&amp;month=4&amp;year=2020&amp;thetype=%A7%BA%CB%B9%E8%C7%C2%A7%D2%B9"/>
    <hyperlink ref="E1793" r:id="rId1786" display="http://hfo63.cfo.in.th/CheckDataDtl.aspx?orgid=04586&amp;balance=%A7%BA%B4%D8%C5%3Cbr/%3E%A7%BA%CA%D1%C1%BE%D1%B9%B8%EC%A1%D1%B9&amp;month=4&amp;year=2020&amp;thetype=%A7%BA%CB%B9%E8%C7%C2%A7%D2%B9"/>
    <hyperlink ref="E1794" r:id="rId1787" display="http://hfo63.cfo.in.th/CheckDataDtl.aspx?orgid=04586&amp;balance=%A7%BA%B4%D8%C5%3Cbr/%3E%A7%BA%CA%D1%C1%BE%D1%B9%B8%EC%A1%D1%B9&amp;month=4&amp;year=2020&amp;thetype=%A7%BA%CB%B9%E8%C7%C2%A7%D2%B9"/>
    <hyperlink ref="E1795" r:id="rId1788" display="http://hfo63.cfo.in.th/CheckDataDtl.aspx?orgid=04587&amp;balance=%A7%BA%B4%D8%C5%3Cbr/%3E%A7%BA%CA%D1%C1%BE%D1%B9%B8%EC%A1%D1%B9&amp;month=4&amp;year=2020&amp;thetype=%A7%BA%CB%B9%E8%C7%C2%A7%D2%B9"/>
    <hyperlink ref="E1796" r:id="rId1789" display="http://hfo63.cfo.in.th/CheckDataDtl.aspx?orgid=04587&amp;balance=%A7%BA%B4%D8%C5%3Cbr/%3E%A7%BA%CA%D1%C1%BE%D1%B9%B8%EC%A1%D1%B9&amp;month=4&amp;year=2020&amp;thetype=%A7%BA%CB%B9%E8%C7%C2%A7%D2%B9"/>
    <hyperlink ref="E1797" r:id="rId1790" display="http://hfo63.cfo.in.th/CheckDataDtl.aspx?orgid=04588&amp;balance=%A7%BA%B4%D8%C5%3Cbr/%3E%A7%BA%CA%D1%C1%BE%D1%B9%B8%EC%A1%D1%B9&amp;month=4&amp;year=2020&amp;thetype=%A7%BA%CB%B9%E8%C7%C2%A7%D2%B9"/>
    <hyperlink ref="E1798" r:id="rId1791" display="http://hfo63.cfo.in.th/CheckDataDtl.aspx?orgid=04588&amp;balance=%A7%BA%B4%D8%C5%3Cbr/%3E%A7%BA%CA%D1%C1%BE%D1%B9%B8%EC%A1%D1%B9&amp;month=4&amp;year=2020&amp;thetype=%A7%BA%CB%B9%E8%C7%C2%A7%D2%B9"/>
    <hyperlink ref="E1799" r:id="rId1792" display="http://hfo63.cfo.in.th/CheckDataDtl.aspx?orgid=04589&amp;balance=%A7%BA%B4%D8%C5%3Cbr/%3E%A7%BA%CA%D1%C1%BE%D1%B9%B8%EC%A1%D1%B9&amp;month=4&amp;year=2020&amp;thetype=%A7%BA%CB%B9%E8%C7%C2%A7%D2%B9"/>
    <hyperlink ref="E1800" r:id="rId1793" display="http://hfo63.cfo.in.th/CheckDataDtl.aspx?orgid=04589&amp;balance=%A7%BA%B4%D8%C5%3Cbr/%3E%A7%BA%CA%D1%C1%BE%D1%B9%B8%EC%A1%D1%B9&amp;month=4&amp;year=2020&amp;thetype=%A7%BA%CB%B9%E8%C7%C2%A7%D2%B9"/>
    <hyperlink ref="E1801" r:id="rId1794" display="http://hfo63.cfo.in.th/CheckDataDtl.aspx?orgid=04591&amp;balance=%A7%BA%B4%D8%C5%3Cbr/%3E%A7%BA%CA%D1%C1%BE%D1%B9%B8%EC%A1%D1%B9&amp;month=4&amp;year=2020&amp;thetype=%A7%BA%CB%B9%E8%C7%C2%A7%D2%B9"/>
    <hyperlink ref="E1802" r:id="rId1795" display="http://hfo63.cfo.in.th/CheckDataDtl.aspx?orgid=04591&amp;balance=%A7%BA%B4%D8%C5%3Cbr/%3E%A7%BA%CA%D1%C1%BE%D1%B9%B8%EC%A1%D1%B9&amp;month=4&amp;year=2020&amp;thetype=%A7%BA%CB%B9%E8%C7%C2%A7%D2%B9"/>
    <hyperlink ref="E1803" r:id="rId1796" display="http://hfo63.cfo.in.th/CheckDataDtl.aspx?orgid=04592&amp;balance=%A7%BA%B4%D8%C5%3Cbr/%3E%A7%BA%CA%D1%C1%BE%D1%B9%B8%EC%A1%D1%B9&amp;month=4&amp;year=2020&amp;thetype=%A7%BA%CB%B9%E8%C7%C2%A7%D2%B9"/>
    <hyperlink ref="E1804" r:id="rId1797" display="http://hfo63.cfo.in.th/CheckDataDtl.aspx?orgid=04592&amp;balance=%A7%BA%B4%D8%C5%3Cbr/%3E%A7%BA%CA%D1%C1%BE%D1%B9%B8%EC%A1%D1%B9&amp;month=4&amp;year=2020&amp;thetype=%A7%BA%CB%B9%E8%C7%C2%A7%D2%B9"/>
    <hyperlink ref="E1805" r:id="rId1798" display="http://hfo63.cfo.in.th/CheckDataDtl.aspx?orgid=04593&amp;balance=%A7%BA%B4%D8%C5%3Cbr/%3E%A7%BA%CA%D1%C1%BE%D1%B9%B8%EC%A1%D1%B9&amp;month=4&amp;year=2020&amp;thetype=%A7%BA%CB%B9%E8%C7%C2%A7%D2%B9"/>
    <hyperlink ref="E1806" r:id="rId1799" display="http://hfo63.cfo.in.th/CheckDataDtl.aspx?orgid=04593&amp;balance=%A7%BA%B4%D8%C5%3Cbr/%3E%A7%BA%CA%D1%C1%BE%D1%B9%B8%EC%A1%D1%B9&amp;month=4&amp;year=2020&amp;thetype=%A7%BA%CB%B9%E8%C7%C2%A7%D2%B9"/>
    <hyperlink ref="E1807" r:id="rId1800" display="http://hfo63.cfo.in.th/CheckDataDtl.aspx?orgid=04594&amp;balance=%A7%BA%B4%D8%C5%3Cbr/%3E%A7%BA%CA%D1%C1%BE%D1%B9%B8%EC%A1%D1%B9&amp;month=4&amp;year=2020&amp;thetype=%A7%BA%CB%B9%E8%C7%C2%A7%D2%B9"/>
    <hyperlink ref="E1808" r:id="rId1801" display="http://hfo63.cfo.in.th/CheckDataDtl.aspx?orgid=04594&amp;balance=%A7%BA%B4%D8%C5%3Cbr/%3E%A7%BA%CA%D1%C1%BE%D1%B9%B8%EC%A1%D1%B9&amp;month=4&amp;year=2020&amp;thetype=%A7%BA%CB%B9%E8%C7%C2%A7%D2%B9"/>
    <hyperlink ref="E1809" r:id="rId1802" display="http://hfo63.cfo.in.th/CheckDataDtl.aspx?orgid=04595&amp;balance=%A7%BA%B4%D8%C5%3Cbr/%3E%A7%BA%CA%D1%C1%BE%D1%B9%B8%EC%A1%D1%B9&amp;month=4&amp;year=2020&amp;thetype=%A7%BA%CB%B9%E8%C7%C2%A7%D2%B9"/>
    <hyperlink ref="E1810" r:id="rId1803" display="http://hfo63.cfo.in.th/CheckDataDtl.aspx?orgid=04595&amp;balance=%A7%BA%B4%D8%C5%3Cbr/%3E%A7%BA%CA%D1%C1%BE%D1%B9%B8%EC%A1%D1%B9&amp;month=4&amp;year=2020&amp;thetype=%A7%BA%CB%B9%E8%C7%C2%A7%D2%B9"/>
    <hyperlink ref="E1811" r:id="rId1804" display="http://hfo63.cfo.in.th/CheckDataDtl.aspx?orgid=04596&amp;balance=%A7%BA%B4%D8%C5%3Cbr/%3E%A7%BA%CA%D1%C1%BE%D1%B9%B8%EC%A1%D1%B9&amp;month=4&amp;year=2020&amp;thetype=%A7%BA%CB%B9%E8%C7%C2%A7%D2%B9"/>
    <hyperlink ref="E1812" r:id="rId1805" display="http://hfo63.cfo.in.th/CheckDataDtl.aspx?orgid=04596&amp;balance=%A7%BA%B4%D8%C5%3Cbr/%3E%A7%BA%CA%D1%C1%BE%D1%B9%B8%EC%A1%D1%B9&amp;month=4&amp;year=2020&amp;thetype=%A7%BA%CB%B9%E8%C7%C2%A7%D2%B9"/>
    <hyperlink ref="E1813" r:id="rId1806" display="http://hfo63.cfo.in.th/CheckDataDtl.aspx?orgid=04597&amp;balance=%A7%BA%B4%D8%C5%3Cbr/%3E%A7%BA%CA%D1%C1%BE%D1%B9%B8%EC%A1%D1%B9&amp;month=4&amp;year=2020&amp;thetype=%A7%BA%CB%B9%E8%C7%C2%A7%D2%B9"/>
    <hyperlink ref="E1814" r:id="rId1807" display="http://hfo63.cfo.in.th/CheckDataDtl.aspx?orgid=04597&amp;balance=%A7%BA%B4%D8%C5%3Cbr/%3E%A7%BA%CA%D1%C1%BE%D1%B9%B8%EC%A1%D1%B9&amp;month=4&amp;year=2020&amp;thetype=%A7%BA%CB%B9%E8%C7%C2%A7%D2%B9"/>
    <hyperlink ref="E1815" r:id="rId1808" display="http://hfo63.cfo.in.th/CheckDataDtl.aspx?orgid=04598&amp;balance=%A7%BA%B4%D8%C5%3Cbr/%3E%A7%BA%CA%D1%C1%BE%D1%B9%B8%EC%A1%D1%B9&amp;month=4&amp;year=2020&amp;thetype=%A7%BA%CB%B9%E8%C7%C2%A7%D2%B9"/>
    <hyperlink ref="E1816" r:id="rId1809" display="http://hfo63.cfo.in.th/CheckDataDtl.aspx?orgid=04598&amp;balance=%A7%BA%B4%D8%C5%3Cbr/%3E%A7%BA%CA%D1%C1%BE%D1%B9%B8%EC%A1%D1%B9&amp;month=4&amp;year=2020&amp;thetype=%A7%BA%CB%B9%E8%C7%C2%A7%D2%B9"/>
    <hyperlink ref="E1817" r:id="rId1810" display="http://hfo63.cfo.in.th/CheckDataDtl.aspx?orgid=04599&amp;balance=%A7%BA%B4%D8%C5%3Cbr/%3E%A7%BA%CA%D1%C1%BE%D1%B9%B8%EC%A1%D1%B9&amp;month=4&amp;year=2020&amp;thetype=%A7%BA%CB%B9%E8%C7%C2%A7%D2%B9"/>
    <hyperlink ref="E1818" r:id="rId1811" display="http://hfo63.cfo.in.th/CheckDataDtl.aspx?orgid=04599&amp;balance=%A7%BA%B4%D8%C5%3Cbr/%3E%A7%BA%CA%D1%C1%BE%D1%B9%B8%EC%A1%D1%B9&amp;month=4&amp;year=2020&amp;thetype=%A7%BA%CB%B9%E8%C7%C2%A7%D2%B9"/>
    <hyperlink ref="E1819" r:id="rId1812" display="http://hfo63.cfo.in.th/CheckDataDtl.aspx?orgid=04600&amp;balance=%A7%BA%B4%D8%C5%3Cbr/%3E%A7%BA%CA%D1%C1%BE%D1%B9%B8%EC%A1%D1%B9&amp;month=4&amp;year=2020&amp;thetype=%A7%BA%CB%B9%E8%C7%C2%A7%D2%B9"/>
    <hyperlink ref="E1820" r:id="rId1813" display="http://hfo63.cfo.in.th/CheckDataDtl.aspx?orgid=04600&amp;balance=%A7%BA%B4%D8%C5%3Cbr/%3E%A7%BA%CA%D1%C1%BE%D1%B9%B8%EC%A1%D1%B9&amp;month=4&amp;year=2020&amp;thetype=%A7%BA%CB%B9%E8%C7%C2%A7%D2%B9"/>
    <hyperlink ref="E1821" r:id="rId1814" display="http://hfo63.cfo.in.th/CheckDataDtl.aspx?orgid=04601&amp;balance=%A7%BA%B4%D8%C5%3Cbr/%3E%A7%BA%CA%D1%C1%BE%D1%B9%B8%EC%A1%D1%B9&amp;month=4&amp;year=2020&amp;thetype=%A7%BA%CB%B9%E8%C7%C2%A7%D2%B9"/>
    <hyperlink ref="E1822" r:id="rId1815" display="http://hfo63.cfo.in.th/CheckDataDtl.aspx?orgid=04601&amp;balance=%A7%BA%B4%D8%C5%3Cbr/%3E%A7%BA%CA%D1%C1%BE%D1%B9%B8%EC%A1%D1%B9&amp;month=4&amp;year=2020&amp;thetype=%A7%BA%CB%B9%E8%C7%C2%A7%D2%B9"/>
    <hyperlink ref="E1823" r:id="rId1816" display="http://hfo63.cfo.in.th/CheckDataDtl.aspx?orgid=04602&amp;balance=%A7%BA%B4%D8%C5%3Cbr/%3E%A7%BA%CA%D1%C1%BE%D1%B9%B8%EC%A1%D1%B9&amp;month=4&amp;year=2020&amp;thetype=%A7%BA%CB%B9%E8%C7%C2%A7%D2%B9"/>
    <hyperlink ref="E1824" r:id="rId1817" display="http://hfo63.cfo.in.th/CheckDataDtl.aspx?orgid=04602&amp;balance=%A7%BA%B4%D8%C5%3Cbr/%3E%A7%BA%CA%D1%C1%BE%D1%B9%B8%EC%A1%D1%B9&amp;month=4&amp;year=2020&amp;thetype=%A7%BA%CB%B9%E8%C7%C2%A7%D2%B9"/>
    <hyperlink ref="E1825" r:id="rId1818" display="http://hfo63.cfo.in.th/CheckDataDtl.aspx?orgid=04603&amp;balance=%A7%BA%B4%D8%C5%3Cbr/%3E%A7%BA%CA%D1%C1%BE%D1%B9%B8%EC%A1%D1%B9&amp;month=4&amp;year=2020&amp;thetype=%A7%BA%CB%B9%E8%C7%C2%A7%D2%B9"/>
    <hyperlink ref="E1826" r:id="rId1819" display="http://hfo63.cfo.in.th/CheckDataDtl.aspx?orgid=04603&amp;balance=%A7%BA%B4%D8%C5%3Cbr/%3E%A7%BA%CA%D1%C1%BE%D1%B9%B8%EC%A1%D1%B9&amp;month=4&amp;year=2020&amp;thetype=%A7%BA%CB%B9%E8%C7%C2%A7%D2%B9"/>
    <hyperlink ref="E1827" r:id="rId1820" display="http://hfo63.cfo.in.th/CheckDataDtl.aspx?orgid=04604&amp;balance=%A7%BA%B4%D8%C5%3Cbr/%3E%A7%BA%CA%D1%C1%BE%D1%B9%B8%EC%A1%D1%B9&amp;month=4&amp;year=2020&amp;thetype=%A7%BA%CB%B9%E8%C7%C2%A7%D2%B9"/>
    <hyperlink ref="E1828" r:id="rId1821" display="http://hfo63.cfo.in.th/CheckDataDtl.aspx?orgid=04604&amp;balance=%A7%BA%B4%D8%C5%3Cbr/%3E%A7%BA%CA%D1%C1%BE%D1%B9%B8%EC%A1%D1%B9&amp;month=4&amp;year=2020&amp;thetype=%A7%BA%CB%B9%E8%C7%C2%A7%D2%B9"/>
    <hyperlink ref="E1829" r:id="rId1822" display="http://hfo63.cfo.in.th/CheckDataDtl.aspx?orgid=04605&amp;balance=%A7%BA%B4%D8%C5%3Cbr/%3E%A7%BA%CA%D1%C1%BE%D1%B9%B8%EC%A1%D1%B9&amp;month=4&amp;year=2020&amp;thetype=%A7%BA%CB%B9%E8%C7%C2%A7%D2%B9"/>
    <hyperlink ref="E1830" r:id="rId1823" display="http://hfo63.cfo.in.th/CheckDataDtl.aspx?orgid=04605&amp;balance=%A7%BA%B4%D8%C5%3Cbr/%3E%A7%BA%CA%D1%C1%BE%D1%B9%B8%EC%A1%D1%B9&amp;month=4&amp;year=2020&amp;thetype=%A7%BA%CB%B9%E8%C7%C2%A7%D2%B9"/>
    <hyperlink ref="E1831" r:id="rId1824" display="http://hfo63.cfo.in.th/CheckDataDtl.aspx?orgid=04606&amp;balance=%A7%BA%B4%D8%C5%3Cbr/%3E%A7%BA%CA%D1%C1%BE%D1%B9%B8%EC%A1%D1%B9&amp;month=4&amp;year=2020&amp;thetype=%A7%BA%CB%B9%E8%C7%C2%A7%D2%B9"/>
    <hyperlink ref="E1832" r:id="rId1825" display="http://hfo63.cfo.in.th/CheckDataDtl.aspx?orgid=04606&amp;balance=%A7%BA%B4%D8%C5%3Cbr/%3E%A7%BA%CA%D1%C1%BE%D1%B9%B8%EC%A1%D1%B9&amp;month=4&amp;year=2020&amp;thetype=%A7%BA%CB%B9%E8%C7%C2%A7%D2%B9"/>
    <hyperlink ref="E1833" r:id="rId1826" display="http://hfo63.cfo.in.th/CheckDataDtl.aspx?orgid=04607&amp;balance=%A7%BA%B4%D8%C5%3Cbr/%3E%A7%BA%CA%D1%C1%BE%D1%B9%B8%EC%A1%D1%B9&amp;month=4&amp;year=2020&amp;thetype=%A7%BA%CB%B9%E8%C7%C2%A7%D2%B9"/>
    <hyperlink ref="E1834" r:id="rId1827" display="http://hfo63.cfo.in.th/CheckDataDtl.aspx?orgid=04607&amp;balance=%A7%BA%B4%D8%C5%3Cbr/%3E%A7%BA%CA%D1%C1%BE%D1%B9%B8%EC%A1%D1%B9&amp;month=4&amp;year=2020&amp;thetype=%A7%BA%CB%B9%E8%C7%C2%A7%D2%B9"/>
    <hyperlink ref="E1835" r:id="rId1828" display="http://hfo63.cfo.in.th/CheckDataDtl.aspx?orgid=04608&amp;balance=%A7%BA%B4%D8%C5%3Cbr/%3E%A7%BA%CA%D1%C1%BE%D1%B9%B8%EC%A1%D1%B9&amp;month=4&amp;year=2020&amp;thetype=%A7%BA%CB%B9%E8%C7%C2%A7%D2%B9"/>
    <hyperlink ref="E1836" r:id="rId1829" display="http://hfo63.cfo.in.th/CheckDataDtl.aspx?orgid=04608&amp;balance=%A7%BA%B4%D8%C5%3Cbr/%3E%A7%BA%CA%D1%C1%BE%D1%B9%B8%EC%A1%D1%B9&amp;month=4&amp;year=2020&amp;thetype=%A7%BA%CB%B9%E8%C7%C2%A7%D2%B9"/>
    <hyperlink ref="E1837" r:id="rId1830" display="http://hfo63.cfo.in.th/CheckDataDtl.aspx?orgid=04609&amp;balance=%A7%BA%B4%D8%C5%3Cbr/%3E%A7%BA%CA%D1%C1%BE%D1%B9%B8%EC%A1%D1%B9&amp;month=4&amp;year=2020&amp;thetype=%A7%BA%CB%B9%E8%C7%C2%A7%D2%B9"/>
    <hyperlink ref="E1838" r:id="rId1831" display="http://hfo63.cfo.in.th/CheckDataDtl.aspx?orgid=04609&amp;balance=%A7%BA%B4%D8%C5%3Cbr/%3E%A7%BA%CA%D1%C1%BE%D1%B9%B8%EC%A1%D1%B9&amp;month=4&amp;year=2020&amp;thetype=%A7%BA%CB%B9%E8%C7%C2%A7%D2%B9"/>
    <hyperlink ref="E1839" r:id="rId1832" display="http://hfo63.cfo.in.th/CheckDataDtl.aspx?orgid=04610&amp;balance=%A7%BA%B4%D8%C5%3Cbr/%3E%A7%BA%CA%D1%C1%BE%D1%B9%B8%EC%A1%D1%B9&amp;month=4&amp;year=2020&amp;thetype=%A7%BA%CB%B9%E8%C7%C2%A7%D2%B9"/>
    <hyperlink ref="E1840" r:id="rId1833" display="http://hfo63.cfo.in.th/CheckDataDtl.aspx?orgid=04610&amp;balance=%A7%BA%B4%D8%C5%3Cbr/%3E%A7%BA%CA%D1%C1%BE%D1%B9%B8%EC%A1%D1%B9&amp;month=4&amp;year=2020&amp;thetype=%A7%BA%CB%B9%E8%C7%C2%A7%D2%B9"/>
    <hyperlink ref="E1841" r:id="rId1834" display="http://hfo63.cfo.in.th/CheckDataDtl.aspx?orgid=04611&amp;balance=%A7%BA%B4%D8%C5%3Cbr/%3E%A7%BA%CA%D1%C1%BE%D1%B9%B8%EC%A1%D1%B9&amp;month=4&amp;year=2020&amp;thetype=%A7%BA%CB%B9%E8%C7%C2%A7%D2%B9"/>
    <hyperlink ref="E1842" r:id="rId1835" display="http://hfo63.cfo.in.th/CheckDataDtl.aspx?orgid=04611&amp;balance=%A7%BA%B4%D8%C5%3Cbr/%3E%A7%BA%CA%D1%C1%BE%D1%B9%B8%EC%A1%D1%B9&amp;month=4&amp;year=2020&amp;thetype=%A7%BA%CB%B9%E8%C7%C2%A7%D2%B9"/>
    <hyperlink ref="E1843" r:id="rId1836" display="http://hfo63.cfo.in.th/CheckDataDtl.aspx?orgid=04612&amp;balance=%A7%BA%B4%D8%C5%3Cbr/%3E%A7%BA%CA%D1%C1%BE%D1%B9%B8%EC%A1%D1%B9&amp;month=4&amp;year=2020&amp;thetype=%A7%BA%CB%B9%E8%C7%C2%A7%D2%B9"/>
    <hyperlink ref="E1844" r:id="rId1837" display="http://hfo63.cfo.in.th/CheckDataDtl.aspx?orgid=04612&amp;balance=%A7%BA%B4%D8%C5%3Cbr/%3E%A7%BA%CA%D1%C1%BE%D1%B9%B8%EC%A1%D1%B9&amp;month=4&amp;year=2020&amp;thetype=%A7%BA%CB%B9%E8%C7%C2%A7%D2%B9"/>
    <hyperlink ref="E1845" r:id="rId1838" display="http://hfo63.cfo.in.th/CheckDataDtl.aspx?orgid=04613&amp;balance=%A7%BA%B4%D8%C5%3Cbr/%3E%A7%BA%CA%D1%C1%BE%D1%B9%B8%EC%A1%D1%B9&amp;month=4&amp;year=2020&amp;thetype=%A7%BA%CB%B9%E8%C7%C2%A7%D2%B9"/>
    <hyperlink ref="E1846" r:id="rId1839" display="http://hfo63.cfo.in.th/CheckDataDtl.aspx?orgid=04613&amp;balance=%A7%BA%B4%D8%C5%3Cbr/%3E%A7%BA%CA%D1%C1%BE%D1%B9%B8%EC%A1%D1%B9&amp;month=4&amp;year=2020&amp;thetype=%A7%BA%CB%B9%E8%C7%C2%A7%D2%B9"/>
    <hyperlink ref="E1847" r:id="rId1840" display="http://hfo63.cfo.in.th/CheckDataDtl.aspx?orgid=04614&amp;balance=%A7%BA%B4%D8%C5%3Cbr/%3E%A7%BA%CA%D1%C1%BE%D1%B9%B8%EC%A1%D1%B9&amp;month=4&amp;year=2020&amp;thetype=%A7%BA%CB%B9%E8%C7%C2%A7%D2%B9"/>
    <hyperlink ref="E1848" r:id="rId1841" display="http://hfo63.cfo.in.th/CheckDataDtl.aspx?orgid=04614&amp;balance=%A7%BA%B4%D8%C5%3Cbr/%3E%A7%BA%CA%D1%C1%BE%D1%B9%B8%EC%A1%D1%B9&amp;month=4&amp;year=2020&amp;thetype=%A7%BA%CB%B9%E8%C7%C2%A7%D2%B9"/>
    <hyperlink ref="E1849" r:id="rId1842" display="http://hfo63.cfo.in.th/CheckDataDtl.aspx?orgid=04615&amp;balance=%A7%BA%B4%D8%C5%3Cbr/%3E%A7%BA%CA%D1%C1%BE%D1%B9%B8%EC%A1%D1%B9&amp;month=4&amp;year=2020&amp;thetype=%A7%BA%CB%B9%E8%C7%C2%A7%D2%B9"/>
    <hyperlink ref="E1850" r:id="rId1843" display="http://hfo63.cfo.in.th/CheckDataDtl.aspx?orgid=04615&amp;balance=%A7%BA%B4%D8%C5%3Cbr/%3E%A7%BA%CA%D1%C1%BE%D1%B9%B8%EC%A1%D1%B9&amp;month=4&amp;year=2020&amp;thetype=%A7%BA%CB%B9%E8%C7%C2%A7%D2%B9"/>
    <hyperlink ref="E1851" r:id="rId1844" display="http://hfo63.cfo.in.th/CheckDataDtl.aspx?orgid=04616&amp;balance=%A7%BA%B4%D8%C5%3Cbr/%3E%A7%BA%CA%D1%C1%BE%D1%B9%B8%EC%A1%D1%B9&amp;month=4&amp;year=2020&amp;thetype=%A7%BA%CB%B9%E8%C7%C2%A7%D2%B9"/>
    <hyperlink ref="E1852" r:id="rId1845" display="http://hfo63.cfo.in.th/CheckDataDtl.aspx?orgid=04616&amp;balance=%A7%BA%B4%D8%C5%3Cbr/%3E%A7%BA%CA%D1%C1%BE%D1%B9%B8%EC%A1%D1%B9&amp;month=4&amp;year=2020&amp;thetype=%A7%BA%CB%B9%E8%C7%C2%A7%D2%B9"/>
    <hyperlink ref="E1853" r:id="rId1846" display="http://hfo63.cfo.in.th/CheckDataDtl.aspx?orgid=04617&amp;balance=%A7%BA%B4%D8%C5%3Cbr/%3E%A7%BA%CA%D1%C1%BE%D1%B9%B8%EC%A1%D1%B9&amp;month=4&amp;year=2020&amp;thetype=%A7%BA%CB%B9%E8%C7%C2%A7%D2%B9"/>
    <hyperlink ref="E1854" r:id="rId1847" display="http://hfo63.cfo.in.th/CheckDataDtl.aspx?orgid=04617&amp;balance=%A7%BA%B4%D8%C5%3Cbr/%3E%A7%BA%CA%D1%C1%BE%D1%B9%B8%EC%A1%D1%B9&amp;month=4&amp;year=2020&amp;thetype=%A7%BA%CB%B9%E8%C7%C2%A7%D2%B9"/>
    <hyperlink ref="E1855" r:id="rId1848" display="http://hfo63.cfo.in.th/CheckDataDtl.aspx?orgid=04618&amp;balance=%A7%BA%B4%D8%C5%3Cbr/%3E%A7%BA%CA%D1%C1%BE%D1%B9%B8%EC%A1%D1%B9&amp;month=4&amp;year=2020&amp;thetype=%A7%BA%CB%B9%E8%C7%C2%A7%D2%B9"/>
    <hyperlink ref="E1856" r:id="rId1849" display="http://hfo63.cfo.in.th/CheckDataDtl.aspx?orgid=04618&amp;balance=%A7%BA%B4%D8%C5%3Cbr/%3E%A7%BA%CA%D1%C1%BE%D1%B9%B8%EC%A1%D1%B9&amp;month=4&amp;year=2020&amp;thetype=%A7%BA%CB%B9%E8%C7%C2%A7%D2%B9"/>
    <hyperlink ref="E1857" r:id="rId1850" display="http://hfo63.cfo.in.th/CheckDataDtl.aspx?orgid=04619&amp;balance=%A7%BA%B4%D8%C5%3Cbr/%3E%A7%BA%CA%D1%C1%BE%D1%B9%B8%EC%A1%D1%B9&amp;month=4&amp;year=2020&amp;thetype=%A7%BA%CB%B9%E8%C7%C2%A7%D2%B9"/>
    <hyperlink ref="E1858" r:id="rId1851" display="http://hfo63.cfo.in.th/CheckDataDtl.aspx?orgid=04619&amp;balance=%A7%BA%B4%D8%C5%3Cbr/%3E%A7%BA%CA%D1%C1%BE%D1%B9%B8%EC%A1%D1%B9&amp;month=4&amp;year=2020&amp;thetype=%A7%BA%CB%B9%E8%C7%C2%A7%D2%B9"/>
    <hyperlink ref="E1859" r:id="rId1852" display="http://hfo63.cfo.in.th/CheckDataDtl.aspx?orgid=04620&amp;balance=%A7%BA%B4%D8%C5%3Cbr/%3E%A7%BA%CA%D1%C1%BE%D1%B9%B8%EC%A1%D1%B9&amp;month=4&amp;year=2020&amp;thetype=%A7%BA%CB%B9%E8%C7%C2%A7%D2%B9"/>
    <hyperlink ref="E1860" r:id="rId1853" display="http://hfo63.cfo.in.th/CheckDataDtl.aspx?orgid=04620&amp;balance=%A7%BA%B4%D8%C5%3Cbr/%3E%A7%BA%CA%D1%C1%BE%D1%B9%B8%EC%A1%D1%B9&amp;month=4&amp;year=2020&amp;thetype=%A7%BA%CB%B9%E8%C7%C2%A7%D2%B9"/>
    <hyperlink ref="E1861" r:id="rId1854" display="http://hfo63.cfo.in.th/CheckDataDtl.aspx?orgid=04621&amp;balance=%A7%BA%B4%D8%C5%3Cbr/%3E%A7%BA%CA%D1%C1%BE%D1%B9%B8%EC%A1%D1%B9&amp;month=4&amp;year=2020&amp;thetype=%A7%BA%CB%B9%E8%C7%C2%A7%D2%B9"/>
    <hyperlink ref="E1862" r:id="rId1855" display="http://hfo63.cfo.in.th/CheckDataDtl.aspx?orgid=04621&amp;balance=%A7%BA%B4%D8%C5%3Cbr/%3E%A7%BA%CA%D1%C1%BE%D1%B9%B8%EC%A1%D1%B9&amp;month=4&amp;year=2020&amp;thetype=%A7%BA%CB%B9%E8%C7%C2%A7%D2%B9"/>
    <hyperlink ref="E1863" r:id="rId1856" display="http://hfo63.cfo.in.th/CheckDataDtl.aspx?orgid=04623&amp;balance=%A7%BA%B4%D8%C5%3Cbr/%3E%A7%BA%CA%D1%C1%BE%D1%B9%B8%EC%A1%D1%B9&amp;month=4&amp;year=2020&amp;thetype=%A7%BA%CB%B9%E8%C7%C2%A7%D2%B9"/>
    <hyperlink ref="E1864" r:id="rId1857" display="http://hfo63.cfo.in.th/CheckDataDtl.aspx?orgid=04623&amp;balance=%A7%BA%B4%D8%C5%3Cbr/%3E%A7%BA%CA%D1%C1%BE%D1%B9%B8%EC%A1%D1%B9&amp;month=4&amp;year=2020&amp;thetype=%A7%BA%CB%B9%E8%C7%C2%A7%D2%B9"/>
    <hyperlink ref="E1865" r:id="rId1858" display="http://hfo63.cfo.in.th/CheckDataDtl.aspx?orgid=04624&amp;balance=%A7%BA%B4%D8%C5%3Cbr/%3E%A7%BA%CA%D1%C1%BE%D1%B9%B8%EC%A1%D1%B9&amp;month=4&amp;year=2020&amp;thetype=%A7%BA%CB%B9%E8%C7%C2%A7%D2%B9"/>
    <hyperlink ref="E1866" r:id="rId1859" display="http://hfo63.cfo.in.th/CheckDataDtl.aspx?orgid=04624&amp;balance=%A7%BA%B4%D8%C5%3Cbr/%3E%A7%BA%CA%D1%C1%BE%D1%B9%B8%EC%A1%D1%B9&amp;month=4&amp;year=2020&amp;thetype=%A7%BA%CB%B9%E8%C7%C2%A7%D2%B9"/>
    <hyperlink ref="E1867" r:id="rId1860" display="http://hfo63.cfo.in.th/CheckDataDtl.aspx?orgid=04625&amp;balance=%A7%BA%B4%D8%C5%3Cbr/%3E%A7%BA%CA%D1%C1%BE%D1%B9%B8%EC%A1%D1%B9&amp;month=4&amp;year=2020&amp;thetype=%A7%BA%CB%B9%E8%C7%C2%A7%D2%B9"/>
    <hyperlink ref="E1868" r:id="rId1861" display="http://hfo63.cfo.in.th/CheckDataDtl.aspx?orgid=04625&amp;balance=%A7%BA%B4%D8%C5%3Cbr/%3E%A7%BA%CA%D1%C1%BE%D1%B9%B8%EC%A1%D1%B9&amp;month=4&amp;year=2020&amp;thetype=%A7%BA%CB%B9%E8%C7%C2%A7%D2%B9"/>
    <hyperlink ref="E1869" r:id="rId1862" display="http://hfo63.cfo.in.th/CheckDataDtl.aspx?orgid=04626&amp;balance=%A7%BA%B4%D8%C5%3Cbr/%3E%A7%BA%CA%D1%C1%BE%D1%B9%B8%EC%A1%D1%B9&amp;month=4&amp;year=2020&amp;thetype=%A7%BA%CB%B9%E8%C7%C2%A7%D2%B9"/>
    <hyperlink ref="E1870" r:id="rId1863" display="http://hfo63.cfo.in.th/CheckDataDtl.aspx?orgid=04626&amp;balance=%A7%BA%B4%D8%C5%3Cbr/%3E%A7%BA%CA%D1%C1%BE%D1%B9%B8%EC%A1%D1%B9&amp;month=4&amp;year=2020&amp;thetype=%A7%BA%CB%B9%E8%C7%C2%A7%D2%B9"/>
    <hyperlink ref="E1871" r:id="rId1864" display="http://hfo63.cfo.in.th/CheckDataDtl.aspx?orgid=04627&amp;balance=%A7%BA%B4%D8%C5%3Cbr/%3E%A7%BA%CA%D1%C1%BE%D1%B9%B8%EC%A1%D1%B9&amp;month=4&amp;year=2020&amp;thetype=%A7%BA%CB%B9%E8%C7%C2%A7%D2%B9"/>
    <hyperlink ref="E1872" r:id="rId1865" display="http://hfo63.cfo.in.th/CheckDataDtl.aspx?orgid=04627&amp;balance=%A7%BA%B4%D8%C5%3Cbr/%3E%A7%BA%CA%D1%C1%BE%D1%B9%B8%EC%A1%D1%B9&amp;month=4&amp;year=2020&amp;thetype=%A7%BA%CB%B9%E8%C7%C2%A7%D2%B9"/>
    <hyperlink ref="E1873" r:id="rId1866" display="http://hfo63.cfo.in.th/CheckDataDtl.aspx?orgid=04628&amp;balance=%A7%BA%B4%D8%C5%3Cbr/%3E%A7%BA%CA%D1%C1%BE%D1%B9%B8%EC%A1%D1%B9&amp;month=4&amp;year=2020&amp;thetype=%A7%BA%CB%B9%E8%C7%C2%A7%D2%B9"/>
    <hyperlink ref="E1874" r:id="rId1867" display="http://hfo63.cfo.in.th/CheckDataDtl.aspx?orgid=04628&amp;balance=%A7%BA%B4%D8%C5%3Cbr/%3E%A7%BA%CA%D1%C1%BE%D1%B9%B8%EC%A1%D1%B9&amp;month=4&amp;year=2020&amp;thetype=%A7%BA%CB%B9%E8%C7%C2%A7%D2%B9"/>
    <hyperlink ref="E1875" r:id="rId1868" display="http://hfo63.cfo.in.th/CheckDataDtl.aspx?orgid=04629&amp;balance=%A7%BA%B4%D8%C5%3Cbr/%3E%A7%BA%CA%D1%C1%BE%D1%B9%B8%EC%A1%D1%B9&amp;month=4&amp;year=2020&amp;thetype=%A7%BA%CB%B9%E8%C7%C2%A7%D2%B9"/>
    <hyperlink ref="E1876" r:id="rId1869" display="http://hfo63.cfo.in.th/CheckDataDtl.aspx?orgid=04629&amp;balance=%A7%BA%B4%D8%C5%3Cbr/%3E%A7%BA%CA%D1%C1%BE%D1%B9%B8%EC%A1%D1%B9&amp;month=4&amp;year=2020&amp;thetype=%A7%BA%CB%B9%E8%C7%C2%A7%D2%B9"/>
    <hyperlink ref="E1877" r:id="rId1870" display="http://hfo63.cfo.in.th/CheckDataDtl.aspx?orgid=04630&amp;balance=%A7%BA%B4%D8%C5%3Cbr/%3E%A7%BA%CA%D1%C1%BE%D1%B9%B8%EC%A1%D1%B9&amp;month=4&amp;year=2020&amp;thetype=%A7%BA%CB%B9%E8%C7%C2%A7%D2%B9"/>
    <hyperlink ref="E1878" r:id="rId1871" display="http://hfo63.cfo.in.th/CheckDataDtl.aspx?orgid=04630&amp;balance=%A7%BA%B4%D8%C5%3Cbr/%3E%A7%BA%CA%D1%C1%BE%D1%B9%B8%EC%A1%D1%B9&amp;month=4&amp;year=2020&amp;thetype=%A7%BA%CB%B9%E8%C7%C2%A7%D2%B9"/>
    <hyperlink ref="E1879" r:id="rId1872" display="http://hfo63.cfo.in.th/CheckDataDtl.aspx?orgid=04631&amp;balance=%A7%BA%B4%D8%C5%3Cbr/%3E%A7%BA%CA%D1%C1%BE%D1%B9%B8%EC%A1%D1%B9&amp;month=4&amp;year=2020&amp;thetype=%A7%BA%CB%B9%E8%C7%C2%A7%D2%B9"/>
    <hyperlink ref="E1880" r:id="rId1873" display="http://hfo63.cfo.in.th/CheckDataDtl.aspx?orgid=04631&amp;balance=%A7%BA%B4%D8%C5%3Cbr/%3E%A7%BA%CA%D1%C1%BE%D1%B9%B8%EC%A1%D1%B9&amp;month=4&amp;year=2020&amp;thetype=%A7%BA%CB%B9%E8%C7%C2%A7%D2%B9"/>
    <hyperlink ref="E1881" r:id="rId1874" display="http://hfo63.cfo.in.th/CheckDataDtl.aspx?orgid=04632&amp;balance=%A7%BA%B4%D8%C5%3Cbr/%3E%A7%BA%CA%D1%C1%BE%D1%B9%B8%EC%A1%D1%B9&amp;month=4&amp;year=2020&amp;thetype=%A7%BA%CB%B9%E8%C7%C2%A7%D2%B9"/>
    <hyperlink ref="E1882" r:id="rId1875" display="http://hfo63.cfo.in.th/CheckDataDtl.aspx?orgid=04632&amp;balance=%A7%BA%B4%D8%C5%3Cbr/%3E%A7%BA%CA%D1%C1%BE%D1%B9%B8%EC%A1%D1%B9&amp;month=4&amp;year=2020&amp;thetype=%A7%BA%CB%B9%E8%C7%C2%A7%D2%B9"/>
    <hyperlink ref="E1883" r:id="rId1876" display="http://hfo63.cfo.in.th/CheckDataDtl.aspx?orgid=04633&amp;balance=%A7%BA%B4%D8%C5%3Cbr/%3E%A7%BA%CA%D1%C1%BE%D1%B9%B8%EC%A1%D1%B9&amp;month=4&amp;year=2020&amp;thetype=%A7%BA%CB%B9%E8%C7%C2%A7%D2%B9"/>
    <hyperlink ref="E1884" r:id="rId1877" display="http://hfo63.cfo.in.th/CheckDataDtl.aspx?orgid=04633&amp;balance=%A7%BA%B4%D8%C5%3Cbr/%3E%A7%BA%CA%D1%C1%BE%D1%B9%B8%EC%A1%D1%B9&amp;month=4&amp;year=2020&amp;thetype=%A7%BA%CB%B9%E8%C7%C2%A7%D2%B9"/>
    <hyperlink ref="E1885" r:id="rId1878" display="http://hfo63.cfo.in.th/CheckDataDtl.aspx?orgid=04634&amp;balance=%A7%BA%B4%D8%C5%3Cbr/%3E%A7%BA%CA%D1%C1%BE%D1%B9%B8%EC%A1%D1%B9&amp;month=4&amp;year=2020&amp;thetype=%A7%BA%CB%B9%E8%C7%C2%A7%D2%B9"/>
    <hyperlink ref="E1886" r:id="rId1879" display="http://hfo63.cfo.in.th/CheckDataDtl.aspx?orgid=04634&amp;balance=%A7%BA%B4%D8%C5%3Cbr/%3E%A7%BA%CA%D1%C1%BE%D1%B9%B8%EC%A1%D1%B9&amp;month=4&amp;year=2020&amp;thetype=%A7%BA%CB%B9%E8%C7%C2%A7%D2%B9"/>
    <hyperlink ref="E1887" r:id="rId1880" display="http://hfo63.cfo.in.th/CheckDataDtl.aspx?orgid=04635&amp;balance=%A7%BA%B4%D8%C5%3Cbr/%3E%A7%BA%CA%D1%C1%BE%D1%B9%B8%EC%A1%D1%B9&amp;month=4&amp;year=2020&amp;thetype=%A7%BA%CB%B9%E8%C7%C2%A7%D2%B9"/>
    <hyperlink ref="E1888" r:id="rId1881" display="http://hfo63.cfo.in.th/CheckDataDtl.aspx?orgid=04635&amp;balance=%A7%BA%B4%D8%C5%3Cbr/%3E%A7%BA%CA%D1%C1%BE%D1%B9%B8%EC%A1%D1%B9&amp;month=4&amp;year=2020&amp;thetype=%A7%BA%CB%B9%E8%C7%C2%A7%D2%B9"/>
    <hyperlink ref="E1889" r:id="rId1882" display="http://hfo63.cfo.in.th/CheckDataDtl.aspx?orgid=04636&amp;balance=%A7%BA%B4%D8%C5%3Cbr/%3E%A7%BA%CA%D1%C1%BE%D1%B9%B8%EC%A1%D1%B9&amp;month=4&amp;year=2020&amp;thetype=%A7%BA%CB%B9%E8%C7%C2%A7%D2%B9"/>
    <hyperlink ref="E1890" r:id="rId1883" display="http://hfo63.cfo.in.th/CheckDataDtl.aspx?orgid=04636&amp;balance=%A7%BA%B4%D8%C5%3Cbr/%3E%A7%BA%CA%D1%C1%BE%D1%B9%B8%EC%A1%D1%B9&amp;month=4&amp;year=2020&amp;thetype=%A7%BA%CB%B9%E8%C7%C2%A7%D2%B9"/>
    <hyperlink ref="E1891" r:id="rId1884" display="http://hfo63.cfo.in.th/CheckDataDtl.aspx?orgid=04637&amp;balance=%A7%BA%B4%D8%C5%3Cbr/%3E%A7%BA%CA%D1%C1%BE%D1%B9%B8%EC%A1%D1%B9&amp;month=4&amp;year=2020&amp;thetype=%A7%BA%CB%B9%E8%C7%C2%A7%D2%B9"/>
    <hyperlink ref="E1892" r:id="rId1885" display="http://hfo63.cfo.in.th/CheckDataDtl.aspx?orgid=04637&amp;balance=%A7%BA%B4%D8%C5%3Cbr/%3E%A7%BA%CA%D1%C1%BE%D1%B9%B8%EC%A1%D1%B9&amp;month=4&amp;year=2020&amp;thetype=%A7%BA%CB%B9%E8%C7%C2%A7%D2%B9"/>
    <hyperlink ref="E1893" r:id="rId1886" display="http://hfo63.cfo.in.th/CheckDataDtl.aspx?orgid=04638&amp;balance=%A7%BA%B4%D8%C5%3Cbr/%3E%A7%BA%CA%D1%C1%BE%D1%B9%B8%EC%A1%D1%B9&amp;month=4&amp;year=2020&amp;thetype=%A7%BA%CB%B9%E8%C7%C2%A7%D2%B9"/>
    <hyperlink ref="E1894" r:id="rId1887" display="http://hfo63.cfo.in.th/CheckDataDtl.aspx?orgid=04638&amp;balance=%A7%BA%B4%D8%C5%3Cbr/%3E%A7%BA%CA%D1%C1%BE%D1%B9%B8%EC%A1%D1%B9&amp;month=4&amp;year=2020&amp;thetype=%A7%BA%CB%B9%E8%C7%C2%A7%D2%B9"/>
    <hyperlink ref="E1895" r:id="rId1888" display="http://hfo63.cfo.in.th/CheckDataDtl.aspx?orgid=04639&amp;balance=%A7%BA%B4%D8%C5%3Cbr/%3E%A7%BA%CA%D1%C1%BE%D1%B9%B8%EC%A1%D1%B9&amp;month=4&amp;year=2020&amp;thetype=%A7%BA%CB%B9%E8%C7%C2%A7%D2%B9"/>
    <hyperlink ref="E1896" r:id="rId1889" display="http://hfo63.cfo.in.th/CheckDataDtl.aspx?orgid=04639&amp;balance=%A7%BA%B4%D8%C5%3Cbr/%3E%A7%BA%CA%D1%C1%BE%D1%B9%B8%EC%A1%D1%B9&amp;month=4&amp;year=2020&amp;thetype=%A7%BA%CB%B9%E8%C7%C2%A7%D2%B9"/>
    <hyperlink ref="E1897" r:id="rId1890" display="http://hfo63.cfo.in.th/CheckDataDtl.aspx?orgid=04640&amp;balance=%A7%BA%B4%D8%C5%3Cbr/%3E%A7%BA%CA%D1%C1%BE%D1%B9%B8%EC%A1%D1%B9&amp;month=4&amp;year=2020&amp;thetype=%A7%BA%CB%B9%E8%C7%C2%A7%D2%B9"/>
    <hyperlink ref="E1898" r:id="rId1891" display="http://hfo63.cfo.in.th/CheckDataDtl.aspx?orgid=04640&amp;balance=%A7%BA%B4%D8%C5%3Cbr/%3E%A7%BA%CA%D1%C1%BE%D1%B9%B8%EC%A1%D1%B9&amp;month=4&amp;year=2020&amp;thetype=%A7%BA%CB%B9%E8%C7%C2%A7%D2%B9"/>
    <hyperlink ref="E1899" r:id="rId1892" display="http://hfo63.cfo.in.th/CheckDataDtl.aspx?orgid=04641&amp;balance=%A7%BA%B4%D8%C5%3Cbr/%3E%A7%BA%CA%D1%C1%BE%D1%B9%B8%EC%A1%D1%B9&amp;month=4&amp;year=2020&amp;thetype=%A7%BA%CB%B9%E8%C7%C2%A7%D2%B9"/>
    <hyperlink ref="E1900" r:id="rId1893" display="http://hfo63.cfo.in.th/CheckDataDtl.aspx?orgid=04641&amp;balance=%A7%BA%B4%D8%C5%3Cbr/%3E%A7%BA%CA%D1%C1%BE%D1%B9%B8%EC%A1%D1%B9&amp;month=4&amp;year=2020&amp;thetype=%A7%BA%CB%B9%E8%C7%C2%A7%D2%B9"/>
    <hyperlink ref="E1901" r:id="rId1894" display="http://hfo63.cfo.in.th/CheckDataDtl.aspx?orgid=04642&amp;balance=%A7%BA%B4%D8%C5%3Cbr/%3E%A7%BA%CA%D1%C1%BE%D1%B9%B8%EC%A1%D1%B9&amp;month=4&amp;year=2020&amp;thetype=%A7%BA%CB%B9%E8%C7%C2%A7%D2%B9"/>
    <hyperlink ref="E1902" r:id="rId1895" display="http://hfo63.cfo.in.th/CheckDataDtl.aspx?orgid=04642&amp;balance=%A7%BA%B4%D8%C5%3Cbr/%3E%A7%BA%CA%D1%C1%BE%D1%B9%B8%EC%A1%D1%B9&amp;month=4&amp;year=2020&amp;thetype=%A7%BA%CB%B9%E8%C7%C2%A7%D2%B9"/>
    <hyperlink ref="E1903" r:id="rId1896" display="http://hfo63.cfo.in.th/CheckDataDtl.aspx?orgid=04643&amp;balance=%A7%BA%B4%D8%C5%3Cbr/%3E%A7%BA%CA%D1%C1%BE%D1%B9%B8%EC%A1%D1%B9&amp;month=4&amp;year=2020&amp;thetype=%A7%BA%CB%B9%E8%C7%C2%A7%D2%B9"/>
    <hyperlink ref="E1904" r:id="rId1897" display="http://hfo63.cfo.in.th/CheckDataDtl.aspx?orgid=04643&amp;balance=%A7%BA%B4%D8%C5%3Cbr/%3E%A7%BA%CA%D1%C1%BE%D1%B9%B8%EC%A1%D1%B9&amp;month=4&amp;year=2020&amp;thetype=%A7%BA%CB%B9%E8%C7%C2%A7%D2%B9"/>
    <hyperlink ref="E1905" r:id="rId1898" display="http://hfo63.cfo.in.th/CheckDataDtl.aspx?orgid=04644&amp;balance=%A7%BA%B4%D8%C5%3Cbr/%3E%A7%BA%CA%D1%C1%BE%D1%B9%B8%EC%A1%D1%B9&amp;month=4&amp;year=2020&amp;thetype=%A7%BA%CB%B9%E8%C7%C2%A7%D2%B9"/>
    <hyperlink ref="E1906" r:id="rId1899" display="http://hfo63.cfo.in.th/CheckDataDtl.aspx?orgid=04644&amp;balance=%A7%BA%B4%D8%C5%3Cbr/%3E%A7%BA%CA%D1%C1%BE%D1%B9%B8%EC%A1%D1%B9&amp;month=4&amp;year=2020&amp;thetype=%A7%BA%CB%B9%E8%C7%C2%A7%D2%B9"/>
    <hyperlink ref="E1907" r:id="rId1900" display="http://hfo63.cfo.in.th/CheckDataDtl.aspx?orgid=04645&amp;balance=%A7%BA%B4%D8%C5%3Cbr/%3E%A7%BA%CA%D1%C1%BE%D1%B9%B8%EC%A1%D1%B9&amp;month=4&amp;year=2020&amp;thetype=%A7%BA%CB%B9%E8%C7%C2%A7%D2%B9"/>
    <hyperlink ref="E1908" r:id="rId1901" display="http://hfo63.cfo.in.th/CheckDataDtl.aspx?orgid=04645&amp;balance=%A7%BA%B4%D8%C5%3Cbr/%3E%A7%BA%CA%D1%C1%BE%D1%B9%B8%EC%A1%D1%B9&amp;month=4&amp;year=2020&amp;thetype=%A7%BA%CB%B9%E8%C7%C2%A7%D2%B9"/>
    <hyperlink ref="E1909" r:id="rId1902" display="http://hfo63.cfo.in.th/CheckDataDtl.aspx?orgid=04646&amp;balance=%A7%BA%B4%D8%C5%3Cbr/%3E%A7%BA%CA%D1%C1%BE%D1%B9%B8%EC%A1%D1%B9&amp;month=4&amp;year=2020&amp;thetype=%A7%BA%CB%B9%E8%C7%C2%A7%D2%B9"/>
    <hyperlink ref="E1910" r:id="rId1903" display="http://hfo63.cfo.in.th/CheckDataDtl.aspx?orgid=04646&amp;balance=%A7%BA%B4%D8%C5%3Cbr/%3E%A7%BA%CA%D1%C1%BE%D1%B9%B8%EC%A1%D1%B9&amp;month=4&amp;year=2020&amp;thetype=%A7%BA%CB%B9%E8%C7%C2%A7%D2%B9"/>
    <hyperlink ref="E1911" r:id="rId1904" display="http://hfo63.cfo.in.th/CheckDataDtl.aspx?orgid=04647&amp;balance=%A7%BA%B4%D8%C5%3Cbr/%3E%A7%BA%CA%D1%C1%BE%D1%B9%B8%EC%A1%D1%B9&amp;month=4&amp;year=2020&amp;thetype=%A7%BA%CB%B9%E8%C7%C2%A7%D2%B9"/>
    <hyperlink ref="E1912" r:id="rId1905" display="http://hfo63.cfo.in.th/CheckDataDtl.aspx?orgid=04647&amp;balance=%A7%BA%B4%D8%C5%3Cbr/%3E%A7%BA%CA%D1%C1%BE%D1%B9%B8%EC%A1%D1%B9&amp;month=4&amp;year=2020&amp;thetype=%A7%BA%CB%B9%E8%C7%C2%A7%D2%B9"/>
    <hyperlink ref="E1913" r:id="rId1906" display="http://hfo63.cfo.in.th/CheckDataDtl.aspx?orgid=04648&amp;balance=%A7%BA%B4%D8%C5%3Cbr/%3E%A7%BA%CA%D1%C1%BE%D1%B9%B8%EC%A1%D1%B9&amp;month=4&amp;year=2020&amp;thetype=%A7%BA%CB%B9%E8%C7%C2%A7%D2%B9"/>
    <hyperlink ref="E1914" r:id="rId1907" display="http://hfo63.cfo.in.th/CheckDataDtl.aspx?orgid=04648&amp;balance=%A7%BA%B4%D8%C5%3Cbr/%3E%A7%BA%CA%D1%C1%BE%D1%B9%B8%EC%A1%D1%B9&amp;month=4&amp;year=2020&amp;thetype=%A7%BA%CB%B9%E8%C7%C2%A7%D2%B9"/>
    <hyperlink ref="E1915" r:id="rId1908" display="http://hfo63.cfo.in.th/CheckDataDtl.aspx?orgid=04649&amp;balance=%A7%BA%B4%D8%C5%3Cbr/%3E%A7%BA%CA%D1%C1%BE%D1%B9%B8%EC%A1%D1%B9&amp;month=4&amp;year=2020&amp;thetype=%A7%BA%CB%B9%E8%C7%C2%A7%D2%B9"/>
    <hyperlink ref="E1916" r:id="rId1909" display="http://hfo63.cfo.in.th/CheckDataDtl.aspx?orgid=04649&amp;balance=%A7%BA%B4%D8%C5%3Cbr/%3E%A7%BA%CA%D1%C1%BE%D1%B9%B8%EC%A1%D1%B9&amp;month=4&amp;year=2020&amp;thetype=%A7%BA%CB%B9%E8%C7%C2%A7%D2%B9"/>
    <hyperlink ref="E1917" r:id="rId1910" display="http://hfo63.cfo.in.th/CheckDataDtl.aspx?orgid=04650&amp;balance=%A7%BA%B4%D8%C5%3Cbr/%3E%A7%BA%CA%D1%C1%BE%D1%B9%B8%EC%A1%D1%B9&amp;month=4&amp;year=2020&amp;thetype=%A7%BA%CB%B9%E8%C7%C2%A7%D2%B9"/>
    <hyperlink ref="E1918" r:id="rId1911" display="http://hfo63.cfo.in.th/CheckDataDtl.aspx?orgid=04650&amp;balance=%A7%BA%B4%D8%C5%3Cbr/%3E%A7%BA%CA%D1%C1%BE%D1%B9%B8%EC%A1%D1%B9&amp;month=4&amp;year=2020&amp;thetype=%A7%BA%CB%B9%E8%C7%C2%A7%D2%B9"/>
    <hyperlink ref="E1919" r:id="rId1912" display="http://hfo63.cfo.in.th/CheckDataDtl.aspx?orgid=04651&amp;balance=%A7%BA%B4%D8%C5%3Cbr/%3E%A7%BA%CA%D1%C1%BE%D1%B9%B8%EC%A1%D1%B9&amp;month=4&amp;year=2020&amp;thetype=%A7%BA%CB%B9%E8%C7%C2%A7%D2%B9"/>
    <hyperlink ref="E1920" r:id="rId1913" display="http://hfo63.cfo.in.th/CheckDataDtl.aspx?orgid=04651&amp;balance=%A7%BA%B4%D8%C5%3Cbr/%3E%A7%BA%CA%D1%C1%BE%D1%B9%B8%EC%A1%D1%B9&amp;month=4&amp;year=2020&amp;thetype=%A7%BA%CB%B9%E8%C7%C2%A7%D2%B9"/>
    <hyperlink ref="E1921" r:id="rId1914" display="http://hfo63.cfo.in.th/CheckDataDtl.aspx?orgid=04652&amp;balance=%A7%BA%B4%D8%C5%3Cbr/%3E%A7%BA%CA%D1%C1%BE%D1%B9%B8%EC%A1%D1%B9&amp;month=4&amp;year=2020&amp;thetype=%A7%BA%CB%B9%E8%C7%C2%A7%D2%B9"/>
    <hyperlink ref="E1922" r:id="rId1915" display="http://hfo63.cfo.in.th/CheckDataDtl.aspx?orgid=04652&amp;balance=%A7%BA%B4%D8%C5%3Cbr/%3E%A7%BA%CA%D1%C1%BE%D1%B9%B8%EC%A1%D1%B9&amp;month=4&amp;year=2020&amp;thetype=%A7%BA%CB%B9%E8%C7%C2%A7%D2%B9"/>
    <hyperlink ref="E1923" r:id="rId1916" display="http://hfo63.cfo.in.th/CheckDataDtl.aspx?orgid=04653&amp;balance=%A7%BA%B4%D8%C5%3Cbr/%3E%A7%BA%CA%D1%C1%BE%D1%B9%B8%EC%A1%D1%B9&amp;month=4&amp;year=2020&amp;thetype=%A7%BA%CB%B9%E8%C7%C2%A7%D2%B9"/>
    <hyperlink ref="E1924" r:id="rId1917" display="http://hfo63.cfo.in.th/CheckDataDtl.aspx?orgid=04653&amp;balance=%A7%BA%B4%D8%C5%3Cbr/%3E%A7%BA%CA%D1%C1%BE%D1%B9%B8%EC%A1%D1%B9&amp;month=4&amp;year=2020&amp;thetype=%A7%BA%CB%B9%E8%C7%C2%A7%D2%B9"/>
    <hyperlink ref="E1925" r:id="rId1918" display="http://hfo63.cfo.in.th/CheckDataDtl.aspx?orgid=04654&amp;balance=%A7%BA%B4%D8%C5%3Cbr/%3E%A7%BA%CA%D1%C1%BE%D1%B9%B8%EC%A1%D1%B9&amp;month=4&amp;year=2020&amp;thetype=%A7%BA%CB%B9%E8%C7%C2%A7%D2%B9"/>
    <hyperlink ref="E1926" r:id="rId1919" display="http://hfo63.cfo.in.th/CheckDataDtl.aspx?orgid=04654&amp;balance=%A7%BA%B4%D8%C5%3Cbr/%3E%A7%BA%CA%D1%C1%BE%D1%B9%B8%EC%A1%D1%B9&amp;month=4&amp;year=2020&amp;thetype=%A7%BA%CB%B9%E8%C7%C2%A7%D2%B9"/>
    <hyperlink ref="E1927" r:id="rId1920" display="http://hfo63.cfo.in.th/CheckDataDtl.aspx?orgid=04655&amp;balance=%A7%BA%B4%D8%C5%3Cbr/%3E%A7%BA%CA%D1%C1%BE%D1%B9%B8%EC%A1%D1%B9&amp;month=4&amp;year=2020&amp;thetype=%A7%BA%CB%B9%E8%C7%C2%A7%D2%B9"/>
    <hyperlink ref="E1928" r:id="rId1921" display="http://hfo63.cfo.in.th/CheckDataDtl.aspx?orgid=04655&amp;balance=%A7%BA%B4%D8%C5%3Cbr/%3E%A7%BA%CA%D1%C1%BE%D1%B9%B8%EC%A1%D1%B9&amp;month=4&amp;year=2020&amp;thetype=%A7%BA%CB%B9%E8%C7%C2%A7%D2%B9"/>
    <hyperlink ref="E1929" r:id="rId1922" display="http://hfo63.cfo.in.th/CheckDataDtl.aspx?orgid=04656&amp;balance=%A7%BA%B4%D8%C5%3Cbr/%3E%A7%BA%CA%D1%C1%BE%D1%B9%B8%EC%A1%D1%B9&amp;month=4&amp;year=2020&amp;thetype=%A7%BA%CB%B9%E8%C7%C2%A7%D2%B9"/>
    <hyperlink ref="E1930" r:id="rId1923" display="http://hfo63.cfo.in.th/CheckDataDtl.aspx?orgid=04656&amp;balance=%A7%BA%B4%D8%C5%3Cbr/%3E%A7%BA%CA%D1%C1%BE%D1%B9%B8%EC%A1%D1%B9&amp;month=4&amp;year=2020&amp;thetype=%A7%BA%CB%B9%E8%C7%C2%A7%D2%B9"/>
    <hyperlink ref="E1931" r:id="rId1924" display="http://hfo63.cfo.in.th/CheckDataDtl.aspx?orgid=04657&amp;balance=%A7%BA%B4%D8%C5%3Cbr/%3E%A7%BA%CA%D1%C1%BE%D1%B9%B8%EC%A1%D1%B9&amp;month=4&amp;year=2020&amp;thetype=%A7%BA%CB%B9%E8%C7%C2%A7%D2%B9"/>
    <hyperlink ref="E1932" r:id="rId1925" display="http://hfo63.cfo.in.th/CheckDataDtl.aspx?orgid=04657&amp;balance=%A7%BA%B4%D8%C5%3Cbr/%3E%A7%BA%CA%D1%C1%BE%D1%B9%B8%EC%A1%D1%B9&amp;month=4&amp;year=2020&amp;thetype=%A7%BA%CB%B9%E8%C7%C2%A7%D2%B9"/>
    <hyperlink ref="E1933" r:id="rId1926" display="http://hfo63.cfo.in.th/CheckDataDtl.aspx?orgid=04658&amp;balance=%A7%BA%B4%D8%C5%3Cbr/%3E%A7%BA%CA%D1%C1%BE%D1%B9%B8%EC%A1%D1%B9&amp;month=4&amp;year=2020&amp;thetype=%A7%BA%CB%B9%E8%C7%C2%A7%D2%B9"/>
    <hyperlink ref="E1934" r:id="rId1927" display="http://hfo63.cfo.in.th/CheckDataDtl.aspx?orgid=04658&amp;balance=%A7%BA%B4%D8%C5%3Cbr/%3E%A7%BA%CA%D1%C1%BE%D1%B9%B8%EC%A1%D1%B9&amp;month=4&amp;year=2020&amp;thetype=%A7%BA%CB%B9%E8%C7%C2%A7%D2%B9"/>
    <hyperlink ref="E1935" r:id="rId1928" display="http://hfo63.cfo.in.th/CheckDataDtl.aspx?orgid=04659&amp;balance=%A7%BA%B4%D8%C5%3Cbr/%3E%A7%BA%CA%D1%C1%BE%D1%B9%B8%EC%A1%D1%B9&amp;month=4&amp;year=2020&amp;thetype=%A7%BA%CB%B9%E8%C7%C2%A7%D2%B9"/>
    <hyperlink ref="E1936" r:id="rId1929" display="http://hfo63.cfo.in.th/CheckDataDtl.aspx?orgid=04659&amp;balance=%A7%BA%B4%D8%C5%3Cbr/%3E%A7%BA%CA%D1%C1%BE%D1%B9%B8%EC%A1%D1%B9&amp;month=4&amp;year=2020&amp;thetype=%A7%BA%CB%B9%E8%C7%C2%A7%D2%B9"/>
    <hyperlink ref="E1937" r:id="rId1930" display="http://hfo63.cfo.in.th/CheckDataDtl.aspx?orgid=04660&amp;balance=%A7%BA%B4%D8%C5%3Cbr/%3E%A7%BA%CA%D1%C1%BE%D1%B9%B8%EC%A1%D1%B9&amp;month=4&amp;year=2020&amp;thetype=%A7%BA%CB%B9%E8%C7%C2%A7%D2%B9"/>
    <hyperlink ref="E1938" r:id="rId1931" display="http://hfo63.cfo.in.th/CheckDataDtl.aspx?orgid=04660&amp;balance=%A7%BA%B4%D8%C5%3Cbr/%3E%A7%BA%CA%D1%C1%BE%D1%B9%B8%EC%A1%D1%B9&amp;month=4&amp;year=2020&amp;thetype=%A7%BA%CB%B9%E8%C7%C2%A7%D2%B9"/>
    <hyperlink ref="E1939" r:id="rId1932" display="http://hfo63.cfo.in.th/CheckDataDtl.aspx?orgid=04661&amp;balance=%A7%BA%B4%D8%C5%3Cbr/%3E%A7%BA%CA%D1%C1%BE%D1%B9%B8%EC%A1%D1%B9&amp;month=4&amp;year=2020&amp;thetype=%A7%BA%CB%B9%E8%C7%C2%A7%D2%B9"/>
    <hyperlink ref="E1940" r:id="rId1933" display="http://hfo63.cfo.in.th/CheckDataDtl.aspx?orgid=04661&amp;balance=%A7%BA%B4%D8%C5%3Cbr/%3E%A7%BA%CA%D1%C1%BE%D1%B9%B8%EC%A1%D1%B9&amp;month=4&amp;year=2020&amp;thetype=%A7%BA%CB%B9%E8%C7%C2%A7%D2%B9"/>
    <hyperlink ref="E1941" r:id="rId1934" display="http://hfo63.cfo.in.th/CheckDataDtl.aspx?orgid=04662&amp;balance=%A7%BA%B4%D8%C5%3Cbr/%3E%A7%BA%CA%D1%C1%BE%D1%B9%B8%EC%A1%D1%B9&amp;month=4&amp;year=2020&amp;thetype=%A7%BA%CB%B9%E8%C7%C2%A7%D2%B9"/>
    <hyperlink ref="E1942" r:id="rId1935" display="http://hfo63.cfo.in.th/CheckDataDtl.aspx?orgid=04662&amp;balance=%A7%BA%B4%D8%C5%3Cbr/%3E%A7%BA%CA%D1%C1%BE%D1%B9%B8%EC%A1%D1%B9&amp;month=4&amp;year=2020&amp;thetype=%A7%BA%CB%B9%E8%C7%C2%A7%D2%B9"/>
    <hyperlink ref="E1943" r:id="rId1936" display="http://hfo63.cfo.in.th/CheckDataDtl.aspx?orgid=04663&amp;balance=%A7%BA%B4%D8%C5%3Cbr/%3E%A7%BA%CA%D1%C1%BE%D1%B9%B8%EC%A1%D1%B9&amp;month=4&amp;year=2020&amp;thetype=%A7%BA%CB%B9%E8%C7%C2%A7%D2%B9"/>
    <hyperlink ref="E1944" r:id="rId1937" display="http://hfo63.cfo.in.th/CheckDataDtl.aspx?orgid=04663&amp;balance=%A7%BA%B4%D8%C5%3Cbr/%3E%A7%BA%CA%D1%C1%BE%D1%B9%B8%EC%A1%D1%B9&amp;month=4&amp;year=2020&amp;thetype=%A7%BA%CB%B9%E8%C7%C2%A7%D2%B9"/>
    <hyperlink ref="E1945" r:id="rId1938" display="http://hfo63.cfo.in.th/CheckDataDtl.aspx?orgid=04664&amp;balance=%A7%BA%B4%D8%C5%3Cbr/%3E%A7%BA%CA%D1%C1%BE%D1%B9%B8%EC%A1%D1%B9&amp;month=4&amp;year=2020&amp;thetype=%A7%BA%CB%B9%E8%C7%C2%A7%D2%B9"/>
    <hyperlink ref="E1946" r:id="rId1939" display="http://hfo63.cfo.in.th/CheckDataDtl.aspx?orgid=04664&amp;balance=%A7%BA%B4%D8%C5%3Cbr/%3E%A7%BA%CA%D1%C1%BE%D1%B9%B8%EC%A1%D1%B9&amp;month=4&amp;year=2020&amp;thetype=%A7%BA%CB%B9%E8%C7%C2%A7%D2%B9"/>
    <hyperlink ref="E1947" r:id="rId1940" display="http://hfo63.cfo.in.th/CheckDataDtl.aspx?orgid=10671&amp;balance=%A7%BA%B4%D8%C5%3Cbr/%3E%A7%BA%CA%D1%C1%BE%D1%B9%B8%EC%A1%D1%B9&amp;month=4&amp;year=2020&amp;thetype=%A7%BA%CB%B9%E8%C7%C2%A7%D2%B9"/>
    <hyperlink ref="E1948" r:id="rId1941" display="http://hfo63.cfo.in.th/CheckDataDtl.aspx?orgid=10671&amp;balance=%A7%BA%B4%D8%C5%3Cbr/%3E%A7%BA%CA%D1%C1%BE%D1%B9%B8%EC%A1%D1%B9&amp;month=4&amp;year=2020&amp;thetype=%A7%BA%CB%B9%E8%C7%C2%A7%D2%B9"/>
    <hyperlink ref="E1949" r:id="rId1942" display="http://hfo63.cfo.in.th/CheckDataDtl.aspx?orgid=11013&amp;balance=%A7%BA%B4%D8%C5%3Cbr/%3E%A7%BA%CA%D1%C1%BE%D1%B9%B8%EC%A1%D1%B9&amp;month=4&amp;year=2020&amp;thetype=%A7%BA%CB%B9%E8%C7%C2%A7%D2%B9"/>
    <hyperlink ref="E1950" r:id="rId1943" display="http://hfo63.cfo.in.th/CheckDataDtl.aspx?orgid=11013&amp;balance=%A7%BA%B4%D8%C5%3Cbr/%3E%A7%BA%CA%D1%C1%BE%D1%B9%B8%EC%A1%D1%B9&amp;month=4&amp;year=2020&amp;thetype=%A7%BA%CB%B9%E8%C7%C2%A7%D2%B9"/>
    <hyperlink ref="E1951" r:id="rId1944" display="http://hfo63.cfo.in.th/CheckDataDtl.aspx?orgid=11014&amp;balance=%A7%BA%B4%D8%C5%3Cbr/%3E%A7%BA%CA%D1%C1%BE%D1%B9%B8%EC%A1%D1%B9&amp;month=4&amp;year=2020&amp;thetype=%A7%BA%CB%B9%E8%C7%C2%A7%D2%B9"/>
    <hyperlink ref="E1952" r:id="rId1945" display="http://hfo63.cfo.in.th/CheckDataDtl.aspx?orgid=11014&amp;balance=%A7%BA%B4%D8%C5%3Cbr/%3E%A7%BA%CA%D1%C1%BE%D1%B9%B8%EC%A1%D1%B9&amp;month=4&amp;year=2020&amp;thetype=%A7%BA%CB%B9%E8%C7%C2%A7%D2%B9"/>
    <hyperlink ref="E1953" r:id="rId1946" display="http://hfo63.cfo.in.th/CheckDataDtl.aspx?orgid=11015&amp;balance=%A7%BA%B4%D8%C5%3Cbr/%3E%A7%BA%CA%D1%C1%BE%D1%B9%B8%EC%A1%D1%B9&amp;month=4&amp;year=2020&amp;thetype=%A7%BA%CB%B9%E8%C7%C2%A7%D2%B9"/>
    <hyperlink ref="E1954" r:id="rId1947" display="http://hfo63.cfo.in.th/CheckDataDtl.aspx?orgid=11015&amp;balance=%A7%BA%B4%D8%C5%3Cbr/%3E%A7%BA%CA%D1%C1%BE%D1%B9%B8%EC%A1%D1%B9&amp;month=4&amp;year=2020&amp;thetype=%A7%BA%CB%B9%E8%C7%C2%A7%D2%B9"/>
    <hyperlink ref="E1955" r:id="rId1948" display="http://hfo63.cfo.in.th/CheckDataDtl.aspx?orgid=11016&amp;balance=%A7%BA%B4%D8%C5%3Cbr/%3E%A7%BA%CA%D1%C1%BE%D1%B9%B8%EC%A1%D1%B9&amp;month=4&amp;year=2020&amp;thetype=%A7%BA%CB%B9%E8%C7%C2%A7%D2%B9"/>
    <hyperlink ref="E1956" r:id="rId1949" display="http://hfo63.cfo.in.th/CheckDataDtl.aspx?orgid=11016&amp;balance=%A7%BA%B4%D8%C5%3Cbr/%3E%A7%BA%CA%D1%C1%BE%D1%B9%B8%EC%A1%D1%B9&amp;month=4&amp;year=2020&amp;thetype=%A7%BA%CB%B9%E8%C7%C2%A7%D2%B9"/>
    <hyperlink ref="E1957" r:id="rId1950" display="http://hfo63.cfo.in.th/CheckDataDtl.aspx?orgid=11017&amp;balance=%A7%BA%B4%D8%C5%3Cbr/%3E%A7%BA%CA%D1%C1%BE%D1%B9%B8%EC%A1%D1%B9&amp;month=4&amp;year=2020&amp;thetype=%A7%BA%CB%B9%E8%C7%C2%A7%D2%B9"/>
    <hyperlink ref="E1958" r:id="rId1951" display="http://hfo63.cfo.in.th/CheckDataDtl.aspx?orgid=11017&amp;balance=%A7%BA%B4%D8%C5%3Cbr/%3E%A7%BA%CA%D1%C1%BE%D1%B9%B8%EC%A1%D1%B9&amp;month=4&amp;year=2020&amp;thetype=%A7%BA%CB%B9%E8%C7%C2%A7%D2%B9"/>
    <hyperlink ref="E1959" r:id="rId1952" display="http://hfo63.cfo.in.th/CheckDataDtl.aspx?orgid=11018&amp;balance=%A7%BA%B4%D8%C5%3Cbr/%3E%A7%BA%CA%D1%C1%BE%D1%B9%B8%EC%A1%D1%B9&amp;month=4&amp;year=2020&amp;thetype=%A7%BA%CB%B9%E8%C7%C2%A7%D2%B9"/>
    <hyperlink ref="E1960" r:id="rId1953" display="http://hfo63.cfo.in.th/CheckDataDtl.aspx?orgid=11018&amp;balance=%A7%BA%B4%D8%C5%3Cbr/%3E%A7%BA%CA%D1%C1%BE%D1%B9%B8%EC%A1%D1%B9&amp;month=4&amp;year=2020&amp;thetype=%A7%BA%CB%B9%E8%C7%C2%A7%D2%B9"/>
    <hyperlink ref="E1961" r:id="rId1954" display="http://hfo63.cfo.in.th/CheckDataDtl.aspx?orgid=11019&amp;balance=%A7%BA%B4%D8%C5%3Cbr/%3E%A7%BA%CA%D1%C1%BE%D1%B9%B8%EC%A1%D1%B9&amp;month=4&amp;year=2020&amp;thetype=%A7%BA%CB%B9%E8%C7%C2%A7%D2%B9"/>
    <hyperlink ref="E1962" r:id="rId1955" display="http://hfo63.cfo.in.th/CheckDataDtl.aspx?orgid=11019&amp;balance=%A7%BA%B4%D8%C5%3Cbr/%3E%A7%BA%CA%D1%C1%BE%D1%B9%B8%EC%A1%D1%B9&amp;month=4&amp;year=2020&amp;thetype=%A7%BA%CB%B9%E8%C7%C2%A7%D2%B9"/>
    <hyperlink ref="E1963" r:id="rId1956" display="http://hfo63.cfo.in.th/CheckDataDtl.aspx?orgid=11020&amp;balance=%A7%BA%B4%D8%C5%3Cbr/%3E%A7%BA%CA%D1%C1%BE%D1%B9%B8%EC%A1%D1%B9&amp;month=4&amp;year=2020&amp;thetype=%A7%BA%CB%B9%E8%C7%C2%A7%D2%B9"/>
    <hyperlink ref="E1964" r:id="rId1957" display="http://hfo63.cfo.in.th/CheckDataDtl.aspx?orgid=11020&amp;balance=%A7%BA%B4%D8%C5%3Cbr/%3E%A7%BA%CA%D1%C1%BE%D1%B9%B8%EC%A1%D1%B9&amp;month=4&amp;year=2020&amp;thetype=%A7%BA%CB%B9%E8%C7%C2%A7%D2%B9"/>
    <hyperlink ref="E1965" r:id="rId1958" display="http://hfo63.cfo.in.th/CheckDataDtl.aspx?orgid=11021&amp;balance=%A7%BA%B4%D8%C5%3Cbr/%3E%A7%BA%CA%D1%C1%BE%D1%B9%B8%EC%A1%D1%B9&amp;month=4&amp;year=2020&amp;thetype=%A7%BA%CB%B9%E8%C7%C2%A7%D2%B9"/>
    <hyperlink ref="E1966" r:id="rId1959" display="http://hfo63.cfo.in.th/CheckDataDtl.aspx?orgid=11021&amp;balance=%A7%BA%B4%D8%C5%3Cbr/%3E%A7%BA%CA%D1%C1%BE%D1%B9%B8%EC%A1%D1%B9&amp;month=4&amp;year=2020&amp;thetype=%A7%BA%CB%B9%E8%C7%C2%A7%D2%B9"/>
    <hyperlink ref="E1967" r:id="rId1960" display="http://hfo63.cfo.in.th/CheckDataDtl.aspx?orgid=11022&amp;balance=%A7%BA%B4%D8%C5%3Cbr/%3E%A7%BA%CA%D1%C1%BE%D1%B9%B8%EC%A1%D1%B9&amp;month=4&amp;year=2020&amp;thetype=%A7%BA%CB%B9%E8%C7%C2%A7%D2%B9"/>
    <hyperlink ref="E1968" r:id="rId1961" display="http://hfo63.cfo.in.th/CheckDataDtl.aspx?orgid=11022&amp;balance=%A7%BA%B4%D8%C5%3Cbr/%3E%A7%BA%CA%D1%C1%BE%D1%B9%B8%EC%A1%D1%B9&amp;month=4&amp;year=2020&amp;thetype=%A7%BA%CB%B9%E8%C7%C2%A7%D2%B9"/>
    <hyperlink ref="E1969" r:id="rId1962" display="http://hfo63.cfo.in.th/CheckDataDtl.aspx?orgid=11023&amp;balance=%A7%BA%B4%D8%C5%3Cbr/%3E%A7%BA%CA%D1%C1%BE%D1%B9%B8%EC%A1%D1%B9&amp;month=4&amp;year=2020&amp;thetype=%A7%BA%CB%B9%E8%C7%C2%A7%D2%B9"/>
    <hyperlink ref="E1970" r:id="rId1963" display="http://hfo63.cfo.in.th/CheckDataDtl.aspx?orgid=11023&amp;balance=%A7%BA%B4%D8%C5%3Cbr/%3E%A7%BA%CA%D1%C1%BE%D1%B9%B8%EC%A1%D1%B9&amp;month=4&amp;year=2020&amp;thetype=%A7%BA%CB%B9%E8%C7%C2%A7%D2%B9"/>
    <hyperlink ref="E1971" r:id="rId1964" display="http://hfo63.cfo.in.th/CheckDataDtl.aspx?orgid=11024&amp;balance=%A7%BA%B4%D8%C5%3Cbr/%3E%A7%BA%CA%D1%C1%BE%D1%B9%B8%EC%A1%D1%B9&amp;month=4&amp;year=2020&amp;thetype=%A7%BA%CB%B9%E8%C7%C2%A7%D2%B9"/>
    <hyperlink ref="E1972" r:id="rId1965" display="http://hfo63.cfo.in.th/CheckDataDtl.aspx?orgid=11024&amp;balance=%A7%BA%B4%D8%C5%3Cbr/%3E%A7%BA%CA%D1%C1%BE%D1%B9%B8%EC%A1%D1%B9&amp;month=4&amp;year=2020&amp;thetype=%A7%BA%CB%B9%E8%C7%C2%A7%D2%B9"/>
    <hyperlink ref="E1973" r:id="rId1966" display="http://hfo63.cfo.in.th/CheckDataDtl.aspx?orgid=11025&amp;balance=%A7%BA%B4%D8%C5%3Cbr/%3E%A7%BA%CA%D1%C1%BE%D1%B9%B8%EC%A1%D1%B9&amp;month=4&amp;year=2020&amp;thetype=%A7%BA%CB%B9%E8%C7%C2%A7%D2%B9"/>
    <hyperlink ref="E1974" r:id="rId1967" display="http://hfo63.cfo.in.th/CheckDataDtl.aspx?orgid=11025&amp;balance=%A7%BA%B4%D8%C5%3Cbr/%3E%A7%BA%CA%D1%C1%BE%D1%B9%B8%EC%A1%D1%B9&amp;month=4&amp;year=2020&amp;thetype=%A7%BA%CB%B9%E8%C7%C2%A7%D2%B9"/>
    <hyperlink ref="E1975" r:id="rId1968" display="http://hfo63.cfo.in.th/CheckDataDtl.aspx?orgid=11026&amp;balance=%A7%BA%B4%D8%C5%3Cbr/%3E%A7%BA%CA%D1%C1%BE%D1%B9%B8%EC%A1%D1%B9&amp;month=4&amp;year=2020&amp;thetype=%A7%BA%CB%B9%E8%C7%C2%A7%D2%B9"/>
    <hyperlink ref="E1976" r:id="rId1969" display="http://hfo63.cfo.in.th/CheckDataDtl.aspx?orgid=11026&amp;balance=%A7%BA%B4%D8%C5%3Cbr/%3E%A7%BA%CA%D1%C1%BE%D1%B9%B8%EC%A1%D1%B9&amp;month=4&amp;year=2020&amp;thetype=%A7%BA%CB%B9%E8%C7%C2%A7%D2%B9"/>
    <hyperlink ref="E1977" r:id="rId1970" display="http://hfo63.cfo.in.th/CheckDataDtl.aspx?orgid=11027&amp;balance=%A7%BA%B4%D8%C5%3Cbr/%3E%A7%BA%CA%D1%C1%BE%D1%B9%B8%EC%A1%D1%B9&amp;month=4&amp;year=2020&amp;thetype=%A7%BA%CB%B9%E8%C7%C2%A7%D2%B9"/>
    <hyperlink ref="E1978" r:id="rId1971" display="http://hfo63.cfo.in.th/CheckDataDtl.aspx?orgid=11027&amp;balance=%A7%BA%B4%D8%C5%3Cbr/%3E%A7%BA%CA%D1%C1%BE%D1%B9%B8%EC%A1%D1%B9&amp;month=4&amp;year=2020&amp;thetype=%A7%BA%CB%B9%E8%C7%C2%A7%D2%B9"/>
    <hyperlink ref="E1979" r:id="rId1972" display="http://hfo63.cfo.in.th/CheckDataDtl.aspx?orgid=11028&amp;balance=%A7%BA%B4%D8%C5%3Cbr/%3E%A7%BA%CA%D1%C1%BE%D1%B9%B8%EC%A1%D1%B9&amp;month=4&amp;year=2020&amp;thetype=%A7%BA%CB%B9%E8%C7%C2%A7%D2%B9"/>
    <hyperlink ref="E1980" r:id="rId1973" display="http://hfo63.cfo.in.th/CheckDataDtl.aspx?orgid=11028&amp;balance=%A7%BA%B4%D8%C5%3Cbr/%3E%A7%BA%CA%D1%C1%BE%D1%B9%B8%EC%A1%D1%B9&amp;month=4&amp;year=2020&amp;thetype=%A7%BA%CB%B9%E8%C7%C2%A7%D2%B9"/>
    <hyperlink ref="E1981" r:id="rId1974" display="http://hfo63.cfo.in.th/CheckDataDtl.aspx?orgid=11029&amp;balance=%A7%BA%B4%D8%C5%3Cbr/%3E%A7%BA%CA%D1%C1%BE%D1%B9%B8%EC%A1%D1%B9&amp;month=4&amp;year=2020&amp;thetype=%A7%BA%CB%B9%E8%C7%C2%A7%D2%B9"/>
    <hyperlink ref="E1982" r:id="rId1975" display="http://hfo63.cfo.in.th/CheckDataDtl.aspx?orgid=11029&amp;balance=%A7%BA%B4%D8%C5%3Cbr/%3E%A7%BA%CA%D1%C1%BE%D1%B9%B8%EC%A1%D1%B9&amp;month=4&amp;year=2020&amp;thetype=%A7%BA%CB%B9%E8%C7%C2%A7%D2%B9"/>
    <hyperlink ref="E1983" r:id="rId1976" display="http://hfo63.cfo.in.th/CheckDataDtl.aspx?orgid=11446&amp;balance=%A7%BA%B4%D8%C5%3Cbr/%3E%A7%BA%CA%D1%C1%BE%D1%B9%B8%EC%A1%D1%B9&amp;month=4&amp;year=2020&amp;thetype=%A7%BA%CB%B9%E8%C7%C2%A7%D2%B9"/>
    <hyperlink ref="E1984" r:id="rId1977" display="http://hfo63.cfo.in.th/CheckDataDtl.aspx?orgid=11446&amp;balance=%A7%BA%B4%D8%C5%3Cbr/%3E%A7%BA%CA%D1%C1%BE%D1%B9%B8%EC%A1%D1%B9&amp;month=4&amp;year=2020&amp;thetype=%A7%BA%CB%B9%E8%C7%C2%A7%D2%B9"/>
    <hyperlink ref="E1985" r:id="rId1978" display="http://hfo63.cfo.in.th/CheckDataDtl.aspx?orgid=13904&amp;balance=%A7%BA%B4%D8%C5%3Cbr/%3E%A7%BA%CA%D1%C1%BE%D1%B9%B8%EC%A1%D1%B9&amp;month=4&amp;year=2020&amp;thetype=%A7%BA%CB%B9%E8%C7%C2%A7%D2%B9"/>
    <hyperlink ref="E1986" r:id="rId1979" display="http://hfo63.cfo.in.th/CheckDataDtl.aspx?orgid=13904&amp;balance=%A7%BA%B4%D8%C5%3Cbr/%3E%A7%BA%CA%D1%C1%BE%D1%B9%B8%EC%A1%D1%B9&amp;month=4&amp;year=2020&amp;thetype=%A7%BA%CB%B9%E8%C7%C2%A7%D2%B9"/>
    <hyperlink ref="E1987" r:id="rId1980" display="http://hfo63.cfo.in.th/CheckDataDtl.aspx?orgid=13905&amp;balance=%A7%BA%B4%D8%C5%3Cbr/%3E%A7%BA%CA%D1%C1%BE%D1%B9%B8%EC%A1%D1%B9&amp;month=4&amp;year=2020&amp;thetype=%A7%BA%CB%B9%E8%C7%C2%A7%D2%B9"/>
    <hyperlink ref="E1988" r:id="rId1981" display="http://hfo63.cfo.in.th/CheckDataDtl.aspx?orgid=13905&amp;balance=%A7%BA%B4%D8%C5%3Cbr/%3E%A7%BA%CA%D1%C1%BE%D1%B9%B8%EC%A1%D1%B9&amp;month=4&amp;year=2020&amp;thetype=%A7%BA%CB%B9%E8%C7%C2%A7%D2%B9"/>
    <hyperlink ref="E1989" r:id="rId1982" display="http://hfo63.cfo.in.th/CheckDataDtl.aspx?orgid=13906&amp;balance=%A7%BA%B4%D8%C5%3Cbr/%3E%A7%BA%CA%D1%C1%BE%D1%B9%B8%EC%A1%D1%B9&amp;month=4&amp;year=2020&amp;thetype=%A7%BA%CB%B9%E8%C7%C2%A7%D2%B9"/>
    <hyperlink ref="E1990" r:id="rId1983" display="http://hfo63.cfo.in.th/CheckDataDtl.aspx?orgid=13906&amp;balance=%A7%BA%B4%D8%C5%3Cbr/%3E%A7%BA%CA%D1%C1%BE%D1%B9%B8%EC%A1%D1%B9&amp;month=4&amp;year=2020&amp;thetype=%A7%BA%CB%B9%E8%C7%C2%A7%D2%B9"/>
    <hyperlink ref="E1991" r:id="rId1984" display="http://hfo63.cfo.in.th/CheckDataDtl.aspx?orgid=13907&amp;balance=%A7%BA%B4%D8%C5%3Cbr/%3E%A7%BA%CA%D1%C1%BE%D1%B9%B8%EC%A1%D1%B9&amp;month=4&amp;year=2020&amp;thetype=%A7%BA%CB%B9%E8%C7%C2%A7%D2%B9"/>
    <hyperlink ref="E1992" r:id="rId1985" display="http://hfo63.cfo.in.th/CheckDataDtl.aspx?orgid=13907&amp;balance=%A7%BA%B4%D8%C5%3Cbr/%3E%A7%BA%CA%D1%C1%BE%D1%B9%B8%EC%A1%D1%B9&amp;month=4&amp;year=2020&amp;thetype=%A7%BA%CB%B9%E8%C7%C2%A7%D2%B9"/>
    <hyperlink ref="E1993" r:id="rId1986" display="http://hfo63.cfo.in.th/CheckDataDtl.aspx?orgid=13908&amp;balance=%A7%BA%B4%D8%C5%3Cbr/%3E%A7%BA%CA%D1%C1%BE%D1%B9%B8%EC%A1%D1%B9&amp;month=4&amp;year=2020&amp;thetype=%A7%BA%CB%B9%E8%C7%C2%A7%D2%B9"/>
    <hyperlink ref="E1994" r:id="rId1987" display="http://hfo63.cfo.in.th/CheckDataDtl.aspx?orgid=13908&amp;balance=%A7%BA%B4%D8%C5%3Cbr/%3E%A7%BA%CA%D1%C1%BE%D1%B9%B8%EC%A1%D1%B9&amp;month=4&amp;year=2020&amp;thetype=%A7%BA%CB%B9%E8%C7%C2%A7%D2%B9"/>
    <hyperlink ref="E1995" r:id="rId1988" display="http://hfo63.cfo.in.th/CheckDataDtl.aspx?orgid=13909&amp;balance=%A7%BA%B4%D8%C5%3Cbr/%3E%A7%BA%CA%D1%C1%BE%D1%B9%B8%EC%A1%D1%B9&amp;month=4&amp;year=2020&amp;thetype=%A7%BA%CB%B9%E8%C7%C2%A7%D2%B9"/>
    <hyperlink ref="E1996" r:id="rId1989" display="http://hfo63.cfo.in.th/CheckDataDtl.aspx?orgid=13909&amp;balance=%A7%BA%B4%D8%C5%3Cbr/%3E%A7%BA%CA%D1%C1%BE%D1%B9%B8%EC%A1%D1%B9&amp;month=4&amp;year=2020&amp;thetype=%A7%BA%CB%B9%E8%C7%C2%A7%D2%B9"/>
    <hyperlink ref="E1997" r:id="rId1990" display="http://hfo63.cfo.in.th/CheckDataDtl.aspx?orgid=13910&amp;balance=%A7%BA%B4%D8%C5%3Cbr/%3E%A7%BA%CA%D1%C1%BE%D1%B9%B8%EC%A1%D1%B9&amp;month=4&amp;year=2020&amp;thetype=%A7%BA%CB%B9%E8%C7%C2%A7%D2%B9"/>
    <hyperlink ref="E1998" r:id="rId1991" display="http://hfo63.cfo.in.th/CheckDataDtl.aspx?orgid=13910&amp;balance=%A7%BA%B4%D8%C5%3Cbr/%3E%A7%BA%CA%D1%C1%BE%D1%B9%B8%EC%A1%D1%B9&amp;month=4&amp;year=2020&amp;thetype=%A7%BA%CB%B9%E8%C7%C2%A7%D2%B9"/>
    <hyperlink ref="E1999" r:id="rId1992" display="http://hfo63.cfo.in.th/CheckDataDtl.aspx?orgid=13911&amp;balance=%A7%BA%B4%D8%C5%3Cbr/%3E%A7%BA%CA%D1%C1%BE%D1%B9%B8%EC%A1%D1%B9&amp;month=4&amp;year=2020&amp;thetype=%A7%BA%CB%B9%E8%C7%C2%A7%D2%B9"/>
    <hyperlink ref="E2000" r:id="rId1993" display="http://hfo63.cfo.in.th/CheckDataDtl.aspx?orgid=13911&amp;balance=%A7%BA%B4%D8%C5%3Cbr/%3E%A7%BA%CA%D1%C1%BE%D1%B9%B8%EC%A1%D1%B9&amp;month=4&amp;year=2020&amp;thetype=%A7%BA%CB%B9%E8%C7%C2%A7%D2%B9"/>
    <hyperlink ref="E2001" r:id="rId1994" display="http://hfo63.cfo.in.th/CheckDataDtl.aspx?orgid=13913&amp;balance=%A7%BA%B4%D8%C5%3Cbr/%3E%A7%BA%CA%D1%C1%BE%D1%B9%B8%EC%A1%D1%B9&amp;month=4&amp;year=2020&amp;thetype=%A7%BA%CB%B9%E8%C7%C2%A7%D2%B9"/>
    <hyperlink ref="E2002" r:id="rId1995" display="http://hfo63.cfo.in.th/CheckDataDtl.aspx?orgid=13913&amp;balance=%A7%BA%B4%D8%C5%3Cbr/%3E%A7%BA%CA%D1%C1%BE%D1%B9%B8%EC%A1%D1%B9&amp;month=4&amp;year=2020&amp;thetype=%A7%BA%CB%B9%E8%C7%C2%A7%D2%B9"/>
    <hyperlink ref="E2003" r:id="rId1996" display="http://hfo63.cfo.in.th/CheckDataDtl.aspx?orgid=13914&amp;balance=%A7%BA%B4%D8%C5%3Cbr/%3E%A7%BA%CA%D1%C1%BE%D1%B9%B8%EC%A1%D1%B9&amp;month=4&amp;year=2020&amp;thetype=%A7%BA%CB%B9%E8%C7%C2%A7%D2%B9"/>
    <hyperlink ref="E2004" r:id="rId1997" display="http://hfo63.cfo.in.th/CheckDataDtl.aspx?orgid=13914&amp;balance=%A7%BA%B4%D8%C5%3Cbr/%3E%A7%BA%CA%D1%C1%BE%D1%B9%B8%EC%A1%D1%B9&amp;month=4&amp;year=2020&amp;thetype=%A7%BA%CB%B9%E8%C7%C2%A7%D2%B9"/>
    <hyperlink ref="E2005" r:id="rId1998" display="http://hfo63.cfo.in.th/CheckDataDtl.aspx?orgid=13915&amp;balance=%A7%BA%B4%D8%C5%3Cbr/%3E%A7%BA%CA%D1%C1%BE%D1%B9%B8%EC%A1%D1%B9&amp;month=4&amp;year=2020&amp;thetype=%A7%BA%CB%B9%E8%C7%C2%A7%D2%B9"/>
    <hyperlink ref="E2006" r:id="rId1999" display="http://hfo63.cfo.in.th/CheckDataDtl.aspx?orgid=13915&amp;balance=%A7%BA%B4%D8%C5%3Cbr/%3E%A7%BA%CA%D1%C1%BE%D1%B9%B8%EC%A1%D1%B9&amp;month=4&amp;year=2020&amp;thetype=%A7%BA%CB%B9%E8%C7%C2%A7%D2%B9"/>
    <hyperlink ref="E2007" r:id="rId2000" display="http://hfo63.cfo.in.th/CheckDataDtl.aspx?orgid=13916&amp;balance=%A7%BA%B4%D8%C5%3Cbr/%3E%A7%BA%CA%D1%C1%BE%D1%B9%B8%EC%A1%D1%B9&amp;month=4&amp;year=2020&amp;thetype=%A7%BA%CB%B9%E8%C7%C2%A7%D2%B9"/>
    <hyperlink ref="E2008" r:id="rId2001" display="http://hfo63.cfo.in.th/CheckDataDtl.aspx?orgid=13916&amp;balance=%A7%BA%B4%D8%C5%3Cbr/%3E%A7%BA%CA%D1%C1%BE%D1%B9%B8%EC%A1%D1%B9&amp;month=4&amp;year=2020&amp;thetype=%A7%BA%CB%B9%E8%C7%C2%A7%D2%B9"/>
    <hyperlink ref="E2009" r:id="rId2002" display="http://hfo63.cfo.in.th/CheckDataDtl.aspx?orgid=13917&amp;balance=%A7%BA%B4%D8%C5%3Cbr/%3E%A7%BA%CA%D1%C1%BE%D1%B9%B8%EC%A1%D1%B9&amp;month=4&amp;year=2020&amp;thetype=%A7%BA%CB%B9%E8%C7%C2%A7%D2%B9"/>
    <hyperlink ref="E2010" r:id="rId2003" display="http://hfo63.cfo.in.th/CheckDataDtl.aspx?orgid=13917&amp;balance=%A7%BA%B4%D8%C5%3Cbr/%3E%A7%BA%CA%D1%C1%BE%D1%B9%B8%EC%A1%D1%B9&amp;month=4&amp;year=2020&amp;thetype=%A7%BA%CB%B9%E8%C7%C2%A7%D2%B9"/>
    <hyperlink ref="E2011" r:id="rId2004" display="http://hfo63.cfo.in.th/CheckDataDtl.aspx?orgid=13918&amp;balance=%A7%BA%B4%D8%C5%3Cbr/%3E%A7%BA%CA%D1%C1%BE%D1%B9%B8%EC%A1%D1%B9&amp;month=4&amp;year=2020&amp;thetype=%A7%BA%CB%B9%E8%C7%C2%A7%D2%B9"/>
    <hyperlink ref="E2012" r:id="rId2005" display="http://hfo63.cfo.in.th/CheckDataDtl.aspx?orgid=13918&amp;balance=%A7%BA%B4%D8%C5%3Cbr/%3E%A7%BA%CA%D1%C1%BE%D1%B9%B8%EC%A1%D1%B9&amp;month=4&amp;year=2020&amp;thetype=%A7%BA%CB%B9%E8%C7%C2%A7%D2%B9"/>
    <hyperlink ref="E2013" r:id="rId2006" display="http://hfo63.cfo.in.th/CheckDataDtl.aspx?orgid=13919&amp;balance=%A7%BA%B4%D8%C5%3Cbr/%3E%A7%BA%CA%D1%C1%BE%D1%B9%B8%EC%A1%D1%B9&amp;month=4&amp;year=2020&amp;thetype=%A7%BA%CB%B9%E8%C7%C2%A7%D2%B9"/>
    <hyperlink ref="E2014" r:id="rId2007" display="http://hfo63.cfo.in.th/CheckDataDtl.aspx?orgid=13919&amp;balance=%A7%BA%B4%D8%C5%3Cbr/%3E%A7%BA%CA%D1%C1%BE%D1%B9%B8%EC%A1%D1%B9&amp;month=4&amp;year=2020&amp;thetype=%A7%BA%CB%B9%E8%C7%C2%A7%D2%B9"/>
    <hyperlink ref="E2015" r:id="rId2008" display="http://hfo63.cfo.in.th/CheckDataDtl.aspx?orgid=13921&amp;balance=%A7%BA%B4%D8%C5%3Cbr/%3E%A7%BA%CA%D1%C1%BE%D1%B9%B8%EC%A1%D1%B9&amp;month=4&amp;year=2020&amp;thetype=%A7%BA%CB%B9%E8%C7%C2%A7%D2%B9"/>
    <hyperlink ref="E2016" r:id="rId2009" display="http://hfo63.cfo.in.th/CheckDataDtl.aspx?orgid=13921&amp;balance=%A7%BA%B4%D8%C5%3Cbr/%3E%A7%BA%CA%D1%C1%BE%D1%B9%B8%EC%A1%D1%B9&amp;month=4&amp;year=2020&amp;thetype=%A7%BA%CB%B9%E8%C7%C2%A7%D2%B9"/>
    <hyperlink ref="E2017" r:id="rId2010" display="http://hfo63.cfo.in.th/CheckDataDtl.aspx?orgid=13922&amp;balance=%A7%BA%B4%D8%C5%3Cbr/%3E%A7%BA%CA%D1%C1%BE%D1%B9%B8%EC%A1%D1%B9&amp;month=4&amp;year=2020&amp;thetype=%A7%BA%CB%B9%E8%C7%C2%A7%D2%B9"/>
    <hyperlink ref="E2018" r:id="rId2011" display="http://hfo63.cfo.in.th/CheckDataDtl.aspx?orgid=13922&amp;balance=%A7%BA%B4%D8%C5%3Cbr/%3E%A7%BA%CA%D1%C1%BE%D1%B9%B8%EC%A1%D1%B9&amp;month=4&amp;year=2020&amp;thetype=%A7%BA%CB%B9%E8%C7%C2%A7%D2%B9"/>
    <hyperlink ref="E2019" r:id="rId2012" display="http://hfo63.cfo.in.th/CheckDataDtl.aspx?orgid=14148&amp;balance=&amp;month=4&amp;year=2020&amp;thetype=%A7%BA%CB%B9%E8%C7%C2%A7%D2%B9"/>
    <hyperlink ref="E2020" r:id="rId2013" display="http://hfo63.cfo.in.th/CheckDataDtl.aspx?orgid=14245&amp;balance=%A7%BA%B4%D8%C5%3Cbr/%3E%A7%BA%CA%D1%C1%BE%D1%B9%B8%EC%A1%D1%B9&amp;month=4&amp;year=2020&amp;thetype=%A7%BA%CB%B9%E8%C7%C2%A7%D2%B9"/>
    <hyperlink ref="E2021" r:id="rId2014" display="http://hfo63.cfo.in.th/CheckDataDtl.aspx?orgid=14245&amp;balance=%A7%BA%B4%D8%C5%3Cbr/%3E%A7%BA%CA%D1%C1%BE%D1%B9%B8%EC%A1%D1%B9&amp;month=4&amp;year=2020&amp;thetype=%A7%BA%CB%B9%E8%C7%C2%A7%D2%B9"/>
    <hyperlink ref="E2022" r:id="rId2015" display="http://hfo63.cfo.in.th/CheckDataDtl.aspx?orgid=14246&amp;balance=%A7%BA%B4%D8%C5%3Cbr/%3E%A7%BA%CA%D1%C1%BE%D1%B9%B8%EC%A1%D1%B9&amp;month=4&amp;year=2020&amp;thetype=%A7%BA%CB%B9%E8%C7%C2%A7%D2%B9"/>
    <hyperlink ref="E2023" r:id="rId2016" display="http://hfo63.cfo.in.th/CheckDataDtl.aspx?orgid=14246&amp;balance=%A7%BA%B4%D8%C5%3Cbr/%3E%A7%BA%CA%D1%C1%BE%D1%B9%B8%EC%A1%D1%B9&amp;month=4&amp;year=2020&amp;thetype=%A7%BA%CB%B9%E8%C7%C2%A7%D2%B9"/>
    <hyperlink ref="E2024" r:id="rId2017" display="http://hfo63.cfo.in.th/CheckDataDtl.aspx?orgid=14247&amp;balance=%A7%BA%B4%D8%C5%3Cbr/%3E%A7%BA%CA%D1%C1%BE%D1%B9%B8%EC%A1%D1%B9&amp;month=4&amp;year=2020&amp;thetype=%A7%BA%CB%B9%E8%C7%C2%A7%D2%B9"/>
    <hyperlink ref="E2025" r:id="rId2018" display="http://hfo63.cfo.in.th/CheckDataDtl.aspx?orgid=14247&amp;balance=%A7%BA%B4%D8%C5%3Cbr/%3E%A7%BA%CA%D1%C1%BE%D1%B9%B8%EC%A1%D1%B9&amp;month=4&amp;year=2020&amp;thetype=%A7%BA%CB%B9%E8%C7%C2%A7%D2%B9"/>
    <hyperlink ref="E2026" r:id="rId2019" display="http://hfo63.cfo.in.th/CheckDataDtl.aspx?orgid=14248&amp;balance=%A7%BA%B4%D8%C5%3Cbr/%3E%A7%BA%CA%D1%C1%BE%D1%B9%B8%EC%A1%D1%B9&amp;month=4&amp;year=2020&amp;thetype=%A7%BA%CB%B9%E8%C7%C2%A7%D2%B9"/>
    <hyperlink ref="E2027" r:id="rId2020" display="http://hfo63.cfo.in.th/CheckDataDtl.aspx?orgid=14248&amp;balance=%A7%BA%B4%D8%C5%3Cbr/%3E%A7%BA%CA%D1%C1%BE%D1%B9%B8%EC%A1%D1%B9&amp;month=4&amp;year=2020&amp;thetype=%A7%BA%CB%B9%E8%C7%C2%A7%D2%B9"/>
    <hyperlink ref="E2028" r:id="rId2021" display="http://hfo63.cfo.in.th/CheckDataDtl.aspx?orgid=14298&amp;balance=%A7%BA%B4%D8%C5%3Cbr/%3E%A7%BA%CA%D1%C1%BE%D1%B9%B8%EC%A1%D1%B9&amp;month=4&amp;year=2020&amp;thetype=%A7%BA%CB%B9%E8%C7%C2%A7%D2%B9"/>
    <hyperlink ref="E2029" r:id="rId2022" display="http://hfo63.cfo.in.th/CheckDataDtl.aspx?orgid=14298&amp;balance=%A7%BA%B4%D8%C5%3Cbr/%3E%A7%BA%CA%D1%C1%BE%D1%B9%B8%EC%A1%D1%B9&amp;month=4&amp;year=2020&amp;thetype=%A7%BA%CB%B9%E8%C7%C2%A7%D2%B9"/>
    <hyperlink ref="E2030" r:id="rId2023" display="http://hfo63.cfo.in.th/CheckDataDtl.aspx?orgid=14845&amp;balance=%A7%BA%B4%D8%C5%3Cbr/%3E%A7%BA%CA%D1%C1%BE%D1%B9%B8%EC%A1%D1%B9&amp;month=4&amp;year=2020&amp;thetype=%A7%BA%CB%B9%E8%C7%C2%A7%D2%B9"/>
    <hyperlink ref="E2031" r:id="rId2024" display="http://hfo63.cfo.in.th/CheckDataDtl.aspx?orgid=14845&amp;balance=%A7%BA%B4%D8%C5%3Cbr/%3E%A7%BA%CA%D1%C1%BE%D1%B9%B8%EC%A1%D1%B9&amp;month=4&amp;year=2020&amp;thetype=%A7%BA%CB%B9%E8%C7%C2%A7%D2%B9"/>
    <hyperlink ref="E2032" r:id="rId2025" display="http://hfo63.cfo.in.th/CheckDataDtl.aspx?orgid=14846&amp;balance=%A7%BA%B4%D8%C5%3Cbr/%3E%A7%BA%CA%D1%C1%BE%D1%B9%B8%EC%A1%D1%B9&amp;month=4&amp;year=2020&amp;thetype=%A7%BA%CB%B9%E8%C7%C2%A7%D2%B9"/>
    <hyperlink ref="E2033" r:id="rId2026" display="http://hfo63.cfo.in.th/CheckDataDtl.aspx?orgid=14846&amp;balance=%A7%BA%B4%D8%C5%3Cbr/%3E%A7%BA%CA%D1%C1%BE%D1%B9%B8%EC%A1%D1%B9&amp;month=4&amp;year=2020&amp;thetype=%A7%BA%CB%B9%E8%C7%C2%A7%D2%B9"/>
    <hyperlink ref="E2034" r:id="rId2027" display="http://hfo63.cfo.in.th/CheckDataDtl.aspx?orgid=14847&amp;balance=%A7%BA%B4%D8%C5%3Cbr/%3E%A7%BA%CA%D1%C1%BE%D1%B9%B8%EC%A1%D1%B9&amp;month=4&amp;year=2020&amp;thetype=%A7%BA%CB%B9%E8%C7%C2%A7%D2%B9"/>
    <hyperlink ref="E2035" r:id="rId2028" display="http://hfo63.cfo.in.th/CheckDataDtl.aspx?orgid=14847&amp;balance=%A7%BA%B4%D8%C5%3Cbr/%3E%A7%BA%CA%D1%C1%BE%D1%B9%B8%EC%A1%D1%B9&amp;month=4&amp;year=2020&amp;thetype=%A7%BA%CB%B9%E8%C7%C2%A7%D2%B9"/>
    <hyperlink ref="E2036" r:id="rId2029" display="http://hfo63.cfo.in.th/CheckDataDtl.aspx?orgid=14848&amp;balance=%A7%BA%B4%D8%C5%3Cbr/%3E%A7%BA%CA%D1%C1%BE%D1%B9%B8%EC%A1%D1%B9&amp;month=4&amp;year=2020&amp;thetype=%A7%BA%CB%B9%E8%C7%C2%A7%D2%B9"/>
    <hyperlink ref="E2037" r:id="rId2030" display="http://hfo63.cfo.in.th/CheckDataDtl.aspx?orgid=14848&amp;balance=%A7%BA%B4%D8%C5%3Cbr/%3E%A7%BA%CA%D1%C1%BE%D1%B9%B8%EC%A1%D1%B9&amp;month=4&amp;year=2020&amp;thetype=%A7%BA%CB%B9%E8%C7%C2%A7%D2%B9"/>
    <hyperlink ref="E2038" r:id="rId2031" display="http://hfo63.cfo.in.th/CheckDataDtl.aspx?orgid=14849&amp;balance=%A7%BA%B4%D8%C5%3Cbr/%3E%A7%BA%CA%D1%C1%BE%D1%B9%B8%EC%A1%D1%B9&amp;month=4&amp;year=2020&amp;thetype=%A7%BA%CB%B9%E8%C7%C2%A7%D2%B9"/>
    <hyperlink ref="E2039" r:id="rId2032" display="http://hfo63.cfo.in.th/CheckDataDtl.aspx?orgid=14849&amp;balance=%A7%BA%B4%D8%C5%3Cbr/%3E%A7%BA%CA%D1%C1%BE%D1%B9%B8%EC%A1%D1%B9&amp;month=4&amp;year=2020&amp;thetype=%A7%BA%CB%B9%E8%C7%C2%A7%D2%B9"/>
    <hyperlink ref="E2040" r:id="rId2033" display="http://hfo63.cfo.in.th/CheckDataDtl.aspx?orgid=15221&amp;balance=%A7%BA%B4%D8%C5%3Cbr/%3E%A7%BA%CA%D1%C1%BE%D1%B9%B8%EC%A1%D1%B9&amp;month=4&amp;year=2020&amp;thetype=%A7%BA%CB%B9%E8%C7%C2%A7%D2%B9"/>
    <hyperlink ref="E2041" r:id="rId2034" display="http://hfo63.cfo.in.th/CheckDataDtl.aspx?orgid=15221&amp;balance=%A7%BA%B4%D8%C5%3Cbr/%3E%A7%BA%CA%D1%C1%BE%D1%B9%B8%EC%A1%D1%B9&amp;month=4&amp;year=2020&amp;thetype=%A7%BA%CB%B9%E8%C7%C2%A7%D2%B9"/>
    <hyperlink ref="E2042" r:id="rId2035" display="http://hfo63.cfo.in.th/CheckDataDtl.aspx?orgid=21440&amp;balance=%A7%BA%B4%D8%C5%3Cbr/%3E%A7%BA%CA%D1%C1%BE%D1%B9%B8%EC%A1%D1%B9&amp;month=4&amp;year=2020&amp;thetype=%A7%BA%CB%B9%E8%C7%C2%A7%D2%B9"/>
    <hyperlink ref="E2043" r:id="rId2036" display="http://hfo63.cfo.in.th/CheckDataDtl.aspx?orgid=21440&amp;balance=%A7%BA%B4%D8%C5%3Cbr/%3E%A7%BA%CA%D1%C1%BE%D1%B9%B8%EC%A1%D1%B9&amp;month=4&amp;year=2020&amp;thetype=%A7%BA%CB%B9%E8%C7%C2%A7%D2%B9"/>
    <hyperlink ref="E2044" r:id="rId2037" display="http://hfo63.cfo.in.th/CheckDataDtl.aspx?orgid=23745&amp;balance=%A7%BA%B4%D8%C5%3Cbr/%3E%A7%BA%CA%D1%C1%BE%D1%B9%B8%EC%A1%D1%B9&amp;month=4&amp;year=2020&amp;thetype=%A7%BA%CB%B9%E8%C7%C2%A7%D2%B9"/>
    <hyperlink ref="E2045" r:id="rId2038" display="http://hfo63.cfo.in.th/CheckDataDtl.aspx?orgid=23745&amp;balance=%A7%BA%B4%D8%C5%3Cbr/%3E%A7%BA%CA%D1%C1%BE%D1%B9%B8%EC%A1%D1%B9&amp;month=4&amp;year=2020&amp;thetype=%A7%BA%CB%B9%E8%C7%C2%A7%D2%B9"/>
    <hyperlink ref="E2046" r:id="rId2039" display="http://hfo63.cfo.in.th/CheckDataDtl.aspx?orgid=24933&amp;balance=%A7%BA%B4%D8%C5%3Cbr/%3E%A7%BA%CA%D1%C1%BE%D1%B9%B8%EC%A1%D1%B9&amp;month=4&amp;year=2020&amp;thetype=%A7%BA%CB%B9%E8%C7%C2%A7%D2%B9"/>
    <hyperlink ref="E2047" r:id="rId2040" display="http://hfo63.cfo.in.th/CheckDataDtl.aspx?orgid=24933&amp;balance=%A7%BA%B4%D8%C5%3Cbr/%3E%A7%BA%CA%D1%C1%BE%D1%B9%B8%EC%A1%D1%B9&amp;month=4&amp;year=2020&amp;thetype=%A7%BA%CB%B9%E8%C7%C2%A7%D2%B9"/>
    <hyperlink ref="E2048" r:id="rId2041" display="http://hfo63.cfo.in.th/CheckDataDtl.aspx?orgid=25058&amp;balance=%A7%BA%B4%D8%C5%3Cbr/%3E%A7%BA%CA%D1%C1%BE%D1%B9%B8%EC%A1%D1%B9&amp;month=4&amp;year=2020&amp;thetype=%A7%BA%CB%B9%E8%C7%C2%A7%D2%B9"/>
    <hyperlink ref="E2049" r:id="rId2042" display="http://hfo63.cfo.in.th/CheckDataDtl.aspx?orgid=25058&amp;balance=%A7%BA%B4%D8%C5%3Cbr/%3E%A7%BA%CA%D1%C1%BE%D1%B9%B8%EC%A1%D1%B9&amp;month=4&amp;year=2020&amp;thetype=%A7%BA%CB%B9%E8%C7%C2%A7%D2%B9"/>
    <hyperlink ref="E2050" r:id="rId2043" display="http://hfo63.cfo.in.th/CheckDataDtl.aspx?orgid=25059&amp;balance=%A7%BA%B4%D8%C5%3Cbr/%3E%A7%BA%CA%D1%C1%BE%D1%B9%B8%EC%A1%D1%B9&amp;month=4&amp;year=2020&amp;thetype=%A7%BA%CB%B9%E8%C7%C2%A7%D2%B9"/>
    <hyperlink ref="E2051" r:id="rId2044" display="http://hfo63.cfo.in.th/CheckDataDtl.aspx?orgid=25059&amp;balance=%A7%BA%B4%D8%C5%3Cbr/%3E%A7%BA%CA%D1%C1%BE%D1%B9%B8%EC%A1%D1%B9&amp;month=4&amp;year=2020&amp;thetype=%A7%BA%CB%B9%E8%C7%C2%A7%D2%B9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3" r:id="rId2048" name="Control 1">
          <controlPr defaultSize="0" r:id="rId204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514350</xdr:colOff>
                <xdr:row>2</xdr:row>
                <xdr:rowOff>47625</xdr:rowOff>
              </to>
            </anchor>
          </controlPr>
        </control>
      </mc:Choice>
      <mc:Fallback>
        <control shapeId="3073" r:id="rId2048" name="Control 1"/>
      </mc:Fallback>
    </mc:AlternateContent>
    <mc:AlternateContent xmlns:mc="http://schemas.openxmlformats.org/markup-compatibility/2006">
      <mc:Choice Requires="x14">
        <control shapeId="3074" r:id="rId2050" name="Control 2">
          <controlPr defaultSize="0" r:id="rId2051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419100</xdr:colOff>
                <xdr:row>2</xdr:row>
                <xdr:rowOff>47625</xdr:rowOff>
              </to>
            </anchor>
          </controlPr>
        </control>
      </mc:Choice>
      <mc:Fallback>
        <control shapeId="3074" r:id="rId2050" name="Control 2"/>
      </mc:Fallback>
    </mc:AlternateContent>
    <mc:AlternateContent xmlns:mc="http://schemas.openxmlformats.org/markup-compatibility/2006">
      <mc:Choice Requires="x14">
        <control shapeId="3075" r:id="rId2052" name="Control 3">
          <controlPr defaultSize="0" r:id="rId2053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514350</xdr:colOff>
                <xdr:row>3</xdr:row>
                <xdr:rowOff>47625</xdr:rowOff>
              </to>
            </anchor>
          </controlPr>
        </control>
      </mc:Choice>
      <mc:Fallback>
        <control shapeId="3075" r:id="rId2052" name="Control 3"/>
      </mc:Fallback>
    </mc:AlternateContent>
    <mc:AlternateContent xmlns:mc="http://schemas.openxmlformats.org/markup-compatibility/2006">
      <mc:Choice Requires="x14">
        <control shapeId="3076" r:id="rId2054" name="Control 4">
          <controlPr defaultSize="0" r:id="rId2055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419100</xdr:colOff>
                <xdr:row>3</xdr:row>
                <xdr:rowOff>47625</xdr:rowOff>
              </to>
            </anchor>
          </controlPr>
        </control>
      </mc:Choice>
      <mc:Fallback>
        <control shapeId="3076" r:id="rId2054" name="Control 4"/>
      </mc:Fallback>
    </mc:AlternateContent>
    <mc:AlternateContent xmlns:mc="http://schemas.openxmlformats.org/markup-compatibility/2006">
      <mc:Choice Requires="x14">
        <control shapeId="3077" r:id="rId2056" name="Control 5">
          <controlPr defaultSize="0" r:id="rId205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609600</xdr:colOff>
                <xdr:row>4</xdr:row>
                <xdr:rowOff>47625</xdr:rowOff>
              </to>
            </anchor>
          </controlPr>
        </control>
      </mc:Choice>
      <mc:Fallback>
        <control shapeId="3077" r:id="rId2056" name="Control 5"/>
      </mc:Fallback>
    </mc:AlternateContent>
    <mc:AlternateContent xmlns:mc="http://schemas.openxmlformats.org/markup-compatibility/2006">
      <mc:Choice Requires="x14">
        <control shapeId="3078" r:id="rId2058" name="Control 6">
          <controlPr defaultSize="0" r:id="rId205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5</xdr:row>
                <xdr:rowOff>142875</xdr:rowOff>
              </to>
            </anchor>
          </controlPr>
        </control>
      </mc:Choice>
      <mc:Fallback>
        <control shapeId="3078" r:id="rId2058" name="Control 6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zoomScale="82" zoomScaleNormal="82" workbookViewId="0">
      <selection sqref="A1:N27"/>
    </sheetView>
  </sheetViews>
  <sheetFormatPr defaultRowHeight="18.75" x14ac:dyDescent="0.3"/>
  <cols>
    <col min="1" max="14" width="11.625" style="4" customWidth="1"/>
    <col min="15" max="256" width="9" style="4"/>
    <col min="257" max="257" width="12.75" style="4" customWidth="1"/>
    <col min="258" max="258" width="9.75" style="4" customWidth="1"/>
    <col min="259" max="259" width="12.75" style="4" customWidth="1"/>
    <col min="260" max="260" width="9.75" style="4" customWidth="1"/>
    <col min="261" max="261" width="12.75" style="4" customWidth="1"/>
    <col min="262" max="262" width="9.75" style="4" customWidth="1"/>
    <col min="263" max="263" width="12.75" style="4" customWidth="1"/>
    <col min="264" max="264" width="9.75" style="4" customWidth="1"/>
    <col min="265" max="265" width="12.75" style="4" customWidth="1"/>
    <col min="266" max="266" width="9.75" style="4" customWidth="1"/>
    <col min="267" max="267" width="12.75" style="4" customWidth="1"/>
    <col min="268" max="268" width="9.75" style="4" customWidth="1"/>
    <col min="269" max="269" width="12.75" style="4" customWidth="1"/>
    <col min="270" max="270" width="9.75" style="4" customWidth="1"/>
    <col min="271" max="512" width="9" style="4"/>
    <col min="513" max="513" width="12.75" style="4" customWidth="1"/>
    <col min="514" max="514" width="9.75" style="4" customWidth="1"/>
    <col min="515" max="515" width="12.75" style="4" customWidth="1"/>
    <col min="516" max="516" width="9.75" style="4" customWidth="1"/>
    <col min="517" max="517" width="12.75" style="4" customWidth="1"/>
    <col min="518" max="518" width="9.75" style="4" customWidth="1"/>
    <col min="519" max="519" width="12.75" style="4" customWidth="1"/>
    <col min="520" max="520" width="9.75" style="4" customWidth="1"/>
    <col min="521" max="521" width="12.75" style="4" customWidth="1"/>
    <col min="522" max="522" width="9.75" style="4" customWidth="1"/>
    <col min="523" max="523" width="12.75" style="4" customWidth="1"/>
    <col min="524" max="524" width="9.75" style="4" customWidth="1"/>
    <col min="525" max="525" width="12.75" style="4" customWidth="1"/>
    <col min="526" max="526" width="9.75" style="4" customWidth="1"/>
    <col min="527" max="768" width="9" style="4"/>
    <col min="769" max="769" width="12.75" style="4" customWidth="1"/>
    <col min="770" max="770" width="9.75" style="4" customWidth="1"/>
    <col min="771" max="771" width="12.75" style="4" customWidth="1"/>
    <col min="772" max="772" width="9.75" style="4" customWidth="1"/>
    <col min="773" max="773" width="12.75" style="4" customWidth="1"/>
    <col min="774" max="774" width="9.75" style="4" customWidth="1"/>
    <col min="775" max="775" width="12.75" style="4" customWidth="1"/>
    <col min="776" max="776" width="9.75" style="4" customWidth="1"/>
    <col min="777" max="777" width="12.75" style="4" customWidth="1"/>
    <col min="778" max="778" width="9.75" style="4" customWidth="1"/>
    <col min="779" max="779" width="12.75" style="4" customWidth="1"/>
    <col min="780" max="780" width="9.75" style="4" customWidth="1"/>
    <col min="781" max="781" width="12.75" style="4" customWidth="1"/>
    <col min="782" max="782" width="9.75" style="4" customWidth="1"/>
    <col min="783" max="1024" width="9" style="4"/>
    <col min="1025" max="1025" width="12.75" style="4" customWidth="1"/>
    <col min="1026" max="1026" width="9.75" style="4" customWidth="1"/>
    <col min="1027" max="1027" width="12.75" style="4" customWidth="1"/>
    <col min="1028" max="1028" width="9.75" style="4" customWidth="1"/>
    <col min="1029" max="1029" width="12.75" style="4" customWidth="1"/>
    <col min="1030" max="1030" width="9.75" style="4" customWidth="1"/>
    <col min="1031" max="1031" width="12.75" style="4" customWidth="1"/>
    <col min="1032" max="1032" width="9.75" style="4" customWidth="1"/>
    <col min="1033" max="1033" width="12.75" style="4" customWidth="1"/>
    <col min="1034" max="1034" width="9.75" style="4" customWidth="1"/>
    <col min="1035" max="1035" width="12.75" style="4" customWidth="1"/>
    <col min="1036" max="1036" width="9.75" style="4" customWidth="1"/>
    <col min="1037" max="1037" width="12.75" style="4" customWidth="1"/>
    <col min="1038" max="1038" width="9.75" style="4" customWidth="1"/>
    <col min="1039" max="1280" width="9" style="4"/>
    <col min="1281" max="1281" width="12.75" style="4" customWidth="1"/>
    <col min="1282" max="1282" width="9.75" style="4" customWidth="1"/>
    <col min="1283" max="1283" width="12.75" style="4" customWidth="1"/>
    <col min="1284" max="1284" width="9.75" style="4" customWidth="1"/>
    <col min="1285" max="1285" width="12.75" style="4" customWidth="1"/>
    <col min="1286" max="1286" width="9.75" style="4" customWidth="1"/>
    <col min="1287" max="1287" width="12.75" style="4" customWidth="1"/>
    <col min="1288" max="1288" width="9.75" style="4" customWidth="1"/>
    <col min="1289" max="1289" width="12.75" style="4" customWidth="1"/>
    <col min="1290" max="1290" width="9.75" style="4" customWidth="1"/>
    <col min="1291" max="1291" width="12.75" style="4" customWidth="1"/>
    <col min="1292" max="1292" width="9.75" style="4" customWidth="1"/>
    <col min="1293" max="1293" width="12.75" style="4" customWidth="1"/>
    <col min="1294" max="1294" width="9.75" style="4" customWidth="1"/>
    <col min="1295" max="1536" width="9" style="4"/>
    <col min="1537" max="1537" width="12.75" style="4" customWidth="1"/>
    <col min="1538" max="1538" width="9.75" style="4" customWidth="1"/>
    <col min="1539" max="1539" width="12.75" style="4" customWidth="1"/>
    <col min="1540" max="1540" width="9.75" style="4" customWidth="1"/>
    <col min="1541" max="1541" width="12.75" style="4" customWidth="1"/>
    <col min="1542" max="1542" width="9.75" style="4" customWidth="1"/>
    <col min="1543" max="1543" width="12.75" style="4" customWidth="1"/>
    <col min="1544" max="1544" width="9.75" style="4" customWidth="1"/>
    <col min="1545" max="1545" width="12.75" style="4" customWidth="1"/>
    <col min="1546" max="1546" width="9.75" style="4" customWidth="1"/>
    <col min="1547" max="1547" width="12.75" style="4" customWidth="1"/>
    <col min="1548" max="1548" width="9.75" style="4" customWidth="1"/>
    <col min="1549" max="1549" width="12.75" style="4" customWidth="1"/>
    <col min="1550" max="1550" width="9.75" style="4" customWidth="1"/>
    <col min="1551" max="1792" width="9" style="4"/>
    <col min="1793" max="1793" width="12.75" style="4" customWidth="1"/>
    <col min="1794" max="1794" width="9.75" style="4" customWidth="1"/>
    <col min="1795" max="1795" width="12.75" style="4" customWidth="1"/>
    <col min="1796" max="1796" width="9.75" style="4" customWidth="1"/>
    <col min="1797" max="1797" width="12.75" style="4" customWidth="1"/>
    <col min="1798" max="1798" width="9.75" style="4" customWidth="1"/>
    <col min="1799" max="1799" width="12.75" style="4" customWidth="1"/>
    <col min="1800" max="1800" width="9.75" style="4" customWidth="1"/>
    <col min="1801" max="1801" width="12.75" style="4" customWidth="1"/>
    <col min="1802" max="1802" width="9.75" style="4" customWidth="1"/>
    <col min="1803" max="1803" width="12.75" style="4" customWidth="1"/>
    <col min="1804" max="1804" width="9.75" style="4" customWidth="1"/>
    <col min="1805" max="1805" width="12.75" style="4" customWidth="1"/>
    <col min="1806" max="1806" width="9.75" style="4" customWidth="1"/>
    <col min="1807" max="2048" width="9" style="4"/>
    <col min="2049" max="2049" width="12.75" style="4" customWidth="1"/>
    <col min="2050" max="2050" width="9.75" style="4" customWidth="1"/>
    <col min="2051" max="2051" width="12.75" style="4" customWidth="1"/>
    <col min="2052" max="2052" width="9.75" style="4" customWidth="1"/>
    <col min="2053" max="2053" width="12.75" style="4" customWidth="1"/>
    <col min="2054" max="2054" width="9.75" style="4" customWidth="1"/>
    <col min="2055" max="2055" width="12.75" style="4" customWidth="1"/>
    <col min="2056" max="2056" width="9.75" style="4" customWidth="1"/>
    <col min="2057" max="2057" width="12.75" style="4" customWidth="1"/>
    <col min="2058" max="2058" width="9.75" style="4" customWidth="1"/>
    <col min="2059" max="2059" width="12.75" style="4" customWidth="1"/>
    <col min="2060" max="2060" width="9.75" style="4" customWidth="1"/>
    <col min="2061" max="2061" width="12.75" style="4" customWidth="1"/>
    <col min="2062" max="2062" width="9.75" style="4" customWidth="1"/>
    <col min="2063" max="2304" width="9" style="4"/>
    <col min="2305" max="2305" width="12.75" style="4" customWidth="1"/>
    <col min="2306" max="2306" width="9.75" style="4" customWidth="1"/>
    <col min="2307" max="2307" width="12.75" style="4" customWidth="1"/>
    <col min="2308" max="2308" width="9.75" style="4" customWidth="1"/>
    <col min="2309" max="2309" width="12.75" style="4" customWidth="1"/>
    <col min="2310" max="2310" width="9.75" style="4" customWidth="1"/>
    <col min="2311" max="2311" width="12.75" style="4" customWidth="1"/>
    <col min="2312" max="2312" width="9.75" style="4" customWidth="1"/>
    <col min="2313" max="2313" width="12.75" style="4" customWidth="1"/>
    <col min="2314" max="2314" width="9.75" style="4" customWidth="1"/>
    <col min="2315" max="2315" width="12.75" style="4" customWidth="1"/>
    <col min="2316" max="2316" width="9.75" style="4" customWidth="1"/>
    <col min="2317" max="2317" width="12.75" style="4" customWidth="1"/>
    <col min="2318" max="2318" width="9.75" style="4" customWidth="1"/>
    <col min="2319" max="2560" width="9" style="4"/>
    <col min="2561" max="2561" width="12.75" style="4" customWidth="1"/>
    <col min="2562" max="2562" width="9.75" style="4" customWidth="1"/>
    <col min="2563" max="2563" width="12.75" style="4" customWidth="1"/>
    <col min="2564" max="2564" width="9.75" style="4" customWidth="1"/>
    <col min="2565" max="2565" width="12.75" style="4" customWidth="1"/>
    <col min="2566" max="2566" width="9.75" style="4" customWidth="1"/>
    <col min="2567" max="2567" width="12.75" style="4" customWidth="1"/>
    <col min="2568" max="2568" width="9.75" style="4" customWidth="1"/>
    <col min="2569" max="2569" width="12.75" style="4" customWidth="1"/>
    <col min="2570" max="2570" width="9.75" style="4" customWidth="1"/>
    <col min="2571" max="2571" width="12.75" style="4" customWidth="1"/>
    <col min="2572" max="2572" width="9.75" style="4" customWidth="1"/>
    <col min="2573" max="2573" width="12.75" style="4" customWidth="1"/>
    <col min="2574" max="2574" width="9.75" style="4" customWidth="1"/>
    <col min="2575" max="2816" width="9" style="4"/>
    <col min="2817" max="2817" width="12.75" style="4" customWidth="1"/>
    <col min="2818" max="2818" width="9.75" style="4" customWidth="1"/>
    <col min="2819" max="2819" width="12.75" style="4" customWidth="1"/>
    <col min="2820" max="2820" width="9.75" style="4" customWidth="1"/>
    <col min="2821" max="2821" width="12.75" style="4" customWidth="1"/>
    <col min="2822" max="2822" width="9.75" style="4" customWidth="1"/>
    <col min="2823" max="2823" width="12.75" style="4" customWidth="1"/>
    <col min="2824" max="2824" width="9.75" style="4" customWidth="1"/>
    <col min="2825" max="2825" width="12.75" style="4" customWidth="1"/>
    <col min="2826" max="2826" width="9.75" style="4" customWidth="1"/>
    <col min="2827" max="2827" width="12.75" style="4" customWidth="1"/>
    <col min="2828" max="2828" width="9.75" style="4" customWidth="1"/>
    <col min="2829" max="2829" width="12.75" style="4" customWidth="1"/>
    <col min="2830" max="2830" width="9.75" style="4" customWidth="1"/>
    <col min="2831" max="3072" width="9" style="4"/>
    <col min="3073" max="3073" width="12.75" style="4" customWidth="1"/>
    <col min="3074" max="3074" width="9.75" style="4" customWidth="1"/>
    <col min="3075" max="3075" width="12.75" style="4" customWidth="1"/>
    <col min="3076" max="3076" width="9.75" style="4" customWidth="1"/>
    <col min="3077" max="3077" width="12.75" style="4" customWidth="1"/>
    <col min="3078" max="3078" width="9.75" style="4" customWidth="1"/>
    <col min="3079" max="3079" width="12.75" style="4" customWidth="1"/>
    <col min="3080" max="3080" width="9.75" style="4" customWidth="1"/>
    <col min="3081" max="3081" width="12.75" style="4" customWidth="1"/>
    <col min="3082" max="3082" width="9.75" style="4" customWidth="1"/>
    <col min="3083" max="3083" width="12.75" style="4" customWidth="1"/>
    <col min="3084" max="3084" width="9.75" style="4" customWidth="1"/>
    <col min="3085" max="3085" width="12.75" style="4" customWidth="1"/>
    <col min="3086" max="3086" width="9.75" style="4" customWidth="1"/>
    <col min="3087" max="3328" width="9" style="4"/>
    <col min="3329" max="3329" width="12.75" style="4" customWidth="1"/>
    <col min="3330" max="3330" width="9.75" style="4" customWidth="1"/>
    <col min="3331" max="3331" width="12.75" style="4" customWidth="1"/>
    <col min="3332" max="3332" width="9.75" style="4" customWidth="1"/>
    <col min="3333" max="3333" width="12.75" style="4" customWidth="1"/>
    <col min="3334" max="3334" width="9.75" style="4" customWidth="1"/>
    <col min="3335" max="3335" width="12.75" style="4" customWidth="1"/>
    <col min="3336" max="3336" width="9.75" style="4" customWidth="1"/>
    <col min="3337" max="3337" width="12.75" style="4" customWidth="1"/>
    <col min="3338" max="3338" width="9.75" style="4" customWidth="1"/>
    <col min="3339" max="3339" width="12.75" style="4" customWidth="1"/>
    <col min="3340" max="3340" width="9.75" style="4" customWidth="1"/>
    <col min="3341" max="3341" width="12.75" style="4" customWidth="1"/>
    <col min="3342" max="3342" width="9.75" style="4" customWidth="1"/>
    <col min="3343" max="3584" width="9" style="4"/>
    <col min="3585" max="3585" width="12.75" style="4" customWidth="1"/>
    <col min="3586" max="3586" width="9.75" style="4" customWidth="1"/>
    <col min="3587" max="3587" width="12.75" style="4" customWidth="1"/>
    <col min="3588" max="3588" width="9.75" style="4" customWidth="1"/>
    <col min="3589" max="3589" width="12.75" style="4" customWidth="1"/>
    <col min="3590" max="3590" width="9.75" style="4" customWidth="1"/>
    <col min="3591" max="3591" width="12.75" style="4" customWidth="1"/>
    <col min="3592" max="3592" width="9.75" style="4" customWidth="1"/>
    <col min="3593" max="3593" width="12.75" style="4" customWidth="1"/>
    <col min="3594" max="3594" width="9.75" style="4" customWidth="1"/>
    <col min="3595" max="3595" width="12.75" style="4" customWidth="1"/>
    <col min="3596" max="3596" width="9.75" style="4" customWidth="1"/>
    <col min="3597" max="3597" width="12.75" style="4" customWidth="1"/>
    <col min="3598" max="3598" width="9.75" style="4" customWidth="1"/>
    <col min="3599" max="3840" width="9" style="4"/>
    <col min="3841" max="3841" width="12.75" style="4" customWidth="1"/>
    <col min="3842" max="3842" width="9.75" style="4" customWidth="1"/>
    <col min="3843" max="3843" width="12.75" style="4" customWidth="1"/>
    <col min="3844" max="3844" width="9.75" style="4" customWidth="1"/>
    <col min="3845" max="3845" width="12.75" style="4" customWidth="1"/>
    <col min="3846" max="3846" width="9.75" style="4" customWidth="1"/>
    <col min="3847" max="3847" width="12.75" style="4" customWidth="1"/>
    <col min="3848" max="3848" width="9.75" style="4" customWidth="1"/>
    <col min="3849" max="3849" width="12.75" style="4" customWidth="1"/>
    <col min="3850" max="3850" width="9.75" style="4" customWidth="1"/>
    <col min="3851" max="3851" width="12.75" style="4" customWidth="1"/>
    <col min="3852" max="3852" width="9.75" style="4" customWidth="1"/>
    <col min="3853" max="3853" width="12.75" style="4" customWidth="1"/>
    <col min="3854" max="3854" width="9.75" style="4" customWidth="1"/>
    <col min="3855" max="4096" width="9" style="4"/>
    <col min="4097" max="4097" width="12.75" style="4" customWidth="1"/>
    <col min="4098" max="4098" width="9.75" style="4" customWidth="1"/>
    <col min="4099" max="4099" width="12.75" style="4" customWidth="1"/>
    <col min="4100" max="4100" width="9.75" style="4" customWidth="1"/>
    <col min="4101" max="4101" width="12.75" style="4" customWidth="1"/>
    <col min="4102" max="4102" width="9.75" style="4" customWidth="1"/>
    <col min="4103" max="4103" width="12.75" style="4" customWidth="1"/>
    <col min="4104" max="4104" width="9.75" style="4" customWidth="1"/>
    <col min="4105" max="4105" width="12.75" style="4" customWidth="1"/>
    <col min="4106" max="4106" width="9.75" style="4" customWidth="1"/>
    <col min="4107" max="4107" width="12.75" style="4" customWidth="1"/>
    <col min="4108" max="4108" width="9.75" style="4" customWidth="1"/>
    <col min="4109" max="4109" width="12.75" style="4" customWidth="1"/>
    <col min="4110" max="4110" width="9.75" style="4" customWidth="1"/>
    <col min="4111" max="4352" width="9" style="4"/>
    <col min="4353" max="4353" width="12.75" style="4" customWidth="1"/>
    <col min="4354" max="4354" width="9.75" style="4" customWidth="1"/>
    <col min="4355" max="4355" width="12.75" style="4" customWidth="1"/>
    <col min="4356" max="4356" width="9.75" style="4" customWidth="1"/>
    <col min="4357" max="4357" width="12.75" style="4" customWidth="1"/>
    <col min="4358" max="4358" width="9.75" style="4" customWidth="1"/>
    <col min="4359" max="4359" width="12.75" style="4" customWidth="1"/>
    <col min="4360" max="4360" width="9.75" style="4" customWidth="1"/>
    <col min="4361" max="4361" width="12.75" style="4" customWidth="1"/>
    <col min="4362" max="4362" width="9.75" style="4" customWidth="1"/>
    <col min="4363" max="4363" width="12.75" style="4" customWidth="1"/>
    <col min="4364" max="4364" width="9.75" style="4" customWidth="1"/>
    <col min="4365" max="4365" width="12.75" style="4" customWidth="1"/>
    <col min="4366" max="4366" width="9.75" style="4" customWidth="1"/>
    <col min="4367" max="4608" width="9" style="4"/>
    <col min="4609" max="4609" width="12.75" style="4" customWidth="1"/>
    <col min="4610" max="4610" width="9.75" style="4" customWidth="1"/>
    <col min="4611" max="4611" width="12.75" style="4" customWidth="1"/>
    <col min="4612" max="4612" width="9.75" style="4" customWidth="1"/>
    <col min="4613" max="4613" width="12.75" style="4" customWidth="1"/>
    <col min="4614" max="4614" width="9.75" style="4" customWidth="1"/>
    <col min="4615" max="4615" width="12.75" style="4" customWidth="1"/>
    <col min="4616" max="4616" width="9.75" style="4" customWidth="1"/>
    <col min="4617" max="4617" width="12.75" style="4" customWidth="1"/>
    <col min="4618" max="4618" width="9.75" style="4" customWidth="1"/>
    <col min="4619" max="4619" width="12.75" style="4" customWidth="1"/>
    <col min="4620" max="4620" width="9.75" style="4" customWidth="1"/>
    <col min="4621" max="4621" width="12.75" style="4" customWidth="1"/>
    <col min="4622" max="4622" width="9.75" style="4" customWidth="1"/>
    <col min="4623" max="4864" width="9" style="4"/>
    <col min="4865" max="4865" width="12.75" style="4" customWidth="1"/>
    <col min="4866" max="4866" width="9.75" style="4" customWidth="1"/>
    <col min="4867" max="4867" width="12.75" style="4" customWidth="1"/>
    <col min="4868" max="4868" width="9.75" style="4" customWidth="1"/>
    <col min="4869" max="4869" width="12.75" style="4" customWidth="1"/>
    <col min="4870" max="4870" width="9.75" style="4" customWidth="1"/>
    <col min="4871" max="4871" width="12.75" style="4" customWidth="1"/>
    <col min="4872" max="4872" width="9.75" style="4" customWidth="1"/>
    <col min="4873" max="4873" width="12.75" style="4" customWidth="1"/>
    <col min="4874" max="4874" width="9.75" style="4" customWidth="1"/>
    <col min="4875" max="4875" width="12.75" style="4" customWidth="1"/>
    <col min="4876" max="4876" width="9.75" style="4" customWidth="1"/>
    <col min="4877" max="4877" width="12.75" style="4" customWidth="1"/>
    <col min="4878" max="4878" width="9.75" style="4" customWidth="1"/>
    <col min="4879" max="5120" width="9" style="4"/>
    <col min="5121" max="5121" width="12.75" style="4" customWidth="1"/>
    <col min="5122" max="5122" width="9.75" style="4" customWidth="1"/>
    <col min="5123" max="5123" width="12.75" style="4" customWidth="1"/>
    <col min="5124" max="5124" width="9.75" style="4" customWidth="1"/>
    <col min="5125" max="5125" width="12.75" style="4" customWidth="1"/>
    <col min="5126" max="5126" width="9.75" style="4" customWidth="1"/>
    <col min="5127" max="5127" width="12.75" style="4" customWidth="1"/>
    <col min="5128" max="5128" width="9.75" style="4" customWidth="1"/>
    <col min="5129" max="5129" width="12.75" style="4" customWidth="1"/>
    <col min="5130" max="5130" width="9.75" style="4" customWidth="1"/>
    <col min="5131" max="5131" width="12.75" style="4" customWidth="1"/>
    <col min="5132" max="5132" width="9.75" style="4" customWidth="1"/>
    <col min="5133" max="5133" width="12.75" style="4" customWidth="1"/>
    <col min="5134" max="5134" width="9.75" style="4" customWidth="1"/>
    <col min="5135" max="5376" width="9" style="4"/>
    <col min="5377" max="5377" width="12.75" style="4" customWidth="1"/>
    <col min="5378" max="5378" width="9.75" style="4" customWidth="1"/>
    <col min="5379" max="5379" width="12.75" style="4" customWidth="1"/>
    <col min="5380" max="5380" width="9.75" style="4" customWidth="1"/>
    <col min="5381" max="5381" width="12.75" style="4" customWidth="1"/>
    <col min="5382" max="5382" width="9.75" style="4" customWidth="1"/>
    <col min="5383" max="5383" width="12.75" style="4" customWidth="1"/>
    <col min="5384" max="5384" width="9.75" style="4" customWidth="1"/>
    <col min="5385" max="5385" width="12.75" style="4" customWidth="1"/>
    <col min="5386" max="5386" width="9.75" style="4" customWidth="1"/>
    <col min="5387" max="5387" width="12.75" style="4" customWidth="1"/>
    <col min="5388" max="5388" width="9.75" style="4" customWidth="1"/>
    <col min="5389" max="5389" width="12.75" style="4" customWidth="1"/>
    <col min="5390" max="5390" width="9.75" style="4" customWidth="1"/>
    <col min="5391" max="5632" width="9" style="4"/>
    <col min="5633" max="5633" width="12.75" style="4" customWidth="1"/>
    <col min="5634" max="5634" width="9.75" style="4" customWidth="1"/>
    <col min="5635" max="5635" width="12.75" style="4" customWidth="1"/>
    <col min="5636" max="5636" width="9.75" style="4" customWidth="1"/>
    <col min="5637" max="5637" width="12.75" style="4" customWidth="1"/>
    <col min="5638" max="5638" width="9.75" style="4" customWidth="1"/>
    <col min="5639" max="5639" width="12.75" style="4" customWidth="1"/>
    <col min="5640" max="5640" width="9.75" style="4" customWidth="1"/>
    <col min="5641" max="5641" width="12.75" style="4" customWidth="1"/>
    <col min="5642" max="5642" width="9.75" style="4" customWidth="1"/>
    <col min="5643" max="5643" width="12.75" style="4" customWidth="1"/>
    <col min="5644" max="5644" width="9.75" style="4" customWidth="1"/>
    <col min="5645" max="5645" width="12.75" style="4" customWidth="1"/>
    <col min="5646" max="5646" width="9.75" style="4" customWidth="1"/>
    <col min="5647" max="5888" width="9" style="4"/>
    <col min="5889" max="5889" width="12.75" style="4" customWidth="1"/>
    <col min="5890" max="5890" width="9.75" style="4" customWidth="1"/>
    <col min="5891" max="5891" width="12.75" style="4" customWidth="1"/>
    <col min="5892" max="5892" width="9.75" style="4" customWidth="1"/>
    <col min="5893" max="5893" width="12.75" style="4" customWidth="1"/>
    <col min="5894" max="5894" width="9.75" style="4" customWidth="1"/>
    <col min="5895" max="5895" width="12.75" style="4" customWidth="1"/>
    <col min="5896" max="5896" width="9.75" style="4" customWidth="1"/>
    <col min="5897" max="5897" width="12.75" style="4" customWidth="1"/>
    <col min="5898" max="5898" width="9.75" style="4" customWidth="1"/>
    <col min="5899" max="5899" width="12.75" style="4" customWidth="1"/>
    <col min="5900" max="5900" width="9.75" style="4" customWidth="1"/>
    <col min="5901" max="5901" width="12.75" style="4" customWidth="1"/>
    <col min="5902" max="5902" width="9.75" style="4" customWidth="1"/>
    <col min="5903" max="6144" width="9" style="4"/>
    <col min="6145" max="6145" width="12.75" style="4" customWidth="1"/>
    <col min="6146" max="6146" width="9.75" style="4" customWidth="1"/>
    <col min="6147" max="6147" width="12.75" style="4" customWidth="1"/>
    <col min="6148" max="6148" width="9.75" style="4" customWidth="1"/>
    <col min="6149" max="6149" width="12.75" style="4" customWidth="1"/>
    <col min="6150" max="6150" width="9.75" style="4" customWidth="1"/>
    <col min="6151" max="6151" width="12.75" style="4" customWidth="1"/>
    <col min="6152" max="6152" width="9.75" style="4" customWidth="1"/>
    <col min="6153" max="6153" width="12.75" style="4" customWidth="1"/>
    <col min="6154" max="6154" width="9.75" style="4" customWidth="1"/>
    <col min="6155" max="6155" width="12.75" style="4" customWidth="1"/>
    <col min="6156" max="6156" width="9.75" style="4" customWidth="1"/>
    <col min="6157" max="6157" width="12.75" style="4" customWidth="1"/>
    <col min="6158" max="6158" width="9.75" style="4" customWidth="1"/>
    <col min="6159" max="6400" width="9" style="4"/>
    <col min="6401" max="6401" width="12.75" style="4" customWidth="1"/>
    <col min="6402" max="6402" width="9.75" style="4" customWidth="1"/>
    <col min="6403" max="6403" width="12.75" style="4" customWidth="1"/>
    <col min="6404" max="6404" width="9.75" style="4" customWidth="1"/>
    <col min="6405" max="6405" width="12.75" style="4" customWidth="1"/>
    <col min="6406" max="6406" width="9.75" style="4" customWidth="1"/>
    <col min="6407" max="6407" width="12.75" style="4" customWidth="1"/>
    <col min="6408" max="6408" width="9.75" style="4" customWidth="1"/>
    <col min="6409" max="6409" width="12.75" style="4" customWidth="1"/>
    <col min="6410" max="6410" width="9.75" style="4" customWidth="1"/>
    <col min="6411" max="6411" width="12.75" style="4" customWidth="1"/>
    <col min="6412" max="6412" width="9.75" style="4" customWidth="1"/>
    <col min="6413" max="6413" width="12.75" style="4" customWidth="1"/>
    <col min="6414" max="6414" width="9.75" style="4" customWidth="1"/>
    <col min="6415" max="6656" width="9" style="4"/>
    <col min="6657" max="6657" width="12.75" style="4" customWidth="1"/>
    <col min="6658" max="6658" width="9.75" style="4" customWidth="1"/>
    <col min="6659" max="6659" width="12.75" style="4" customWidth="1"/>
    <col min="6660" max="6660" width="9.75" style="4" customWidth="1"/>
    <col min="6661" max="6661" width="12.75" style="4" customWidth="1"/>
    <col min="6662" max="6662" width="9.75" style="4" customWidth="1"/>
    <col min="6663" max="6663" width="12.75" style="4" customWidth="1"/>
    <col min="6664" max="6664" width="9.75" style="4" customWidth="1"/>
    <col min="6665" max="6665" width="12.75" style="4" customWidth="1"/>
    <col min="6666" max="6666" width="9.75" style="4" customWidth="1"/>
    <col min="6667" max="6667" width="12.75" style="4" customWidth="1"/>
    <col min="6668" max="6668" width="9.75" style="4" customWidth="1"/>
    <col min="6669" max="6669" width="12.75" style="4" customWidth="1"/>
    <col min="6670" max="6670" width="9.75" style="4" customWidth="1"/>
    <col min="6671" max="6912" width="9" style="4"/>
    <col min="6913" max="6913" width="12.75" style="4" customWidth="1"/>
    <col min="6914" max="6914" width="9.75" style="4" customWidth="1"/>
    <col min="6915" max="6915" width="12.75" style="4" customWidth="1"/>
    <col min="6916" max="6916" width="9.75" style="4" customWidth="1"/>
    <col min="6917" max="6917" width="12.75" style="4" customWidth="1"/>
    <col min="6918" max="6918" width="9.75" style="4" customWidth="1"/>
    <col min="6919" max="6919" width="12.75" style="4" customWidth="1"/>
    <col min="6920" max="6920" width="9.75" style="4" customWidth="1"/>
    <col min="6921" max="6921" width="12.75" style="4" customWidth="1"/>
    <col min="6922" max="6922" width="9.75" style="4" customWidth="1"/>
    <col min="6923" max="6923" width="12.75" style="4" customWidth="1"/>
    <col min="6924" max="6924" width="9.75" style="4" customWidth="1"/>
    <col min="6925" max="6925" width="12.75" style="4" customWidth="1"/>
    <col min="6926" max="6926" width="9.75" style="4" customWidth="1"/>
    <col min="6927" max="7168" width="9" style="4"/>
    <col min="7169" max="7169" width="12.75" style="4" customWidth="1"/>
    <col min="7170" max="7170" width="9.75" style="4" customWidth="1"/>
    <col min="7171" max="7171" width="12.75" style="4" customWidth="1"/>
    <col min="7172" max="7172" width="9.75" style="4" customWidth="1"/>
    <col min="7173" max="7173" width="12.75" style="4" customWidth="1"/>
    <col min="7174" max="7174" width="9.75" style="4" customWidth="1"/>
    <col min="7175" max="7175" width="12.75" style="4" customWidth="1"/>
    <col min="7176" max="7176" width="9.75" style="4" customWidth="1"/>
    <col min="7177" max="7177" width="12.75" style="4" customWidth="1"/>
    <col min="7178" max="7178" width="9.75" style="4" customWidth="1"/>
    <col min="7179" max="7179" width="12.75" style="4" customWidth="1"/>
    <col min="7180" max="7180" width="9.75" style="4" customWidth="1"/>
    <col min="7181" max="7181" width="12.75" style="4" customWidth="1"/>
    <col min="7182" max="7182" width="9.75" style="4" customWidth="1"/>
    <col min="7183" max="7424" width="9" style="4"/>
    <col min="7425" max="7425" width="12.75" style="4" customWidth="1"/>
    <col min="7426" max="7426" width="9.75" style="4" customWidth="1"/>
    <col min="7427" max="7427" width="12.75" style="4" customWidth="1"/>
    <col min="7428" max="7428" width="9.75" style="4" customWidth="1"/>
    <col min="7429" max="7429" width="12.75" style="4" customWidth="1"/>
    <col min="7430" max="7430" width="9.75" style="4" customWidth="1"/>
    <col min="7431" max="7431" width="12.75" style="4" customWidth="1"/>
    <col min="7432" max="7432" width="9.75" style="4" customWidth="1"/>
    <col min="7433" max="7433" width="12.75" style="4" customWidth="1"/>
    <col min="7434" max="7434" width="9.75" style="4" customWidth="1"/>
    <col min="7435" max="7435" width="12.75" style="4" customWidth="1"/>
    <col min="7436" max="7436" width="9.75" style="4" customWidth="1"/>
    <col min="7437" max="7437" width="12.75" style="4" customWidth="1"/>
    <col min="7438" max="7438" width="9.75" style="4" customWidth="1"/>
    <col min="7439" max="7680" width="9" style="4"/>
    <col min="7681" max="7681" width="12.75" style="4" customWidth="1"/>
    <col min="7682" max="7682" width="9.75" style="4" customWidth="1"/>
    <col min="7683" max="7683" width="12.75" style="4" customWidth="1"/>
    <col min="7684" max="7684" width="9.75" style="4" customWidth="1"/>
    <col min="7685" max="7685" width="12.75" style="4" customWidth="1"/>
    <col min="7686" max="7686" width="9.75" style="4" customWidth="1"/>
    <col min="7687" max="7687" width="12.75" style="4" customWidth="1"/>
    <col min="7688" max="7688" width="9.75" style="4" customWidth="1"/>
    <col min="7689" max="7689" width="12.75" style="4" customWidth="1"/>
    <col min="7690" max="7690" width="9.75" style="4" customWidth="1"/>
    <col min="7691" max="7691" width="12.75" style="4" customWidth="1"/>
    <col min="7692" max="7692" width="9.75" style="4" customWidth="1"/>
    <col min="7693" max="7693" width="12.75" style="4" customWidth="1"/>
    <col min="7694" max="7694" width="9.75" style="4" customWidth="1"/>
    <col min="7695" max="7936" width="9" style="4"/>
    <col min="7937" max="7937" width="12.75" style="4" customWidth="1"/>
    <col min="7938" max="7938" width="9.75" style="4" customWidth="1"/>
    <col min="7939" max="7939" width="12.75" style="4" customWidth="1"/>
    <col min="7940" max="7940" width="9.75" style="4" customWidth="1"/>
    <col min="7941" max="7941" width="12.75" style="4" customWidth="1"/>
    <col min="7942" max="7942" width="9.75" style="4" customWidth="1"/>
    <col min="7943" max="7943" width="12.75" style="4" customWidth="1"/>
    <col min="7944" max="7944" width="9.75" style="4" customWidth="1"/>
    <col min="7945" max="7945" width="12.75" style="4" customWidth="1"/>
    <col min="7946" max="7946" width="9.75" style="4" customWidth="1"/>
    <col min="7947" max="7947" width="12.75" style="4" customWidth="1"/>
    <col min="7948" max="7948" width="9.75" style="4" customWidth="1"/>
    <col min="7949" max="7949" width="12.75" style="4" customWidth="1"/>
    <col min="7950" max="7950" width="9.75" style="4" customWidth="1"/>
    <col min="7951" max="8192" width="9" style="4"/>
    <col min="8193" max="8193" width="12.75" style="4" customWidth="1"/>
    <col min="8194" max="8194" width="9.75" style="4" customWidth="1"/>
    <col min="8195" max="8195" width="12.75" style="4" customWidth="1"/>
    <col min="8196" max="8196" width="9.75" style="4" customWidth="1"/>
    <col min="8197" max="8197" width="12.75" style="4" customWidth="1"/>
    <col min="8198" max="8198" width="9.75" style="4" customWidth="1"/>
    <col min="8199" max="8199" width="12.75" style="4" customWidth="1"/>
    <col min="8200" max="8200" width="9.75" style="4" customWidth="1"/>
    <col min="8201" max="8201" width="12.75" style="4" customWidth="1"/>
    <col min="8202" max="8202" width="9.75" style="4" customWidth="1"/>
    <col min="8203" max="8203" width="12.75" style="4" customWidth="1"/>
    <col min="8204" max="8204" width="9.75" style="4" customWidth="1"/>
    <col min="8205" max="8205" width="12.75" style="4" customWidth="1"/>
    <col min="8206" max="8206" width="9.75" style="4" customWidth="1"/>
    <col min="8207" max="8448" width="9" style="4"/>
    <col min="8449" max="8449" width="12.75" style="4" customWidth="1"/>
    <col min="8450" max="8450" width="9.75" style="4" customWidth="1"/>
    <col min="8451" max="8451" width="12.75" style="4" customWidth="1"/>
    <col min="8452" max="8452" width="9.75" style="4" customWidth="1"/>
    <col min="8453" max="8453" width="12.75" style="4" customWidth="1"/>
    <col min="8454" max="8454" width="9.75" style="4" customWidth="1"/>
    <col min="8455" max="8455" width="12.75" style="4" customWidth="1"/>
    <col min="8456" max="8456" width="9.75" style="4" customWidth="1"/>
    <col min="8457" max="8457" width="12.75" style="4" customWidth="1"/>
    <col min="8458" max="8458" width="9.75" style="4" customWidth="1"/>
    <col min="8459" max="8459" width="12.75" style="4" customWidth="1"/>
    <col min="8460" max="8460" width="9.75" style="4" customWidth="1"/>
    <col min="8461" max="8461" width="12.75" style="4" customWidth="1"/>
    <col min="8462" max="8462" width="9.75" style="4" customWidth="1"/>
    <col min="8463" max="8704" width="9" style="4"/>
    <col min="8705" max="8705" width="12.75" style="4" customWidth="1"/>
    <col min="8706" max="8706" width="9.75" style="4" customWidth="1"/>
    <col min="8707" max="8707" width="12.75" style="4" customWidth="1"/>
    <col min="8708" max="8708" width="9.75" style="4" customWidth="1"/>
    <col min="8709" max="8709" width="12.75" style="4" customWidth="1"/>
    <col min="8710" max="8710" width="9.75" style="4" customWidth="1"/>
    <col min="8711" max="8711" width="12.75" style="4" customWidth="1"/>
    <col min="8712" max="8712" width="9.75" style="4" customWidth="1"/>
    <col min="8713" max="8713" width="12.75" style="4" customWidth="1"/>
    <col min="8714" max="8714" width="9.75" style="4" customWidth="1"/>
    <col min="8715" max="8715" width="12.75" style="4" customWidth="1"/>
    <col min="8716" max="8716" width="9.75" style="4" customWidth="1"/>
    <col min="8717" max="8717" width="12.75" style="4" customWidth="1"/>
    <col min="8718" max="8718" width="9.75" style="4" customWidth="1"/>
    <col min="8719" max="8960" width="9" style="4"/>
    <col min="8961" max="8961" width="12.75" style="4" customWidth="1"/>
    <col min="8962" max="8962" width="9.75" style="4" customWidth="1"/>
    <col min="8963" max="8963" width="12.75" style="4" customWidth="1"/>
    <col min="8964" max="8964" width="9.75" style="4" customWidth="1"/>
    <col min="8965" max="8965" width="12.75" style="4" customWidth="1"/>
    <col min="8966" max="8966" width="9.75" style="4" customWidth="1"/>
    <col min="8967" max="8967" width="12.75" style="4" customWidth="1"/>
    <col min="8968" max="8968" width="9.75" style="4" customWidth="1"/>
    <col min="8969" max="8969" width="12.75" style="4" customWidth="1"/>
    <col min="8970" max="8970" width="9.75" style="4" customWidth="1"/>
    <col min="8971" max="8971" width="12.75" style="4" customWidth="1"/>
    <col min="8972" max="8972" width="9.75" style="4" customWidth="1"/>
    <col min="8973" max="8973" width="12.75" style="4" customWidth="1"/>
    <col min="8974" max="8974" width="9.75" style="4" customWidth="1"/>
    <col min="8975" max="9216" width="9" style="4"/>
    <col min="9217" max="9217" width="12.75" style="4" customWidth="1"/>
    <col min="9218" max="9218" width="9.75" style="4" customWidth="1"/>
    <col min="9219" max="9219" width="12.75" style="4" customWidth="1"/>
    <col min="9220" max="9220" width="9.75" style="4" customWidth="1"/>
    <col min="9221" max="9221" width="12.75" style="4" customWidth="1"/>
    <col min="9222" max="9222" width="9.75" style="4" customWidth="1"/>
    <col min="9223" max="9223" width="12.75" style="4" customWidth="1"/>
    <col min="9224" max="9224" width="9.75" style="4" customWidth="1"/>
    <col min="9225" max="9225" width="12.75" style="4" customWidth="1"/>
    <col min="9226" max="9226" width="9.75" style="4" customWidth="1"/>
    <col min="9227" max="9227" width="12.75" style="4" customWidth="1"/>
    <col min="9228" max="9228" width="9.75" style="4" customWidth="1"/>
    <col min="9229" max="9229" width="12.75" style="4" customWidth="1"/>
    <col min="9230" max="9230" width="9.75" style="4" customWidth="1"/>
    <col min="9231" max="9472" width="9" style="4"/>
    <col min="9473" max="9473" width="12.75" style="4" customWidth="1"/>
    <col min="9474" max="9474" width="9.75" style="4" customWidth="1"/>
    <col min="9475" max="9475" width="12.75" style="4" customWidth="1"/>
    <col min="9476" max="9476" width="9.75" style="4" customWidth="1"/>
    <col min="9477" max="9477" width="12.75" style="4" customWidth="1"/>
    <col min="9478" max="9478" width="9.75" style="4" customWidth="1"/>
    <col min="9479" max="9479" width="12.75" style="4" customWidth="1"/>
    <col min="9480" max="9480" width="9.75" style="4" customWidth="1"/>
    <col min="9481" max="9481" width="12.75" style="4" customWidth="1"/>
    <col min="9482" max="9482" width="9.75" style="4" customWidth="1"/>
    <col min="9483" max="9483" width="12.75" style="4" customWidth="1"/>
    <col min="9484" max="9484" width="9.75" style="4" customWidth="1"/>
    <col min="9485" max="9485" width="12.75" style="4" customWidth="1"/>
    <col min="9486" max="9486" width="9.75" style="4" customWidth="1"/>
    <col min="9487" max="9728" width="9" style="4"/>
    <col min="9729" max="9729" width="12.75" style="4" customWidth="1"/>
    <col min="9730" max="9730" width="9.75" style="4" customWidth="1"/>
    <col min="9731" max="9731" width="12.75" style="4" customWidth="1"/>
    <col min="9732" max="9732" width="9.75" style="4" customWidth="1"/>
    <col min="9733" max="9733" width="12.75" style="4" customWidth="1"/>
    <col min="9734" max="9734" width="9.75" style="4" customWidth="1"/>
    <col min="9735" max="9735" width="12.75" style="4" customWidth="1"/>
    <col min="9736" max="9736" width="9.75" style="4" customWidth="1"/>
    <col min="9737" max="9737" width="12.75" style="4" customWidth="1"/>
    <col min="9738" max="9738" width="9.75" style="4" customWidth="1"/>
    <col min="9739" max="9739" width="12.75" style="4" customWidth="1"/>
    <col min="9740" max="9740" width="9.75" style="4" customWidth="1"/>
    <col min="9741" max="9741" width="12.75" style="4" customWidth="1"/>
    <col min="9742" max="9742" width="9.75" style="4" customWidth="1"/>
    <col min="9743" max="9984" width="9" style="4"/>
    <col min="9985" max="9985" width="12.75" style="4" customWidth="1"/>
    <col min="9986" max="9986" width="9.75" style="4" customWidth="1"/>
    <col min="9987" max="9987" width="12.75" style="4" customWidth="1"/>
    <col min="9988" max="9988" width="9.75" style="4" customWidth="1"/>
    <col min="9989" max="9989" width="12.75" style="4" customWidth="1"/>
    <col min="9990" max="9990" width="9.75" style="4" customWidth="1"/>
    <col min="9991" max="9991" width="12.75" style="4" customWidth="1"/>
    <col min="9992" max="9992" width="9.75" style="4" customWidth="1"/>
    <col min="9993" max="9993" width="12.75" style="4" customWidth="1"/>
    <col min="9994" max="9994" width="9.75" style="4" customWidth="1"/>
    <col min="9995" max="9995" width="12.75" style="4" customWidth="1"/>
    <col min="9996" max="9996" width="9.75" style="4" customWidth="1"/>
    <col min="9997" max="9997" width="12.75" style="4" customWidth="1"/>
    <col min="9998" max="9998" width="9.75" style="4" customWidth="1"/>
    <col min="9999" max="10240" width="9" style="4"/>
    <col min="10241" max="10241" width="12.75" style="4" customWidth="1"/>
    <col min="10242" max="10242" width="9.75" style="4" customWidth="1"/>
    <col min="10243" max="10243" width="12.75" style="4" customWidth="1"/>
    <col min="10244" max="10244" width="9.75" style="4" customWidth="1"/>
    <col min="10245" max="10245" width="12.75" style="4" customWidth="1"/>
    <col min="10246" max="10246" width="9.75" style="4" customWidth="1"/>
    <col min="10247" max="10247" width="12.75" style="4" customWidth="1"/>
    <col min="10248" max="10248" width="9.75" style="4" customWidth="1"/>
    <col min="10249" max="10249" width="12.75" style="4" customWidth="1"/>
    <col min="10250" max="10250" width="9.75" style="4" customWidth="1"/>
    <col min="10251" max="10251" width="12.75" style="4" customWidth="1"/>
    <col min="10252" max="10252" width="9.75" style="4" customWidth="1"/>
    <col min="10253" max="10253" width="12.75" style="4" customWidth="1"/>
    <col min="10254" max="10254" width="9.75" style="4" customWidth="1"/>
    <col min="10255" max="10496" width="9" style="4"/>
    <col min="10497" max="10497" width="12.75" style="4" customWidth="1"/>
    <col min="10498" max="10498" width="9.75" style="4" customWidth="1"/>
    <col min="10499" max="10499" width="12.75" style="4" customWidth="1"/>
    <col min="10500" max="10500" width="9.75" style="4" customWidth="1"/>
    <col min="10501" max="10501" width="12.75" style="4" customWidth="1"/>
    <col min="10502" max="10502" width="9.75" style="4" customWidth="1"/>
    <col min="10503" max="10503" width="12.75" style="4" customWidth="1"/>
    <col min="10504" max="10504" width="9.75" style="4" customWidth="1"/>
    <col min="10505" max="10505" width="12.75" style="4" customWidth="1"/>
    <col min="10506" max="10506" width="9.75" style="4" customWidth="1"/>
    <col min="10507" max="10507" width="12.75" style="4" customWidth="1"/>
    <col min="10508" max="10508" width="9.75" style="4" customWidth="1"/>
    <col min="10509" max="10509" width="12.75" style="4" customWidth="1"/>
    <col min="10510" max="10510" width="9.75" style="4" customWidth="1"/>
    <col min="10511" max="10752" width="9" style="4"/>
    <col min="10753" max="10753" width="12.75" style="4" customWidth="1"/>
    <col min="10754" max="10754" width="9.75" style="4" customWidth="1"/>
    <col min="10755" max="10755" width="12.75" style="4" customWidth="1"/>
    <col min="10756" max="10756" width="9.75" style="4" customWidth="1"/>
    <col min="10757" max="10757" width="12.75" style="4" customWidth="1"/>
    <col min="10758" max="10758" width="9.75" style="4" customWidth="1"/>
    <col min="10759" max="10759" width="12.75" style="4" customWidth="1"/>
    <col min="10760" max="10760" width="9.75" style="4" customWidth="1"/>
    <col min="10761" max="10761" width="12.75" style="4" customWidth="1"/>
    <col min="10762" max="10762" width="9.75" style="4" customWidth="1"/>
    <col min="10763" max="10763" width="12.75" style="4" customWidth="1"/>
    <col min="10764" max="10764" width="9.75" style="4" customWidth="1"/>
    <col min="10765" max="10765" width="12.75" style="4" customWidth="1"/>
    <col min="10766" max="10766" width="9.75" style="4" customWidth="1"/>
    <col min="10767" max="11008" width="9" style="4"/>
    <col min="11009" max="11009" width="12.75" style="4" customWidth="1"/>
    <col min="11010" max="11010" width="9.75" style="4" customWidth="1"/>
    <col min="11011" max="11011" width="12.75" style="4" customWidth="1"/>
    <col min="11012" max="11012" width="9.75" style="4" customWidth="1"/>
    <col min="11013" max="11013" width="12.75" style="4" customWidth="1"/>
    <col min="11014" max="11014" width="9.75" style="4" customWidth="1"/>
    <col min="11015" max="11015" width="12.75" style="4" customWidth="1"/>
    <col min="11016" max="11016" width="9.75" style="4" customWidth="1"/>
    <col min="11017" max="11017" width="12.75" style="4" customWidth="1"/>
    <col min="11018" max="11018" width="9.75" style="4" customWidth="1"/>
    <col min="11019" max="11019" width="12.75" style="4" customWidth="1"/>
    <col min="11020" max="11020" width="9.75" style="4" customWidth="1"/>
    <col min="11021" max="11021" width="12.75" style="4" customWidth="1"/>
    <col min="11022" max="11022" width="9.75" style="4" customWidth="1"/>
    <col min="11023" max="11264" width="9" style="4"/>
    <col min="11265" max="11265" width="12.75" style="4" customWidth="1"/>
    <col min="11266" max="11266" width="9.75" style="4" customWidth="1"/>
    <col min="11267" max="11267" width="12.75" style="4" customWidth="1"/>
    <col min="11268" max="11268" width="9.75" style="4" customWidth="1"/>
    <col min="11269" max="11269" width="12.75" style="4" customWidth="1"/>
    <col min="11270" max="11270" width="9.75" style="4" customWidth="1"/>
    <col min="11271" max="11271" width="12.75" style="4" customWidth="1"/>
    <col min="11272" max="11272" width="9.75" style="4" customWidth="1"/>
    <col min="11273" max="11273" width="12.75" style="4" customWidth="1"/>
    <col min="11274" max="11274" width="9.75" style="4" customWidth="1"/>
    <col min="11275" max="11275" width="12.75" style="4" customWidth="1"/>
    <col min="11276" max="11276" width="9.75" style="4" customWidth="1"/>
    <col min="11277" max="11277" width="12.75" style="4" customWidth="1"/>
    <col min="11278" max="11278" width="9.75" style="4" customWidth="1"/>
    <col min="11279" max="11520" width="9" style="4"/>
    <col min="11521" max="11521" width="12.75" style="4" customWidth="1"/>
    <col min="11522" max="11522" width="9.75" style="4" customWidth="1"/>
    <col min="11523" max="11523" width="12.75" style="4" customWidth="1"/>
    <col min="11524" max="11524" width="9.75" style="4" customWidth="1"/>
    <col min="11525" max="11525" width="12.75" style="4" customWidth="1"/>
    <col min="11526" max="11526" width="9.75" style="4" customWidth="1"/>
    <col min="11527" max="11527" width="12.75" style="4" customWidth="1"/>
    <col min="11528" max="11528" width="9.75" style="4" customWidth="1"/>
    <col min="11529" max="11529" width="12.75" style="4" customWidth="1"/>
    <col min="11530" max="11530" width="9.75" style="4" customWidth="1"/>
    <col min="11531" max="11531" width="12.75" style="4" customWidth="1"/>
    <col min="11532" max="11532" width="9.75" style="4" customWidth="1"/>
    <col min="11533" max="11533" width="12.75" style="4" customWidth="1"/>
    <col min="11534" max="11534" width="9.75" style="4" customWidth="1"/>
    <col min="11535" max="11776" width="9" style="4"/>
    <col min="11777" max="11777" width="12.75" style="4" customWidth="1"/>
    <col min="11778" max="11778" width="9.75" style="4" customWidth="1"/>
    <col min="11779" max="11779" width="12.75" style="4" customWidth="1"/>
    <col min="11780" max="11780" width="9.75" style="4" customWidth="1"/>
    <col min="11781" max="11781" width="12.75" style="4" customWidth="1"/>
    <col min="11782" max="11782" width="9.75" style="4" customWidth="1"/>
    <col min="11783" max="11783" width="12.75" style="4" customWidth="1"/>
    <col min="11784" max="11784" width="9.75" style="4" customWidth="1"/>
    <col min="11785" max="11785" width="12.75" style="4" customWidth="1"/>
    <col min="11786" max="11786" width="9.75" style="4" customWidth="1"/>
    <col min="11787" max="11787" width="12.75" style="4" customWidth="1"/>
    <col min="11788" max="11788" width="9.75" style="4" customWidth="1"/>
    <col min="11789" max="11789" width="12.75" style="4" customWidth="1"/>
    <col min="11790" max="11790" width="9.75" style="4" customWidth="1"/>
    <col min="11791" max="12032" width="9" style="4"/>
    <col min="12033" max="12033" width="12.75" style="4" customWidth="1"/>
    <col min="12034" max="12034" width="9.75" style="4" customWidth="1"/>
    <col min="12035" max="12035" width="12.75" style="4" customWidth="1"/>
    <col min="12036" max="12036" width="9.75" style="4" customWidth="1"/>
    <col min="12037" max="12037" width="12.75" style="4" customWidth="1"/>
    <col min="12038" max="12038" width="9.75" style="4" customWidth="1"/>
    <col min="12039" max="12039" width="12.75" style="4" customWidth="1"/>
    <col min="12040" max="12040" width="9.75" style="4" customWidth="1"/>
    <col min="12041" max="12041" width="12.75" style="4" customWidth="1"/>
    <col min="12042" max="12042" width="9.75" style="4" customWidth="1"/>
    <col min="12043" max="12043" width="12.75" style="4" customWidth="1"/>
    <col min="12044" max="12044" width="9.75" style="4" customWidth="1"/>
    <col min="12045" max="12045" width="12.75" style="4" customWidth="1"/>
    <col min="12046" max="12046" width="9.75" style="4" customWidth="1"/>
    <col min="12047" max="12288" width="9" style="4"/>
    <col min="12289" max="12289" width="12.75" style="4" customWidth="1"/>
    <col min="12290" max="12290" width="9.75" style="4" customWidth="1"/>
    <col min="12291" max="12291" width="12.75" style="4" customWidth="1"/>
    <col min="12292" max="12292" width="9.75" style="4" customWidth="1"/>
    <col min="12293" max="12293" width="12.75" style="4" customWidth="1"/>
    <col min="12294" max="12294" width="9.75" style="4" customWidth="1"/>
    <col min="12295" max="12295" width="12.75" style="4" customWidth="1"/>
    <col min="12296" max="12296" width="9.75" style="4" customWidth="1"/>
    <col min="12297" max="12297" width="12.75" style="4" customWidth="1"/>
    <col min="12298" max="12298" width="9.75" style="4" customWidth="1"/>
    <col min="12299" max="12299" width="12.75" style="4" customWidth="1"/>
    <col min="12300" max="12300" width="9.75" style="4" customWidth="1"/>
    <col min="12301" max="12301" width="12.75" style="4" customWidth="1"/>
    <col min="12302" max="12302" width="9.75" style="4" customWidth="1"/>
    <col min="12303" max="12544" width="9" style="4"/>
    <col min="12545" max="12545" width="12.75" style="4" customWidth="1"/>
    <col min="12546" max="12546" width="9.75" style="4" customWidth="1"/>
    <col min="12547" max="12547" width="12.75" style="4" customWidth="1"/>
    <col min="12548" max="12548" width="9.75" style="4" customWidth="1"/>
    <col min="12549" max="12549" width="12.75" style="4" customWidth="1"/>
    <col min="12550" max="12550" width="9.75" style="4" customWidth="1"/>
    <col min="12551" max="12551" width="12.75" style="4" customWidth="1"/>
    <col min="12552" max="12552" width="9.75" style="4" customWidth="1"/>
    <col min="12553" max="12553" width="12.75" style="4" customWidth="1"/>
    <col min="12554" max="12554" width="9.75" style="4" customWidth="1"/>
    <col min="12555" max="12555" width="12.75" style="4" customWidth="1"/>
    <col min="12556" max="12556" width="9.75" style="4" customWidth="1"/>
    <col min="12557" max="12557" width="12.75" style="4" customWidth="1"/>
    <col min="12558" max="12558" width="9.75" style="4" customWidth="1"/>
    <col min="12559" max="12800" width="9" style="4"/>
    <col min="12801" max="12801" width="12.75" style="4" customWidth="1"/>
    <col min="12802" max="12802" width="9.75" style="4" customWidth="1"/>
    <col min="12803" max="12803" width="12.75" style="4" customWidth="1"/>
    <col min="12804" max="12804" width="9.75" style="4" customWidth="1"/>
    <col min="12805" max="12805" width="12.75" style="4" customWidth="1"/>
    <col min="12806" max="12806" width="9.75" style="4" customWidth="1"/>
    <col min="12807" max="12807" width="12.75" style="4" customWidth="1"/>
    <col min="12808" max="12808" width="9.75" style="4" customWidth="1"/>
    <col min="12809" max="12809" width="12.75" style="4" customWidth="1"/>
    <col min="12810" max="12810" width="9.75" style="4" customWidth="1"/>
    <col min="12811" max="12811" width="12.75" style="4" customWidth="1"/>
    <col min="12812" max="12812" width="9.75" style="4" customWidth="1"/>
    <col min="12813" max="12813" width="12.75" style="4" customWidth="1"/>
    <col min="12814" max="12814" width="9.75" style="4" customWidth="1"/>
    <col min="12815" max="13056" width="9" style="4"/>
    <col min="13057" max="13057" width="12.75" style="4" customWidth="1"/>
    <col min="13058" max="13058" width="9.75" style="4" customWidth="1"/>
    <col min="13059" max="13059" width="12.75" style="4" customWidth="1"/>
    <col min="13060" max="13060" width="9.75" style="4" customWidth="1"/>
    <col min="13061" max="13061" width="12.75" style="4" customWidth="1"/>
    <col min="13062" max="13062" width="9.75" style="4" customWidth="1"/>
    <col min="13063" max="13063" width="12.75" style="4" customWidth="1"/>
    <col min="13064" max="13064" width="9.75" style="4" customWidth="1"/>
    <col min="13065" max="13065" width="12.75" style="4" customWidth="1"/>
    <col min="13066" max="13066" width="9.75" style="4" customWidth="1"/>
    <col min="13067" max="13067" width="12.75" style="4" customWidth="1"/>
    <col min="13068" max="13068" width="9.75" style="4" customWidth="1"/>
    <col min="13069" max="13069" width="12.75" style="4" customWidth="1"/>
    <col min="13070" max="13070" width="9.75" style="4" customWidth="1"/>
    <col min="13071" max="13312" width="9" style="4"/>
    <col min="13313" max="13313" width="12.75" style="4" customWidth="1"/>
    <col min="13314" max="13314" width="9.75" style="4" customWidth="1"/>
    <col min="13315" max="13315" width="12.75" style="4" customWidth="1"/>
    <col min="13316" max="13316" width="9.75" style="4" customWidth="1"/>
    <col min="13317" max="13317" width="12.75" style="4" customWidth="1"/>
    <col min="13318" max="13318" width="9.75" style="4" customWidth="1"/>
    <col min="13319" max="13319" width="12.75" style="4" customWidth="1"/>
    <col min="13320" max="13320" width="9.75" style="4" customWidth="1"/>
    <col min="13321" max="13321" width="12.75" style="4" customWidth="1"/>
    <col min="13322" max="13322" width="9.75" style="4" customWidth="1"/>
    <col min="13323" max="13323" width="12.75" style="4" customWidth="1"/>
    <col min="13324" max="13324" width="9.75" style="4" customWidth="1"/>
    <col min="13325" max="13325" width="12.75" style="4" customWidth="1"/>
    <col min="13326" max="13326" width="9.75" style="4" customWidth="1"/>
    <col min="13327" max="13568" width="9" style="4"/>
    <col min="13569" max="13569" width="12.75" style="4" customWidth="1"/>
    <col min="13570" max="13570" width="9.75" style="4" customWidth="1"/>
    <col min="13571" max="13571" width="12.75" style="4" customWidth="1"/>
    <col min="13572" max="13572" width="9.75" style="4" customWidth="1"/>
    <col min="13573" max="13573" width="12.75" style="4" customWidth="1"/>
    <col min="13574" max="13574" width="9.75" style="4" customWidth="1"/>
    <col min="13575" max="13575" width="12.75" style="4" customWidth="1"/>
    <col min="13576" max="13576" width="9.75" style="4" customWidth="1"/>
    <col min="13577" max="13577" width="12.75" style="4" customWidth="1"/>
    <col min="13578" max="13578" width="9.75" style="4" customWidth="1"/>
    <col min="13579" max="13579" width="12.75" style="4" customWidth="1"/>
    <col min="13580" max="13580" width="9.75" style="4" customWidth="1"/>
    <col min="13581" max="13581" width="12.75" style="4" customWidth="1"/>
    <col min="13582" max="13582" width="9.75" style="4" customWidth="1"/>
    <col min="13583" max="13824" width="9" style="4"/>
    <col min="13825" max="13825" width="12.75" style="4" customWidth="1"/>
    <col min="13826" max="13826" width="9.75" style="4" customWidth="1"/>
    <col min="13827" max="13827" width="12.75" style="4" customWidth="1"/>
    <col min="13828" max="13828" width="9.75" style="4" customWidth="1"/>
    <col min="13829" max="13829" width="12.75" style="4" customWidth="1"/>
    <col min="13830" max="13830" width="9.75" style="4" customWidth="1"/>
    <col min="13831" max="13831" width="12.75" style="4" customWidth="1"/>
    <col min="13832" max="13832" width="9.75" style="4" customWidth="1"/>
    <col min="13833" max="13833" width="12.75" style="4" customWidth="1"/>
    <col min="13834" max="13834" width="9.75" style="4" customWidth="1"/>
    <col min="13835" max="13835" width="12.75" style="4" customWidth="1"/>
    <col min="13836" max="13836" width="9.75" style="4" customWidth="1"/>
    <col min="13837" max="13837" width="12.75" style="4" customWidth="1"/>
    <col min="13838" max="13838" width="9.75" style="4" customWidth="1"/>
    <col min="13839" max="14080" width="9" style="4"/>
    <col min="14081" max="14081" width="12.75" style="4" customWidth="1"/>
    <col min="14082" max="14082" width="9.75" style="4" customWidth="1"/>
    <col min="14083" max="14083" width="12.75" style="4" customWidth="1"/>
    <col min="14084" max="14084" width="9.75" style="4" customWidth="1"/>
    <col min="14085" max="14085" width="12.75" style="4" customWidth="1"/>
    <col min="14086" max="14086" width="9.75" style="4" customWidth="1"/>
    <col min="14087" max="14087" width="12.75" style="4" customWidth="1"/>
    <col min="14088" max="14088" width="9.75" style="4" customWidth="1"/>
    <col min="14089" max="14089" width="12.75" style="4" customWidth="1"/>
    <col min="14090" max="14090" width="9.75" style="4" customWidth="1"/>
    <col min="14091" max="14091" width="12.75" style="4" customWidth="1"/>
    <col min="14092" max="14092" width="9.75" style="4" customWidth="1"/>
    <col min="14093" max="14093" width="12.75" style="4" customWidth="1"/>
    <col min="14094" max="14094" width="9.75" style="4" customWidth="1"/>
    <col min="14095" max="14336" width="9" style="4"/>
    <col min="14337" max="14337" width="12.75" style="4" customWidth="1"/>
    <col min="14338" max="14338" width="9.75" style="4" customWidth="1"/>
    <col min="14339" max="14339" width="12.75" style="4" customWidth="1"/>
    <col min="14340" max="14340" width="9.75" style="4" customWidth="1"/>
    <col min="14341" max="14341" width="12.75" style="4" customWidth="1"/>
    <col min="14342" max="14342" width="9.75" style="4" customWidth="1"/>
    <col min="14343" max="14343" width="12.75" style="4" customWidth="1"/>
    <col min="14344" max="14344" width="9.75" style="4" customWidth="1"/>
    <col min="14345" max="14345" width="12.75" style="4" customWidth="1"/>
    <col min="14346" max="14346" width="9.75" style="4" customWidth="1"/>
    <col min="14347" max="14347" width="12.75" style="4" customWidth="1"/>
    <col min="14348" max="14348" width="9.75" style="4" customWidth="1"/>
    <col min="14349" max="14349" width="12.75" style="4" customWidth="1"/>
    <col min="14350" max="14350" width="9.75" style="4" customWidth="1"/>
    <col min="14351" max="14592" width="9" style="4"/>
    <col min="14593" max="14593" width="12.75" style="4" customWidth="1"/>
    <col min="14594" max="14594" width="9.75" style="4" customWidth="1"/>
    <col min="14595" max="14595" width="12.75" style="4" customWidth="1"/>
    <col min="14596" max="14596" width="9.75" style="4" customWidth="1"/>
    <col min="14597" max="14597" width="12.75" style="4" customWidth="1"/>
    <col min="14598" max="14598" width="9.75" style="4" customWidth="1"/>
    <col min="14599" max="14599" width="12.75" style="4" customWidth="1"/>
    <col min="14600" max="14600" width="9.75" style="4" customWidth="1"/>
    <col min="14601" max="14601" width="12.75" style="4" customWidth="1"/>
    <col min="14602" max="14602" width="9.75" style="4" customWidth="1"/>
    <col min="14603" max="14603" width="12.75" style="4" customWidth="1"/>
    <col min="14604" max="14604" width="9.75" style="4" customWidth="1"/>
    <col min="14605" max="14605" width="12.75" style="4" customWidth="1"/>
    <col min="14606" max="14606" width="9.75" style="4" customWidth="1"/>
    <col min="14607" max="14848" width="9" style="4"/>
    <col min="14849" max="14849" width="12.75" style="4" customWidth="1"/>
    <col min="14850" max="14850" width="9.75" style="4" customWidth="1"/>
    <col min="14851" max="14851" width="12.75" style="4" customWidth="1"/>
    <col min="14852" max="14852" width="9.75" style="4" customWidth="1"/>
    <col min="14853" max="14853" width="12.75" style="4" customWidth="1"/>
    <col min="14854" max="14854" width="9.75" style="4" customWidth="1"/>
    <col min="14855" max="14855" width="12.75" style="4" customWidth="1"/>
    <col min="14856" max="14856" width="9.75" style="4" customWidth="1"/>
    <col min="14857" max="14857" width="12.75" style="4" customWidth="1"/>
    <col min="14858" max="14858" width="9.75" style="4" customWidth="1"/>
    <col min="14859" max="14859" width="12.75" style="4" customWidth="1"/>
    <col min="14860" max="14860" width="9.75" style="4" customWidth="1"/>
    <col min="14861" max="14861" width="12.75" style="4" customWidth="1"/>
    <col min="14862" max="14862" width="9.75" style="4" customWidth="1"/>
    <col min="14863" max="15104" width="9" style="4"/>
    <col min="15105" max="15105" width="12.75" style="4" customWidth="1"/>
    <col min="15106" max="15106" width="9.75" style="4" customWidth="1"/>
    <col min="15107" max="15107" width="12.75" style="4" customWidth="1"/>
    <col min="15108" max="15108" width="9.75" style="4" customWidth="1"/>
    <col min="15109" max="15109" width="12.75" style="4" customWidth="1"/>
    <col min="15110" max="15110" width="9.75" style="4" customWidth="1"/>
    <col min="15111" max="15111" width="12.75" style="4" customWidth="1"/>
    <col min="15112" max="15112" width="9.75" style="4" customWidth="1"/>
    <col min="15113" max="15113" width="12.75" style="4" customWidth="1"/>
    <col min="15114" max="15114" width="9.75" style="4" customWidth="1"/>
    <col min="15115" max="15115" width="12.75" style="4" customWidth="1"/>
    <col min="15116" max="15116" width="9.75" style="4" customWidth="1"/>
    <col min="15117" max="15117" width="12.75" style="4" customWidth="1"/>
    <col min="15118" max="15118" width="9.75" style="4" customWidth="1"/>
    <col min="15119" max="15360" width="9" style="4"/>
    <col min="15361" max="15361" width="12.75" style="4" customWidth="1"/>
    <col min="15362" max="15362" width="9.75" style="4" customWidth="1"/>
    <col min="15363" max="15363" width="12.75" style="4" customWidth="1"/>
    <col min="15364" max="15364" width="9.75" style="4" customWidth="1"/>
    <col min="15365" max="15365" width="12.75" style="4" customWidth="1"/>
    <col min="15366" max="15366" width="9.75" style="4" customWidth="1"/>
    <col min="15367" max="15367" width="12.75" style="4" customWidth="1"/>
    <col min="15368" max="15368" width="9.75" style="4" customWidth="1"/>
    <col min="15369" max="15369" width="12.75" style="4" customWidth="1"/>
    <col min="15370" max="15370" width="9.75" style="4" customWidth="1"/>
    <col min="15371" max="15371" width="12.75" style="4" customWidth="1"/>
    <col min="15372" max="15372" width="9.75" style="4" customWidth="1"/>
    <col min="15373" max="15373" width="12.75" style="4" customWidth="1"/>
    <col min="15374" max="15374" width="9.75" style="4" customWidth="1"/>
    <col min="15375" max="15616" width="9" style="4"/>
    <col min="15617" max="15617" width="12.75" style="4" customWidth="1"/>
    <col min="15618" max="15618" width="9.75" style="4" customWidth="1"/>
    <col min="15619" max="15619" width="12.75" style="4" customWidth="1"/>
    <col min="15620" max="15620" width="9.75" style="4" customWidth="1"/>
    <col min="15621" max="15621" width="12.75" style="4" customWidth="1"/>
    <col min="15622" max="15622" width="9.75" style="4" customWidth="1"/>
    <col min="15623" max="15623" width="12.75" style="4" customWidth="1"/>
    <col min="15624" max="15624" width="9.75" style="4" customWidth="1"/>
    <col min="15625" max="15625" width="12.75" style="4" customWidth="1"/>
    <col min="15626" max="15626" width="9.75" style="4" customWidth="1"/>
    <col min="15627" max="15627" width="12.75" style="4" customWidth="1"/>
    <col min="15628" max="15628" width="9.75" style="4" customWidth="1"/>
    <col min="15629" max="15629" width="12.75" style="4" customWidth="1"/>
    <col min="15630" max="15630" width="9.75" style="4" customWidth="1"/>
    <col min="15631" max="15872" width="9" style="4"/>
    <col min="15873" max="15873" width="12.75" style="4" customWidth="1"/>
    <col min="15874" max="15874" width="9.75" style="4" customWidth="1"/>
    <col min="15875" max="15875" width="12.75" style="4" customWidth="1"/>
    <col min="15876" max="15876" width="9.75" style="4" customWidth="1"/>
    <col min="15877" max="15877" width="12.75" style="4" customWidth="1"/>
    <col min="15878" max="15878" width="9.75" style="4" customWidth="1"/>
    <col min="15879" max="15879" width="12.75" style="4" customWidth="1"/>
    <col min="15880" max="15880" width="9.75" style="4" customWidth="1"/>
    <col min="15881" max="15881" width="12.75" style="4" customWidth="1"/>
    <col min="15882" max="15882" width="9.75" style="4" customWidth="1"/>
    <col min="15883" max="15883" width="12.75" style="4" customWidth="1"/>
    <col min="15884" max="15884" width="9.75" style="4" customWidth="1"/>
    <col min="15885" max="15885" width="12.75" style="4" customWidth="1"/>
    <col min="15886" max="15886" width="9.75" style="4" customWidth="1"/>
    <col min="15887" max="16128" width="9" style="4"/>
    <col min="16129" max="16129" width="12.75" style="4" customWidth="1"/>
    <col min="16130" max="16130" width="9.75" style="4" customWidth="1"/>
    <col min="16131" max="16131" width="12.75" style="4" customWidth="1"/>
    <col min="16132" max="16132" width="9.75" style="4" customWidth="1"/>
    <col min="16133" max="16133" width="12.75" style="4" customWidth="1"/>
    <col min="16134" max="16134" width="9.75" style="4" customWidth="1"/>
    <col min="16135" max="16135" width="12.75" style="4" customWidth="1"/>
    <col min="16136" max="16136" width="9.75" style="4" customWidth="1"/>
    <col min="16137" max="16137" width="12.75" style="4" customWidth="1"/>
    <col min="16138" max="16138" width="9.75" style="4" customWidth="1"/>
    <col min="16139" max="16139" width="12.75" style="4" customWidth="1"/>
    <col min="16140" max="16140" width="9.75" style="4" customWidth="1"/>
    <col min="16141" max="16141" width="12.75" style="4" customWidth="1"/>
    <col min="16142" max="16142" width="9.75" style="4" customWidth="1"/>
    <col min="16143" max="16384" width="9" style="4"/>
  </cols>
  <sheetData>
    <row r="1" spans="1:14" x14ac:dyDescent="0.3">
      <c r="M1" s="377" t="s">
        <v>66</v>
      </c>
      <c r="N1" s="377"/>
    </row>
    <row r="2" spans="1:14" x14ac:dyDescent="0.3">
      <c r="A2" s="378" t="s">
        <v>67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</row>
    <row r="3" spans="1:14" x14ac:dyDescent="0.3">
      <c r="A3" s="378" t="s">
        <v>3361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</row>
    <row r="4" spans="1:14" x14ac:dyDescent="0.3">
      <c r="A4" s="379" t="s">
        <v>68</v>
      </c>
      <c r="B4" s="379"/>
      <c r="C4" s="380" t="s">
        <v>69</v>
      </c>
      <c r="D4" s="380"/>
      <c r="E4" s="379" t="s">
        <v>70</v>
      </c>
      <c r="F4" s="379"/>
      <c r="G4" s="381" t="s">
        <v>71</v>
      </c>
      <c r="H4" s="381"/>
      <c r="I4" s="381" t="s">
        <v>72</v>
      </c>
      <c r="J4" s="381"/>
      <c r="K4" s="381" t="s">
        <v>73</v>
      </c>
      <c r="L4" s="381"/>
      <c r="M4" s="381" t="s">
        <v>74</v>
      </c>
      <c r="N4" s="381"/>
    </row>
    <row r="5" spans="1:14" x14ac:dyDescent="0.3">
      <c r="A5" s="88" t="s">
        <v>75</v>
      </c>
      <c r="B5" s="5" t="s">
        <v>76</v>
      </c>
      <c r="C5" s="88" t="s">
        <v>75</v>
      </c>
      <c r="D5" s="5" t="s">
        <v>76</v>
      </c>
      <c r="E5" s="88" t="s">
        <v>75</v>
      </c>
      <c r="F5" s="5" t="s">
        <v>76</v>
      </c>
      <c r="G5" s="88" t="s">
        <v>75</v>
      </c>
      <c r="H5" s="5" t="s">
        <v>76</v>
      </c>
      <c r="I5" s="88" t="s">
        <v>75</v>
      </c>
      <c r="J5" s="5" t="s">
        <v>76</v>
      </c>
      <c r="K5" s="88" t="s">
        <v>75</v>
      </c>
      <c r="L5" s="5" t="s">
        <v>76</v>
      </c>
      <c r="M5" s="88" t="s">
        <v>75</v>
      </c>
      <c r="N5" s="5" t="s">
        <v>76</v>
      </c>
    </row>
    <row r="6" spans="1:14" s="2" customFormat="1" x14ac:dyDescent="0.3">
      <c r="A6" s="3" t="s">
        <v>56</v>
      </c>
      <c r="B6" s="61">
        <v>50</v>
      </c>
      <c r="C6" s="12" t="s">
        <v>57</v>
      </c>
      <c r="D6" s="61">
        <v>40</v>
      </c>
      <c r="E6" s="3" t="s">
        <v>58</v>
      </c>
      <c r="F6" s="61">
        <v>50</v>
      </c>
      <c r="G6" s="3" t="s">
        <v>59</v>
      </c>
      <c r="H6" s="61">
        <v>50</v>
      </c>
      <c r="I6" s="12" t="s">
        <v>60</v>
      </c>
      <c r="J6" s="61">
        <v>50</v>
      </c>
      <c r="K6" s="36" t="s">
        <v>61</v>
      </c>
      <c r="L6" s="61">
        <v>40</v>
      </c>
      <c r="M6" s="3" t="s">
        <v>62</v>
      </c>
      <c r="N6" s="61">
        <v>50</v>
      </c>
    </row>
    <row r="7" spans="1:14" s="2" customFormat="1" x14ac:dyDescent="0.3">
      <c r="A7" s="3" t="s">
        <v>77</v>
      </c>
      <c r="B7" s="61">
        <v>50</v>
      </c>
      <c r="C7" s="12" t="s">
        <v>78</v>
      </c>
      <c r="D7" s="61">
        <v>40</v>
      </c>
      <c r="E7" s="3" t="s">
        <v>79</v>
      </c>
      <c r="F7" s="61">
        <v>50</v>
      </c>
      <c r="G7" s="3" t="s">
        <v>80</v>
      </c>
      <c r="H7" s="61">
        <v>50</v>
      </c>
      <c r="I7" s="12" t="s">
        <v>81</v>
      </c>
      <c r="J7" s="61">
        <v>50</v>
      </c>
      <c r="K7" s="36" t="s">
        <v>82</v>
      </c>
      <c r="L7" s="61">
        <v>50</v>
      </c>
      <c r="M7" s="3" t="s">
        <v>83</v>
      </c>
      <c r="N7" s="61">
        <v>50</v>
      </c>
    </row>
    <row r="8" spans="1:14" s="2" customFormat="1" x14ac:dyDescent="0.3">
      <c r="A8" s="3" t="s">
        <v>84</v>
      </c>
      <c r="B8" s="61">
        <v>50</v>
      </c>
      <c r="C8" s="12" t="s">
        <v>85</v>
      </c>
      <c r="D8" s="61">
        <v>50</v>
      </c>
      <c r="E8" s="3" t="s">
        <v>86</v>
      </c>
      <c r="F8" s="61">
        <v>50</v>
      </c>
      <c r="G8" s="3" t="s">
        <v>87</v>
      </c>
      <c r="H8" s="61">
        <v>50</v>
      </c>
      <c r="I8" s="12" t="s">
        <v>88</v>
      </c>
      <c r="J8" s="61">
        <v>50</v>
      </c>
      <c r="K8" s="36" t="s">
        <v>89</v>
      </c>
      <c r="L8" s="61">
        <v>50</v>
      </c>
      <c r="M8" s="3" t="s">
        <v>90</v>
      </c>
      <c r="N8" s="61">
        <v>50</v>
      </c>
    </row>
    <row r="9" spans="1:14" s="2" customFormat="1" x14ac:dyDescent="0.3">
      <c r="A9" s="3" t="s">
        <v>91</v>
      </c>
      <c r="B9" s="61">
        <v>50</v>
      </c>
      <c r="C9" s="12" t="s">
        <v>92</v>
      </c>
      <c r="D9" s="61">
        <v>30</v>
      </c>
      <c r="E9" s="3" t="s">
        <v>93</v>
      </c>
      <c r="F9" s="61">
        <v>50</v>
      </c>
      <c r="G9" s="3" t="s">
        <v>94</v>
      </c>
      <c r="H9" s="61">
        <v>50</v>
      </c>
      <c r="I9" s="12" t="s">
        <v>95</v>
      </c>
      <c r="J9" s="61">
        <v>50</v>
      </c>
      <c r="K9" s="36" t="s">
        <v>96</v>
      </c>
      <c r="L9" s="61">
        <v>50</v>
      </c>
      <c r="M9" s="3" t="s">
        <v>97</v>
      </c>
      <c r="N9" s="61">
        <v>50</v>
      </c>
    </row>
    <row r="10" spans="1:14" s="2" customFormat="1" x14ac:dyDescent="0.3">
      <c r="A10" s="3" t="s">
        <v>98</v>
      </c>
      <c r="B10" s="61">
        <v>50</v>
      </c>
      <c r="C10" s="12" t="s">
        <v>99</v>
      </c>
      <c r="D10" s="61">
        <v>50</v>
      </c>
      <c r="E10" s="3" t="s">
        <v>100</v>
      </c>
      <c r="F10" s="61">
        <v>50</v>
      </c>
      <c r="G10" s="3" t="s">
        <v>101</v>
      </c>
      <c r="H10" s="61">
        <v>50</v>
      </c>
      <c r="I10" s="12" t="s">
        <v>102</v>
      </c>
      <c r="J10" s="61">
        <v>50</v>
      </c>
      <c r="K10" s="36" t="s">
        <v>103</v>
      </c>
      <c r="L10" s="61">
        <v>50</v>
      </c>
      <c r="M10" s="6" t="s">
        <v>104</v>
      </c>
      <c r="N10" s="249"/>
    </row>
    <row r="11" spans="1:14" s="2" customFormat="1" x14ac:dyDescent="0.3">
      <c r="A11" s="3" t="s">
        <v>105</v>
      </c>
      <c r="B11" s="61">
        <v>50</v>
      </c>
      <c r="C11" s="12" t="s">
        <v>106</v>
      </c>
      <c r="D11" s="61">
        <v>50</v>
      </c>
      <c r="E11" s="3" t="s">
        <v>107</v>
      </c>
      <c r="F11" s="61">
        <v>50</v>
      </c>
      <c r="G11" s="3" t="s">
        <v>108</v>
      </c>
      <c r="H11" s="61">
        <v>50</v>
      </c>
      <c r="I11" s="12" t="s">
        <v>109</v>
      </c>
      <c r="J11" s="61">
        <v>50</v>
      </c>
      <c r="K11" s="36" t="s">
        <v>110</v>
      </c>
      <c r="L11" s="61">
        <v>50</v>
      </c>
      <c r="M11" s="3" t="s">
        <v>111</v>
      </c>
      <c r="N11" s="61">
        <v>50</v>
      </c>
    </row>
    <row r="12" spans="1:14" s="2" customFormat="1" ht="19.5" thickBot="1" x14ac:dyDescent="0.35">
      <c r="A12" s="3" t="s">
        <v>112</v>
      </c>
      <c r="B12" s="61">
        <v>50</v>
      </c>
      <c r="C12" s="12" t="s">
        <v>113</v>
      </c>
      <c r="D12" s="61">
        <v>35</v>
      </c>
      <c r="E12" s="3" t="s">
        <v>114</v>
      </c>
      <c r="F12" s="61">
        <v>50</v>
      </c>
      <c r="G12" s="3" t="s">
        <v>115</v>
      </c>
      <c r="H12" s="61">
        <v>50</v>
      </c>
      <c r="I12" s="62" t="s">
        <v>116</v>
      </c>
      <c r="J12" s="61">
        <v>50</v>
      </c>
      <c r="K12" s="7" t="s">
        <v>117</v>
      </c>
      <c r="L12" s="8">
        <f>AVERAGE(L6:L11)</f>
        <v>48.333333333333336</v>
      </c>
      <c r="M12" s="3" t="s">
        <v>118</v>
      </c>
      <c r="N12" s="61">
        <v>50</v>
      </c>
    </row>
    <row r="13" spans="1:14" s="2" customFormat="1" ht="19.5" thickTop="1" x14ac:dyDescent="0.3">
      <c r="A13" s="3" t="s">
        <v>119</v>
      </c>
      <c r="B13" s="61">
        <v>50</v>
      </c>
      <c r="C13" s="12" t="s">
        <v>120</v>
      </c>
      <c r="D13" s="61">
        <v>50</v>
      </c>
      <c r="E13" s="3" t="s">
        <v>121</v>
      </c>
      <c r="F13" s="61">
        <v>50</v>
      </c>
      <c r="G13" s="3" t="s">
        <v>122</v>
      </c>
      <c r="H13" s="61">
        <v>50</v>
      </c>
      <c r="I13" s="12" t="s">
        <v>123</v>
      </c>
      <c r="J13" s="61">
        <v>50</v>
      </c>
      <c r="K13" s="9"/>
      <c r="L13" s="9"/>
      <c r="M13" s="3" t="s">
        <v>124</v>
      </c>
      <c r="N13" s="61">
        <v>50</v>
      </c>
    </row>
    <row r="14" spans="1:14" s="2" customFormat="1" ht="19.5" thickBot="1" x14ac:dyDescent="0.35">
      <c r="A14" s="3" t="s">
        <v>125</v>
      </c>
      <c r="B14" s="61">
        <v>50</v>
      </c>
      <c r="C14" s="7" t="s">
        <v>117</v>
      </c>
      <c r="D14" s="11">
        <f>AVERAGE(D6:D13)</f>
        <v>43.125</v>
      </c>
      <c r="E14" s="12" t="s">
        <v>126</v>
      </c>
      <c r="F14" s="61">
        <v>50</v>
      </c>
      <c r="G14" s="3" t="s">
        <v>127</v>
      </c>
      <c r="H14" s="61">
        <v>50</v>
      </c>
      <c r="I14" s="12" t="s">
        <v>128</v>
      </c>
      <c r="J14" s="61">
        <v>50</v>
      </c>
      <c r="K14" s="9"/>
      <c r="L14" s="9"/>
      <c r="M14" s="3" t="s">
        <v>129</v>
      </c>
      <c r="N14" s="61">
        <v>50</v>
      </c>
    </row>
    <row r="15" spans="1:14" s="2" customFormat="1" ht="20.25" thickTop="1" thickBot="1" x14ac:dyDescent="0.35">
      <c r="A15" s="3" t="s">
        <v>130</v>
      </c>
      <c r="B15" s="61">
        <v>50</v>
      </c>
      <c r="C15" s="9"/>
      <c r="D15" s="9"/>
      <c r="E15" s="3" t="s">
        <v>131</v>
      </c>
      <c r="F15" s="61">
        <v>50</v>
      </c>
      <c r="G15" s="3" t="s">
        <v>132</v>
      </c>
      <c r="H15" s="61">
        <v>50</v>
      </c>
      <c r="I15" s="7" t="s">
        <v>117</v>
      </c>
      <c r="J15" s="11">
        <f>AVERAGE(J6:J14)</f>
        <v>50</v>
      </c>
      <c r="K15" s="9"/>
      <c r="L15" s="9"/>
      <c r="M15" s="3" t="s">
        <v>133</v>
      </c>
      <c r="N15" s="61">
        <v>50</v>
      </c>
    </row>
    <row r="16" spans="1:14" s="2" customFormat="1" ht="19.5" thickTop="1" x14ac:dyDescent="0.3">
      <c r="A16" s="3" t="s">
        <v>134</v>
      </c>
      <c r="B16" s="61">
        <v>50</v>
      </c>
      <c r="C16" s="9"/>
      <c r="D16" s="9"/>
      <c r="E16" s="3" t="s">
        <v>135</v>
      </c>
      <c r="F16" s="61">
        <v>50</v>
      </c>
      <c r="G16" s="3" t="s">
        <v>136</v>
      </c>
      <c r="H16" s="61">
        <v>50</v>
      </c>
      <c r="I16" s="9"/>
      <c r="J16" s="9"/>
      <c r="K16" s="9"/>
      <c r="L16" s="9"/>
      <c r="M16" s="3" t="s">
        <v>137</v>
      </c>
      <c r="N16" s="61">
        <v>50</v>
      </c>
    </row>
    <row r="17" spans="1:14" s="2" customFormat="1" x14ac:dyDescent="0.3">
      <c r="A17" s="43" t="s">
        <v>138</v>
      </c>
      <c r="B17" s="61">
        <v>50</v>
      </c>
      <c r="C17" s="9"/>
      <c r="D17" s="9"/>
      <c r="E17" s="3" t="s">
        <v>139</v>
      </c>
      <c r="F17" s="61">
        <v>50</v>
      </c>
      <c r="G17" s="3" t="s">
        <v>140</v>
      </c>
      <c r="H17" s="61">
        <v>50</v>
      </c>
      <c r="I17" s="9"/>
      <c r="J17" s="9"/>
      <c r="K17" s="9"/>
      <c r="L17" s="9"/>
      <c r="M17" s="3" t="s">
        <v>141</v>
      </c>
      <c r="N17" s="61">
        <v>50</v>
      </c>
    </row>
    <row r="18" spans="1:14" ht="19.5" thickBot="1" x14ac:dyDescent="0.35">
      <c r="A18" s="10" t="s">
        <v>117</v>
      </c>
      <c r="B18" s="11">
        <f>AVERAGE(B6:B17)</f>
        <v>50</v>
      </c>
      <c r="C18" s="9"/>
      <c r="D18" s="9"/>
      <c r="E18" s="3" t="s">
        <v>142</v>
      </c>
      <c r="F18" s="61">
        <v>50</v>
      </c>
      <c r="G18" s="3" t="s">
        <v>143</v>
      </c>
      <c r="H18" s="61">
        <v>50</v>
      </c>
      <c r="I18" s="9"/>
      <c r="J18" s="9"/>
      <c r="K18" s="9"/>
      <c r="L18" s="9"/>
      <c r="M18" s="3" t="s">
        <v>144</v>
      </c>
      <c r="N18" s="61">
        <v>50</v>
      </c>
    </row>
    <row r="19" spans="1:14" ht="19.5" thickTop="1" x14ac:dyDescent="0.3">
      <c r="A19" s="9"/>
      <c r="B19" s="9"/>
      <c r="C19" s="9"/>
      <c r="D19" s="9"/>
      <c r="E19" s="3" t="s">
        <v>145</v>
      </c>
      <c r="F19" s="61">
        <v>50</v>
      </c>
      <c r="G19" s="3" t="s">
        <v>146</v>
      </c>
      <c r="H19" s="61">
        <v>50</v>
      </c>
      <c r="I19" s="9"/>
      <c r="J19" s="9"/>
      <c r="K19" s="9"/>
      <c r="L19" s="9"/>
      <c r="M19" s="3" t="s">
        <v>147</v>
      </c>
      <c r="N19" s="61">
        <v>50</v>
      </c>
    </row>
    <row r="20" spans="1:14" ht="19.5" thickBot="1" x14ac:dyDescent="0.35">
      <c r="E20" s="10" t="s">
        <v>117</v>
      </c>
      <c r="F20" s="8">
        <f>AVERAGE(F6:F19)</f>
        <v>50</v>
      </c>
      <c r="G20" s="3" t="s">
        <v>148</v>
      </c>
      <c r="H20" s="61">
        <v>50</v>
      </c>
      <c r="M20" s="3" t="s">
        <v>149</v>
      </c>
      <c r="N20" s="61">
        <v>50</v>
      </c>
    </row>
    <row r="21" spans="1:14" ht="19.5" thickTop="1" x14ac:dyDescent="0.3">
      <c r="G21" s="3" t="s">
        <v>150</v>
      </c>
      <c r="H21" s="61">
        <v>50</v>
      </c>
      <c r="M21" s="3" t="s">
        <v>151</v>
      </c>
      <c r="N21" s="61">
        <v>50</v>
      </c>
    </row>
    <row r="22" spans="1:14" x14ac:dyDescent="0.3">
      <c r="G22" s="3" t="s">
        <v>152</v>
      </c>
      <c r="H22" s="61">
        <v>50</v>
      </c>
      <c r="M22" s="3" t="s">
        <v>153</v>
      </c>
      <c r="N22" s="61">
        <v>50</v>
      </c>
    </row>
    <row r="23" spans="1:14" x14ac:dyDescent="0.3">
      <c r="G23" s="3" t="s">
        <v>154</v>
      </c>
      <c r="H23" s="61">
        <v>50</v>
      </c>
      <c r="M23" s="3" t="s">
        <v>155</v>
      </c>
      <c r="N23" s="61">
        <v>50</v>
      </c>
    </row>
    <row r="24" spans="1:14" ht="19.5" thickBot="1" x14ac:dyDescent="0.35">
      <c r="G24" s="10" t="s">
        <v>117</v>
      </c>
      <c r="H24" s="8">
        <f>AVERAGE(H6:H23)</f>
        <v>50</v>
      </c>
      <c r="M24" s="3" t="s">
        <v>156</v>
      </c>
      <c r="N24" s="61">
        <v>50</v>
      </c>
    </row>
    <row r="25" spans="1:14" ht="19.5" thickTop="1" x14ac:dyDescent="0.3">
      <c r="M25" s="3" t="s">
        <v>157</v>
      </c>
      <c r="N25" s="61">
        <v>50</v>
      </c>
    </row>
    <row r="26" spans="1:14" x14ac:dyDescent="0.3">
      <c r="A26" s="13" t="s">
        <v>158</v>
      </c>
      <c r="B26" s="4" t="s">
        <v>590</v>
      </c>
      <c r="M26" s="3" t="s">
        <v>159</v>
      </c>
      <c r="N26" s="61">
        <v>50</v>
      </c>
    </row>
    <row r="27" spans="1:14" ht="19.5" thickBot="1" x14ac:dyDescent="0.35">
      <c r="B27" s="4" t="s">
        <v>160</v>
      </c>
      <c r="M27" s="10" t="s">
        <v>117</v>
      </c>
      <c r="N27" s="11">
        <f>AVERAGE(N6:N26)</f>
        <v>50</v>
      </c>
    </row>
    <row r="28" spans="1:14" ht="19.5" thickTop="1" x14ac:dyDescent="0.3"/>
    <row r="33" spans="2:8" x14ac:dyDescent="0.3">
      <c r="D33" s="49"/>
      <c r="E33" s="49"/>
      <c r="F33" s="49"/>
      <c r="G33" s="49"/>
      <c r="H33" s="49"/>
    </row>
    <row r="35" spans="2:8" x14ac:dyDescent="0.3">
      <c r="B35" s="4" t="s">
        <v>597</v>
      </c>
      <c r="D35" s="4" t="s">
        <v>75</v>
      </c>
      <c r="E35" s="4" t="s">
        <v>76</v>
      </c>
      <c r="F35" s="4" t="s">
        <v>598</v>
      </c>
      <c r="G35" s="4" t="s">
        <v>599</v>
      </c>
      <c r="H35" s="4" t="s">
        <v>64</v>
      </c>
    </row>
    <row r="36" spans="2:8" x14ac:dyDescent="0.3">
      <c r="D36" s="4">
        <v>88</v>
      </c>
      <c r="E36" s="4">
        <v>50</v>
      </c>
      <c r="F36" s="4">
        <f>D36*E36</f>
        <v>4400</v>
      </c>
      <c r="G36" s="4">
        <f>B20+D20+F21+H25+J16+L13+N28</f>
        <v>0</v>
      </c>
      <c r="H36" s="60">
        <f>G36/F36*100</f>
        <v>0</v>
      </c>
    </row>
    <row r="41" spans="2:8" x14ac:dyDescent="0.3">
      <c r="G41" s="59"/>
      <c r="H41" s="59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77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F0"/>
  </sheetPr>
  <dimension ref="A1:S1081"/>
  <sheetViews>
    <sheetView tabSelected="1" zoomScale="90" zoomScaleNormal="90" workbookViewId="0">
      <pane xSplit="2" ySplit="4" topLeftCell="C1019" activePane="bottomRight" state="frozen"/>
      <selection activeCell="B12" sqref="B12"/>
      <selection pane="topRight" activeCell="B12" sqref="B12"/>
      <selection pane="bottomLeft" activeCell="B12" sqref="B12"/>
      <selection pane="bottomRight" activeCell="L1024" sqref="L1024"/>
    </sheetView>
  </sheetViews>
  <sheetFormatPr defaultRowHeight="21" x14ac:dyDescent="0.35"/>
  <cols>
    <col min="1" max="1" width="5.5" style="95" customWidth="1"/>
    <col min="2" max="2" width="9.875" style="95" customWidth="1"/>
    <col min="3" max="3" width="5.75" style="95" customWidth="1"/>
    <col min="4" max="4" width="12" style="95" customWidth="1"/>
    <col min="5" max="5" width="13.5" style="95" customWidth="1"/>
    <col min="6" max="6" width="5.75" style="95" customWidth="1"/>
    <col min="7" max="7" width="22.625" style="95" customWidth="1"/>
    <col min="8" max="8" width="11.5" style="171" customWidth="1"/>
    <col min="9" max="9" width="4.875" style="209" customWidth="1"/>
    <col min="10" max="10" width="15.5" style="94" customWidth="1"/>
    <col min="11" max="11" width="15.125" style="93" customWidth="1"/>
    <col min="12" max="12" width="17.25" style="94" customWidth="1"/>
    <col min="13" max="13" width="17.375" style="94" customWidth="1"/>
    <col min="14" max="14" width="5.25" style="95" customWidth="1"/>
    <col min="15" max="15" width="5.125" style="95" customWidth="1"/>
    <col min="16" max="16" width="4.875" style="95" customWidth="1"/>
    <col min="17" max="17" width="17.25" style="93" bestFit="1" customWidth="1"/>
    <col min="18" max="18" width="10.75" style="94" bestFit="1" customWidth="1"/>
    <col min="19" max="239" width="9.125" style="95"/>
    <col min="240" max="240" width="6.625" style="95" customWidth="1"/>
    <col min="241" max="241" width="11.375" style="95" customWidth="1"/>
    <col min="242" max="242" width="6.875" style="95" customWidth="1"/>
    <col min="243" max="243" width="16.375" style="95" customWidth="1"/>
    <col min="244" max="244" width="14.125" style="95" customWidth="1"/>
    <col min="245" max="245" width="5.375" style="95" customWidth="1"/>
    <col min="246" max="246" width="44.875" style="95" customWidth="1"/>
    <col min="247" max="247" width="7.25" style="95" customWidth="1"/>
    <col min="248" max="248" width="6.375" style="95" customWidth="1"/>
    <col min="249" max="249" width="11.875" style="95" customWidth="1"/>
    <col min="250" max="250" width="14.625" style="95" customWidth="1"/>
    <col min="251" max="251" width="14.375" style="95" customWidth="1"/>
    <col min="252" max="252" width="12.75" style="95" customWidth="1"/>
    <col min="253" max="253" width="13.875" style="95" customWidth="1"/>
    <col min="254" max="254" width="14.375" style="95" customWidth="1"/>
    <col min="255" max="255" width="12.75" style="95" customWidth="1"/>
    <col min="256" max="256" width="13.875" style="95" customWidth="1"/>
    <col min="257" max="257" width="14.375" style="95" customWidth="1"/>
    <col min="258" max="258" width="12.75" style="95" customWidth="1"/>
    <col min="259" max="261" width="7.375" style="95" customWidth="1"/>
    <col min="262" max="262" width="10.75" style="95" customWidth="1"/>
    <col min="263" max="495" width="9.125" style="95"/>
    <col min="496" max="496" width="6.625" style="95" customWidth="1"/>
    <col min="497" max="497" width="11.375" style="95" customWidth="1"/>
    <col min="498" max="498" width="6.875" style="95" customWidth="1"/>
    <col min="499" max="499" width="16.375" style="95" customWidth="1"/>
    <col min="500" max="500" width="14.125" style="95" customWidth="1"/>
    <col min="501" max="501" width="5.375" style="95" customWidth="1"/>
    <col min="502" max="502" width="44.875" style="95" customWidth="1"/>
    <col min="503" max="503" width="7.25" style="95" customWidth="1"/>
    <col min="504" max="504" width="6.375" style="95" customWidth="1"/>
    <col min="505" max="505" width="11.875" style="95" customWidth="1"/>
    <col min="506" max="506" width="14.625" style="95" customWidth="1"/>
    <col min="507" max="507" width="14.375" style="95" customWidth="1"/>
    <col min="508" max="508" width="12.75" style="95" customWidth="1"/>
    <col min="509" max="509" width="13.875" style="95" customWidth="1"/>
    <col min="510" max="510" width="14.375" style="95" customWidth="1"/>
    <col min="511" max="511" width="12.75" style="95" customWidth="1"/>
    <col min="512" max="512" width="13.875" style="95" customWidth="1"/>
    <col min="513" max="513" width="14.375" style="95" customWidth="1"/>
    <col min="514" max="514" width="12.75" style="95" customWidth="1"/>
    <col min="515" max="517" width="7.375" style="95" customWidth="1"/>
    <col min="518" max="518" width="10.75" style="95" customWidth="1"/>
    <col min="519" max="751" width="9.125" style="95"/>
    <col min="752" max="752" width="6.625" style="95" customWidth="1"/>
    <col min="753" max="753" width="11.375" style="95" customWidth="1"/>
    <col min="754" max="754" width="6.875" style="95" customWidth="1"/>
    <col min="755" max="755" width="16.375" style="95" customWidth="1"/>
    <col min="756" max="756" width="14.125" style="95" customWidth="1"/>
    <col min="757" max="757" width="5.375" style="95" customWidth="1"/>
    <col min="758" max="758" width="44.875" style="95" customWidth="1"/>
    <col min="759" max="759" width="7.25" style="95" customWidth="1"/>
    <col min="760" max="760" width="6.375" style="95" customWidth="1"/>
    <col min="761" max="761" width="11.875" style="95" customWidth="1"/>
    <col min="762" max="762" width="14.625" style="95" customWidth="1"/>
    <col min="763" max="763" width="14.375" style="95" customWidth="1"/>
    <col min="764" max="764" width="12.75" style="95" customWidth="1"/>
    <col min="765" max="765" width="13.875" style="95" customWidth="1"/>
    <col min="766" max="766" width="14.375" style="95" customWidth="1"/>
    <col min="767" max="767" width="12.75" style="95" customWidth="1"/>
    <col min="768" max="768" width="13.875" style="95" customWidth="1"/>
    <col min="769" max="769" width="14.375" style="95" customWidth="1"/>
    <col min="770" max="770" width="12.75" style="95" customWidth="1"/>
    <col min="771" max="773" width="7.375" style="95" customWidth="1"/>
    <col min="774" max="774" width="10.75" style="95" customWidth="1"/>
    <col min="775" max="1007" width="9.125" style="95"/>
    <col min="1008" max="1008" width="6.625" style="95" customWidth="1"/>
    <col min="1009" max="1009" width="11.375" style="95" customWidth="1"/>
    <col min="1010" max="1010" width="6.875" style="95" customWidth="1"/>
    <col min="1011" max="1011" width="16.375" style="95" customWidth="1"/>
    <col min="1012" max="1012" width="14.125" style="95" customWidth="1"/>
    <col min="1013" max="1013" width="5.375" style="95" customWidth="1"/>
    <col min="1014" max="1014" width="44.875" style="95" customWidth="1"/>
    <col min="1015" max="1015" width="7.25" style="95" customWidth="1"/>
    <col min="1016" max="1016" width="6.375" style="95" customWidth="1"/>
    <col min="1017" max="1017" width="11.875" style="95" customWidth="1"/>
    <col min="1018" max="1018" width="14.625" style="95" customWidth="1"/>
    <col min="1019" max="1019" width="14.375" style="95" customWidth="1"/>
    <col min="1020" max="1020" width="12.75" style="95" customWidth="1"/>
    <col min="1021" max="1021" width="13.875" style="95" customWidth="1"/>
    <col min="1022" max="1022" width="14.375" style="95" customWidth="1"/>
    <col min="1023" max="1023" width="12.75" style="95" customWidth="1"/>
    <col min="1024" max="1024" width="13.875" style="95" customWidth="1"/>
    <col min="1025" max="1025" width="14.375" style="95" customWidth="1"/>
    <col min="1026" max="1026" width="12.75" style="95" customWidth="1"/>
    <col min="1027" max="1029" width="7.375" style="95" customWidth="1"/>
    <col min="1030" max="1030" width="10.75" style="95" customWidth="1"/>
    <col min="1031" max="1263" width="9.125" style="95"/>
    <col min="1264" max="1264" width="6.625" style="95" customWidth="1"/>
    <col min="1265" max="1265" width="11.375" style="95" customWidth="1"/>
    <col min="1266" max="1266" width="6.875" style="95" customWidth="1"/>
    <col min="1267" max="1267" width="16.375" style="95" customWidth="1"/>
    <col min="1268" max="1268" width="14.125" style="95" customWidth="1"/>
    <col min="1269" max="1269" width="5.375" style="95" customWidth="1"/>
    <col min="1270" max="1270" width="44.875" style="95" customWidth="1"/>
    <col min="1271" max="1271" width="7.25" style="95" customWidth="1"/>
    <col min="1272" max="1272" width="6.375" style="95" customWidth="1"/>
    <col min="1273" max="1273" width="11.875" style="95" customWidth="1"/>
    <col min="1274" max="1274" width="14.625" style="95" customWidth="1"/>
    <col min="1275" max="1275" width="14.375" style="95" customWidth="1"/>
    <col min="1276" max="1276" width="12.75" style="95" customWidth="1"/>
    <col min="1277" max="1277" width="13.875" style="95" customWidth="1"/>
    <col min="1278" max="1278" width="14.375" style="95" customWidth="1"/>
    <col min="1279" max="1279" width="12.75" style="95" customWidth="1"/>
    <col min="1280" max="1280" width="13.875" style="95" customWidth="1"/>
    <col min="1281" max="1281" width="14.375" style="95" customWidth="1"/>
    <col min="1282" max="1282" width="12.75" style="95" customWidth="1"/>
    <col min="1283" max="1285" width="7.375" style="95" customWidth="1"/>
    <col min="1286" max="1286" width="10.75" style="95" customWidth="1"/>
    <col min="1287" max="1519" width="9.125" style="95"/>
    <col min="1520" max="1520" width="6.625" style="95" customWidth="1"/>
    <col min="1521" max="1521" width="11.375" style="95" customWidth="1"/>
    <col min="1522" max="1522" width="6.875" style="95" customWidth="1"/>
    <col min="1523" max="1523" width="16.375" style="95" customWidth="1"/>
    <col min="1524" max="1524" width="14.125" style="95" customWidth="1"/>
    <col min="1525" max="1525" width="5.375" style="95" customWidth="1"/>
    <col min="1526" max="1526" width="44.875" style="95" customWidth="1"/>
    <col min="1527" max="1527" width="7.25" style="95" customWidth="1"/>
    <col min="1528" max="1528" width="6.375" style="95" customWidth="1"/>
    <col min="1529" max="1529" width="11.875" style="95" customWidth="1"/>
    <col min="1530" max="1530" width="14.625" style="95" customWidth="1"/>
    <col min="1531" max="1531" width="14.375" style="95" customWidth="1"/>
    <col min="1532" max="1532" width="12.75" style="95" customWidth="1"/>
    <col min="1533" max="1533" width="13.875" style="95" customWidth="1"/>
    <col min="1534" max="1534" width="14.375" style="95" customWidth="1"/>
    <col min="1535" max="1535" width="12.75" style="95" customWidth="1"/>
    <col min="1536" max="1536" width="13.875" style="95" customWidth="1"/>
    <col min="1537" max="1537" width="14.375" style="95" customWidth="1"/>
    <col min="1538" max="1538" width="12.75" style="95" customWidth="1"/>
    <col min="1539" max="1541" width="7.375" style="95" customWidth="1"/>
    <col min="1542" max="1542" width="10.75" style="95" customWidth="1"/>
    <col min="1543" max="1775" width="9.125" style="95"/>
    <col min="1776" max="1776" width="6.625" style="95" customWidth="1"/>
    <col min="1777" max="1777" width="11.375" style="95" customWidth="1"/>
    <col min="1778" max="1778" width="6.875" style="95" customWidth="1"/>
    <col min="1779" max="1779" width="16.375" style="95" customWidth="1"/>
    <col min="1780" max="1780" width="14.125" style="95" customWidth="1"/>
    <col min="1781" max="1781" width="5.375" style="95" customWidth="1"/>
    <col min="1782" max="1782" width="44.875" style="95" customWidth="1"/>
    <col min="1783" max="1783" width="7.25" style="95" customWidth="1"/>
    <col min="1784" max="1784" width="6.375" style="95" customWidth="1"/>
    <col min="1785" max="1785" width="11.875" style="95" customWidth="1"/>
    <col min="1786" max="1786" width="14.625" style="95" customWidth="1"/>
    <col min="1787" max="1787" width="14.375" style="95" customWidth="1"/>
    <col min="1788" max="1788" width="12.75" style="95" customWidth="1"/>
    <col min="1789" max="1789" width="13.875" style="95" customWidth="1"/>
    <col min="1790" max="1790" width="14.375" style="95" customWidth="1"/>
    <col min="1791" max="1791" width="12.75" style="95" customWidth="1"/>
    <col min="1792" max="1792" width="13.875" style="95" customWidth="1"/>
    <col min="1793" max="1793" width="14.375" style="95" customWidth="1"/>
    <col min="1794" max="1794" width="12.75" style="95" customWidth="1"/>
    <col min="1795" max="1797" width="7.375" style="95" customWidth="1"/>
    <col min="1798" max="1798" width="10.75" style="95" customWidth="1"/>
    <col min="1799" max="2031" width="9.125" style="95"/>
    <col min="2032" max="2032" width="6.625" style="95" customWidth="1"/>
    <col min="2033" max="2033" width="11.375" style="95" customWidth="1"/>
    <col min="2034" max="2034" width="6.875" style="95" customWidth="1"/>
    <col min="2035" max="2035" width="16.375" style="95" customWidth="1"/>
    <col min="2036" max="2036" width="14.125" style="95" customWidth="1"/>
    <col min="2037" max="2037" width="5.375" style="95" customWidth="1"/>
    <col min="2038" max="2038" width="44.875" style="95" customWidth="1"/>
    <col min="2039" max="2039" width="7.25" style="95" customWidth="1"/>
    <col min="2040" max="2040" width="6.375" style="95" customWidth="1"/>
    <col min="2041" max="2041" width="11.875" style="95" customWidth="1"/>
    <col min="2042" max="2042" width="14.625" style="95" customWidth="1"/>
    <col min="2043" max="2043" width="14.375" style="95" customWidth="1"/>
    <col min="2044" max="2044" width="12.75" style="95" customWidth="1"/>
    <col min="2045" max="2045" width="13.875" style="95" customWidth="1"/>
    <col min="2046" max="2046" width="14.375" style="95" customWidth="1"/>
    <col min="2047" max="2047" width="12.75" style="95" customWidth="1"/>
    <col min="2048" max="2048" width="13.875" style="95" customWidth="1"/>
    <col min="2049" max="2049" width="14.375" style="95" customWidth="1"/>
    <col min="2050" max="2050" width="12.75" style="95" customWidth="1"/>
    <col min="2051" max="2053" width="7.375" style="95" customWidth="1"/>
    <col min="2054" max="2054" width="10.75" style="95" customWidth="1"/>
    <col min="2055" max="2287" width="9.125" style="95"/>
    <col min="2288" max="2288" width="6.625" style="95" customWidth="1"/>
    <col min="2289" max="2289" width="11.375" style="95" customWidth="1"/>
    <col min="2290" max="2290" width="6.875" style="95" customWidth="1"/>
    <col min="2291" max="2291" width="16.375" style="95" customWidth="1"/>
    <col min="2292" max="2292" width="14.125" style="95" customWidth="1"/>
    <col min="2293" max="2293" width="5.375" style="95" customWidth="1"/>
    <col min="2294" max="2294" width="44.875" style="95" customWidth="1"/>
    <col min="2295" max="2295" width="7.25" style="95" customWidth="1"/>
    <col min="2296" max="2296" width="6.375" style="95" customWidth="1"/>
    <col min="2297" max="2297" width="11.875" style="95" customWidth="1"/>
    <col min="2298" max="2298" width="14.625" style="95" customWidth="1"/>
    <col min="2299" max="2299" width="14.375" style="95" customWidth="1"/>
    <col min="2300" max="2300" width="12.75" style="95" customWidth="1"/>
    <col min="2301" max="2301" width="13.875" style="95" customWidth="1"/>
    <col min="2302" max="2302" width="14.375" style="95" customWidth="1"/>
    <col min="2303" max="2303" width="12.75" style="95" customWidth="1"/>
    <col min="2304" max="2304" width="13.875" style="95" customWidth="1"/>
    <col min="2305" max="2305" width="14.375" style="95" customWidth="1"/>
    <col min="2306" max="2306" width="12.75" style="95" customWidth="1"/>
    <col min="2307" max="2309" width="7.375" style="95" customWidth="1"/>
    <col min="2310" max="2310" width="10.75" style="95" customWidth="1"/>
    <col min="2311" max="2543" width="9.125" style="95"/>
    <col min="2544" max="2544" width="6.625" style="95" customWidth="1"/>
    <col min="2545" max="2545" width="11.375" style="95" customWidth="1"/>
    <col min="2546" max="2546" width="6.875" style="95" customWidth="1"/>
    <col min="2547" max="2547" width="16.375" style="95" customWidth="1"/>
    <col min="2548" max="2548" width="14.125" style="95" customWidth="1"/>
    <col min="2549" max="2549" width="5.375" style="95" customWidth="1"/>
    <col min="2550" max="2550" width="44.875" style="95" customWidth="1"/>
    <col min="2551" max="2551" width="7.25" style="95" customWidth="1"/>
    <col min="2552" max="2552" width="6.375" style="95" customWidth="1"/>
    <col min="2553" max="2553" width="11.875" style="95" customWidth="1"/>
    <col min="2554" max="2554" width="14.625" style="95" customWidth="1"/>
    <col min="2555" max="2555" width="14.375" style="95" customWidth="1"/>
    <col min="2556" max="2556" width="12.75" style="95" customWidth="1"/>
    <col min="2557" max="2557" width="13.875" style="95" customWidth="1"/>
    <col min="2558" max="2558" width="14.375" style="95" customWidth="1"/>
    <col min="2559" max="2559" width="12.75" style="95" customWidth="1"/>
    <col min="2560" max="2560" width="13.875" style="95" customWidth="1"/>
    <col min="2561" max="2561" width="14.375" style="95" customWidth="1"/>
    <col min="2562" max="2562" width="12.75" style="95" customWidth="1"/>
    <col min="2563" max="2565" width="7.375" style="95" customWidth="1"/>
    <col min="2566" max="2566" width="10.75" style="95" customWidth="1"/>
    <col min="2567" max="2799" width="9.125" style="95"/>
    <col min="2800" max="2800" width="6.625" style="95" customWidth="1"/>
    <col min="2801" max="2801" width="11.375" style="95" customWidth="1"/>
    <col min="2802" max="2802" width="6.875" style="95" customWidth="1"/>
    <col min="2803" max="2803" width="16.375" style="95" customWidth="1"/>
    <col min="2804" max="2804" width="14.125" style="95" customWidth="1"/>
    <col min="2805" max="2805" width="5.375" style="95" customWidth="1"/>
    <col min="2806" max="2806" width="44.875" style="95" customWidth="1"/>
    <col min="2807" max="2807" width="7.25" style="95" customWidth="1"/>
    <col min="2808" max="2808" width="6.375" style="95" customWidth="1"/>
    <col min="2809" max="2809" width="11.875" style="95" customWidth="1"/>
    <col min="2810" max="2810" width="14.625" style="95" customWidth="1"/>
    <col min="2811" max="2811" width="14.375" style="95" customWidth="1"/>
    <col min="2812" max="2812" width="12.75" style="95" customWidth="1"/>
    <col min="2813" max="2813" width="13.875" style="95" customWidth="1"/>
    <col min="2814" max="2814" width="14.375" style="95" customWidth="1"/>
    <col min="2815" max="2815" width="12.75" style="95" customWidth="1"/>
    <col min="2816" max="2816" width="13.875" style="95" customWidth="1"/>
    <col min="2817" max="2817" width="14.375" style="95" customWidth="1"/>
    <col min="2818" max="2818" width="12.75" style="95" customWidth="1"/>
    <col min="2819" max="2821" width="7.375" style="95" customWidth="1"/>
    <col min="2822" max="2822" width="10.75" style="95" customWidth="1"/>
    <col min="2823" max="3055" width="9.125" style="95"/>
    <col min="3056" max="3056" width="6.625" style="95" customWidth="1"/>
    <col min="3057" max="3057" width="11.375" style="95" customWidth="1"/>
    <col min="3058" max="3058" width="6.875" style="95" customWidth="1"/>
    <col min="3059" max="3059" width="16.375" style="95" customWidth="1"/>
    <col min="3060" max="3060" width="14.125" style="95" customWidth="1"/>
    <col min="3061" max="3061" width="5.375" style="95" customWidth="1"/>
    <col min="3062" max="3062" width="44.875" style="95" customWidth="1"/>
    <col min="3063" max="3063" width="7.25" style="95" customWidth="1"/>
    <col min="3064" max="3064" width="6.375" style="95" customWidth="1"/>
    <col min="3065" max="3065" width="11.875" style="95" customWidth="1"/>
    <col min="3066" max="3066" width="14.625" style="95" customWidth="1"/>
    <col min="3067" max="3067" width="14.375" style="95" customWidth="1"/>
    <col min="3068" max="3068" width="12.75" style="95" customWidth="1"/>
    <col min="3069" max="3069" width="13.875" style="95" customWidth="1"/>
    <col min="3070" max="3070" width="14.375" style="95" customWidth="1"/>
    <col min="3071" max="3071" width="12.75" style="95" customWidth="1"/>
    <col min="3072" max="3072" width="13.875" style="95" customWidth="1"/>
    <col min="3073" max="3073" width="14.375" style="95" customWidth="1"/>
    <col min="3074" max="3074" width="12.75" style="95" customWidth="1"/>
    <col min="3075" max="3077" width="7.375" style="95" customWidth="1"/>
    <col min="3078" max="3078" width="10.75" style="95" customWidth="1"/>
    <col min="3079" max="3311" width="9.125" style="95"/>
    <col min="3312" max="3312" width="6.625" style="95" customWidth="1"/>
    <col min="3313" max="3313" width="11.375" style="95" customWidth="1"/>
    <col min="3314" max="3314" width="6.875" style="95" customWidth="1"/>
    <col min="3315" max="3315" width="16.375" style="95" customWidth="1"/>
    <col min="3316" max="3316" width="14.125" style="95" customWidth="1"/>
    <col min="3317" max="3317" width="5.375" style="95" customWidth="1"/>
    <col min="3318" max="3318" width="44.875" style="95" customWidth="1"/>
    <col min="3319" max="3319" width="7.25" style="95" customWidth="1"/>
    <col min="3320" max="3320" width="6.375" style="95" customWidth="1"/>
    <col min="3321" max="3321" width="11.875" style="95" customWidth="1"/>
    <col min="3322" max="3322" width="14.625" style="95" customWidth="1"/>
    <col min="3323" max="3323" width="14.375" style="95" customWidth="1"/>
    <col min="3324" max="3324" width="12.75" style="95" customWidth="1"/>
    <col min="3325" max="3325" width="13.875" style="95" customWidth="1"/>
    <col min="3326" max="3326" width="14.375" style="95" customWidth="1"/>
    <col min="3327" max="3327" width="12.75" style="95" customWidth="1"/>
    <col min="3328" max="3328" width="13.875" style="95" customWidth="1"/>
    <col min="3329" max="3329" width="14.375" style="95" customWidth="1"/>
    <col min="3330" max="3330" width="12.75" style="95" customWidth="1"/>
    <col min="3331" max="3333" width="7.375" style="95" customWidth="1"/>
    <col min="3334" max="3334" width="10.75" style="95" customWidth="1"/>
    <col min="3335" max="3567" width="9.125" style="95"/>
    <col min="3568" max="3568" width="6.625" style="95" customWidth="1"/>
    <col min="3569" max="3569" width="11.375" style="95" customWidth="1"/>
    <col min="3570" max="3570" width="6.875" style="95" customWidth="1"/>
    <col min="3571" max="3571" width="16.375" style="95" customWidth="1"/>
    <col min="3572" max="3572" width="14.125" style="95" customWidth="1"/>
    <col min="3573" max="3573" width="5.375" style="95" customWidth="1"/>
    <col min="3574" max="3574" width="44.875" style="95" customWidth="1"/>
    <col min="3575" max="3575" width="7.25" style="95" customWidth="1"/>
    <col min="3576" max="3576" width="6.375" style="95" customWidth="1"/>
    <col min="3577" max="3577" width="11.875" style="95" customWidth="1"/>
    <col min="3578" max="3578" width="14.625" style="95" customWidth="1"/>
    <col min="3579" max="3579" width="14.375" style="95" customWidth="1"/>
    <col min="3580" max="3580" width="12.75" style="95" customWidth="1"/>
    <col min="3581" max="3581" width="13.875" style="95" customWidth="1"/>
    <col min="3582" max="3582" width="14.375" style="95" customWidth="1"/>
    <col min="3583" max="3583" width="12.75" style="95" customWidth="1"/>
    <col min="3584" max="3584" width="13.875" style="95" customWidth="1"/>
    <col min="3585" max="3585" width="14.375" style="95" customWidth="1"/>
    <col min="3586" max="3586" width="12.75" style="95" customWidth="1"/>
    <col min="3587" max="3589" width="7.375" style="95" customWidth="1"/>
    <col min="3590" max="3590" width="10.75" style="95" customWidth="1"/>
    <col min="3591" max="3823" width="9.125" style="95"/>
    <col min="3824" max="3824" width="6.625" style="95" customWidth="1"/>
    <col min="3825" max="3825" width="11.375" style="95" customWidth="1"/>
    <col min="3826" max="3826" width="6.875" style="95" customWidth="1"/>
    <col min="3827" max="3827" width="16.375" style="95" customWidth="1"/>
    <col min="3828" max="3828" width="14.125" style="95" customWidth="1"/>
    <col min="3829" max="3829" width="5.375" style="95" customWidth="1"/>
    <col min="3830" max="3830" width="44.875" style="95" customWidth="1"/>
    <col min="3831" max="3831" width="7.25" style="95" customWidth="1"/>
    <col min="3832" max="3832" width="6.375" style="95" customWidth="1"/>
    <col min="3833" max="3833" width="11.875" style="95" customWidth="1"/>
    <col min="3834" max="3834" width="14.625" style="95" customWidth="1"/>
    <col min="3835" max="3835" width="14.375" style="95" customWidth="1"/>
    <col min="3836" max="3836" width="12.75" style="95" customWidth="1"/>
    <col min="3837" max="3837" width="13.875" style="95" customWidth="1"/>
    <col min="3838" max="3838" width="14.375" style="95" customWidth="1"/>
    <col min="3839" max="3839" width="12.75" style="95" customWidth="1"/>
    <col min="3840" max="3840" width="13.875" style="95" customWidth="1"/>
    <col min="3841" max="3841" width="14.375" style="95" customWidth="1"/>
    <col min="3842" max="3842" width="12.75" style="95" customWidth="1"/>
    <col min="3843" max="3845" width="7.375" style="95" customWidth="1"/>
    <col min="3846" max="3846" width="10.75" style="95" customWidth="1"/>
    <col min="3847" max="4079" width="9.125" style="95"/>
    <col min="4080" max="4080" width="6.625" style="95" customWidth="1"/>
    <col min="4081" max="4081" width="11.375" style="95" customWidth="1"/>
    <col min="4082" max="4082" width="6.875" style="95" customWidth="1"/>
    <col min="4083" max="4083" width="16.375" style="95" customWidth="1"/>
    <col min="4084" max="4084" width="14.125" style="95" customWidth="1"/>
    <col min="4085" max="4085" width="5.375" style="95" customWidth="1"/>
    <col min="4086" max="4086" width="44.875" style="95" customWidth="1"/>
    <col min="4087" max="4087" width="7.25" style="95" customWidth="1"/>
    <col min="4088" max="4088" width="6.375" style="95" customWidth="1"/>
    <col min="4089" max="4089" width="11.875" style="95" customWidth="1"/>
    <col min="4090" max="4090" width="14.625" style="95" customWidth="1"/>
    <col min="4091" max="4091" width="14.375" style="95" customWidth="1"/>
    <col min="4092" max="4092" width="12.75" style="95" customWidth="1"/>
    <col min="4093" max="4093" width="13.875" style="95" customWidth="1"/>
    <col min="4094" max="4094" width="14.375" style="95" customWidth="1"/>
    <col min="4095" max="4095" width="12.75" style="95" customWidth="1"/>
    <col min="4096" max="4096" width="13.875" style="95" customWidth="1"/>
    <col min="4097" max="4097" width="14.375" style="95" customWidth="1"/>
    <col min="4098" max="4098" width="12.75" style="95" customWidth="1"/>
    <col min="4099" max="4101" width="7.375" style="95" customWidth="1"/>
    <col min="4102" max="4102" width="10.75" style="95" customWidth="1"/>
    <col min="4103" max="4335" width="9.125" style="95"/>
    <col min="4336" max="4336" width="6.625" style="95" customWidth="1"/>
    <col min="4337" max="4337" width="11.375" style="95" customWidth="1"/>
    <col min="4338" max="4338" width="6.875" style="95" customWidth="1"/>
    <col min="4339" max="4339" width="16.375" style="95" customWidth="1"/>
    <col min="4340" max="4340" width="14.125" style="95" customWidth="1"/>
    <col min="4341" max="4341" width="5.375" style="95" customWidth="1"/>
    <col min="4342" max="4342" width="44.875" style="95" customWidth="1"/>
    <col min="4343" max="4343" width="7.25" style="95" customWidth="1"/>
    <col min="4344" max="4344" width="6.375" style="95" customWidth="1"/>
    <col min="4345" max="4345" width="11.875" style="95" customWidth="1"/>
    <col min="4346" max="4346" width="14.625" style="95" customWidth="1"/>
    <col min="4347" max="4347" width="14.375" style="95" customWidth="1"/>
    <col min="4348" max="4348" width="12.75" style="95" customWidth="1"/>
    <col min="4349" max="4349" width="13.875" style="95" customWidth="1"/>
    <col min="4350" max="4350" width="14.375" style="95" customWidth="1"/>
    <col min="4351" max="4351" width="12.75" style="95" customWidth="1"/>
    <col min="4352" max="4352" width="13.875" style="95" customWidth="1"/>
    <col min="4353" max="4353" width="14.375" style="95" customWidth="1"/>
    <col min="4354" max="4354" width="12.75" style="95" customWidth="1"/>
    <col min="4355" max="4357" width="7.375" style="95" customWidth="1"/>
    <col min="4358" max="4358" width="10.75" style="95" customWidth="1"/>
    <col min="4359" max="4591" width="9.125" style="95"/>
    <col min="4592" max="4592" width="6.625" style="95" customWidth="1"/>
    <col min="4593" max="4593" width="11.375" style="95" customWidth="1"/>
    <col min="4594" max="4594" width="6.875" style="95" customWidth="1"/>
    <col min="4595" max="4595" width="16.375" style="95" customWidth="1"/>
    <col min="4596" max="4596" width="14.125" style="95" customWidth="1"/>
    <col min="4597" max="4597" width="5.375" style="95" customWidth="1"/>
    <col min="4598" max="4598" width="44.875" style="95" customWidth="1"/>
    <col min="4599" max="4599" width="7.25" style="95" customWidth="1"/>
    <col min="4600" max="4600" width="6.375" style="95" customWidth="1"/>
    <col min="4601" max="4601" width="11.875" style="95" customWidth="1"/>
    <col min="4602" max="4602" width="14.625" style="95" customWidth="1"/>
    <col min="4603" max="4603" width="14.375" style="95" customWidth="1"/>
    <col min="4604" max="4604" width="12.75" style="95" customWidth="1"/>
    <col min="4605" max="4605" width="13.875" style="95" customWidth="1"/>
    <col min="4606" max="4606" width="14.375" style="95" customWidth="1"/>
    <col min="4607" max="4607" width="12.75" style="95" customWidth="1"/>
    <col min="4608" max="4608" width="13.875" style="95" customWidth="1"/>
    <col min="4609" max="4609" width="14.375" style="95" customWidth="1"/>
    <col min="4610" max="4610" width="12.75" style="95" customWidth="1"/>
    <col min="4611" max="4613" width="7.375" style="95" customWidth="1"/>
    <col min="4614" max="4614" width="10.75" style="95" customWidth="1"/>
    <col min="4615" max="4847" width="9.125" style="95"/>
    <col min="4848" max="4848" width="6.625" style="95" customWidth="1"/>
    <col min="4849" max="4849" width="11.375" style="95" customWidth="1"/>
    <col min="4850" max="4850" width="6.875" style="95" customWidth="1"/>
    <col min="4851" max="4851" width="16.375" style="95" customWidth="1"/>
    <col min="4852" max="4852" width="14.125" style="95" customWidth="1"/>
    <col min="4853" max="4853" width="5.375" style="95" customWidth="1"/>
    <col min="4854" max="4854" width="44.875" style="95" customWidth="1"/>
    <col min="4855" max="4855" width="7.25" style="95" customWidth="1"/>
    <col min="4856" max="4856" width="6.375" style="95" customWidth="1"/>
    <col min="4857" max="4857" width="11.875" style="95" customWidth="1"/>
    <col min="4858" max="4858" width="14.625" style="95" customWidth="1"/>
    <col min="4859" max="4859" width="14.375" style="95" customWidth="1"/>
    <col min="4860" max="4860" width="12.75" style="95" customWidth="1"/>
    <col min="4861" max="4861" width="13.875" style="95" customWidth="1"/>
    <col min="4862" max="4862" width="14.375" style="95" customWidth="1"/>
    <col min="4863" max="4863" width="12.75" style="95" customWidth="1"/>
    <col min="4864" max="4864" width="13.875" style="95" customWidth="1"/>
    <col min="4865" max="4865" width="14.375" style="95" customWidth="1"/>
    <col min="4866" max="4866" width="12.75" style="95" customWidth="1"/>
    <col min="4867" max="4869" width="7.375" style="95" customWidth="1"/>
    <col min="4870" max="4870" width="10.75" style="95" customWidth="1"/>
    <col min="4871" max="5103" width="9.125" style="95"/>
    <col min="5104" max="5104" width="6.625" style="95" customWidth="1"/>
    <col min="5105" max="5105" width="11.375" style="95" customWidth="1"/>
    <col min="5106" max="5106" width="6.875" style="95" customWidth="1"/>
    <col min="5107" max="5107" width="16.375" style="95" customWidth="1"/>
    <col min="5108" max="5108" width="14.125" style="95" customWidth="1"/>
    <col min="5109" max="5109" width="5.375" style="95" customWidth="1"/>
    <col min="5110" max="5110" width="44.875" style="95" customWidth="1"/>
    <col min="5111" max="5111" width="7.25" style="95" customWidth="1"/>
    <col min="5112" max="5112" width="6.375" style="95" customWidth="1"/>
    <col min="5113" max="5113" width="11.875" style="95" customWidth="1"/>
    <col min="5114" max="5114" width="14.625" style="95" customWidth="1"/>
    <col min="5115" max="5115" width="14.375" style="95" customWidth="1"/>
    <col min="5116" max="5116" width="12.75" style="95" customWidth="1"/>
    <col min="5117" max="5117" width="13.875" style="95" customWidth="1"/>
    <col min="5118" max="5118" width="14.375" style="95" customWidth="1"/>
    <col min="5119" max="5119" width="12.75" style="95" customWidth="1"/>
    <col min="5120" max="5120" width="13.875" style="95" customWidth="1"/>
    <col min="5121" max="5121" width="14.375" style="95" customWidth="1"/>
    <col min="5122" max="5122" width="12.75" style="95" customWidth="1"/>
    <col min="5123" max="5125" width="7.375" style="95" customWidth="1"/>
    <col min="5126" max="5126" width="10.75" style="95" customWidth="1"/>
    <col min="5127" max="5359" width="9.125" style="95"/>
    <col min="5360" max="5360" width="6.625" style="95" customWidth="1"/>
    <col min="5361" max="5361" width="11.375" style="95" customWidth="1"/>
    <col min="5362" max="5362" width="6.875" style="95" customWidth="1"/>
    <col min="5363" max="5363" width="16.375" style="95" customWidth="1"/>
    <col min="5364" max="5364" width="14.125" style="95" customWidth="1"/>
    <col min="5365" max="5365" width="5.375" style="95" customWidth="1"/>
    <col min="5366" max="5366" width="44.875" style="95" customWidth="1"/>
    <col min="5367" max="5367" width="7.25" style="95" customWidth="1"/>
    <col min="5368" max="5368" width="6.375" style="95" customWidth="1"/>
    <col min="5369" max="5369" width="11.875" style="95" customWidth="1"/>
    <col min="5370" max="5370" width="14.625" style="95" customWidth="1"/>
    <col min="5371" max="5371" width="14.375" style="95" customWidth="1"/>
    <col min="5372" max="5372" width="12.75" style="95" customWidth="1"/>
    <col min="5373" max="5373" width="13.875" style="95" customWidth="1"/>
    <col min="5374" max="5374" width="14.375" style="95" customWidth="1"/>
    <col min="5375" max="5375" width="12.75" style="95" customWidth="1"/>
    <col min="5376" max="5376" width="13.875" style="95" customWidth="1"/>
    <col min="5377" max="5377" width="14.375" style="95" customWidth="1"/>
    <col min="5378" max="5378" width="12.75" style="95" customWidth="1"/>
    <col min="5379" max="5381" width="7.375" style="95" customWidth="1"/>
    <col min="5382" max="5382" width="10.75" style="95" customWidth="1"/>
    <col min="5383" max="5615" width="9.125" style="95"/>
    <col min="5616" max="5616" width="6.625" style="95" customWidth="1"/>
    <col min="5617" max="5617" width="11.375" style="95" customWidth="1"/>
    <col min="5618" max="5618" width="6.875" style="95" customWidth="1"/>
    <col min="5619" max="5619" width="16.375" style="95" customWidth="1"/>
    <col min="5620" max="5620" width="14.125" style="95" customWidth="1"/>
    <col min="5621" max="5621" width="5.375" style="95" customWidth="1"/>
    <col min="5622" max="5622" width="44.875" style="95" customWidth="1"/>
    <col min="5623" max="5623" width="7.25" style="95" customWidth="1"/>
    <col min="5624" max="5624" width="6.375" style="95" customWidth="1"/>
    <col min="5625" max="5625" width="11.875" style="95" customWidth="1"/>
    <col min="5626" max="5626" width="14.625" style="95" customWidth="1"/>
    <col min="5627" max="5627" width="14.375" style="95" customWidth="1"/>
    <col min="5628" max="5628" width="12.75" style="95" customWidth="1"/>
    <col min="5629" max="5629" width="13.875" style="95" customWidth="1"/>
    <col min="5630" max="5630" width="14.375" style="95" customWidth="1"/>
    <col min="5631" max="5631" width="12.75" style="95" customWidth="1"/>
    <col min="5632" max="5632" width="13.875" style="95" customWidth="1"/>
    <col min="5633" max="5633" width="14.375" style="95" customWidth="1"/>
    <col min="5634" max="5634" width="12.75" style="95" customWidth="1"/>
    <col min="5635" max="5637" width="7.375" style="95" customWidth="1"/>
    <col min="5638" max="5638" width="10.75" style="95" customWidth="1"/>
    <col min="5639" max="5871" width="9.125" style="95"/>
    <col min="5872" max="5872" width="6.625" style="95" customWidth="1"/>
    <col min="5873" max="5873" width="11.375" style="95" customWidth="1"/>
    <col min="5874" max="5874" width="6.875" style="95" customWidth="1"/>
    <col min="5875" max="5875" width="16.375" style="95" customWidth="1"/>
    <col min="5876" max="5876" width="14.125" style="95" customWidth="1"/>
    <col min="5877" max="5877" width="5.375" style="95" customWidth="1"/>
    <col min="5878" max="5878" width="44.875" style="95" customWidth="1"/>
    <col min="5879" max="5879" width="7.25" style="95" customWidth="1"/>
    <col min="5880" max="5880" width="6.375" style="95" customWidth="1"/>
    <col min="5881" max="5881" width="11.875" style="95" customWidth="1"/>
    <col min="5882" max="5882" width="14.625" style="95" customWidth="1"/>
    <col min="5883" max="5883" width="14.375" style="95" customWidth="1"/>
    <col min="5884" max="5884" width="12.75" style="95" customWidth="1"/>
    <col min="5885" max="5885" width="13.875" style="95" customWidth="1"/>
    <col min="5886" max="5886" width="14.375" style="95" customWidth="1"/>
    <col min="5887" max="5887" width="12.75" style="95" customWidth="1"/>
    <col min="5888" max="5888" width="13.875" style="95" customWidth="1"/>
    <col min="5889" max="5889" width="14.375" style="95" customWidth="1"/>
    <col min="5890" max="5890" width="12.75" style="95" customWidth="1"/>
    <col min="5891" max="5893" width="7.375" style="95" customWidth="1"/>
    <col min="5894" max="5894" width="10.75" style="95" customWidth="1"/>
    <col min="5895" max="6127" width="9.125" style="95"/>
    <col min="6128" max="6128" width="6.625" style="95" customWidth="1"/>
    <col min="6129" max="6129" width="11.375" style="95" customWidth="1"/>
    <col min="6130" max="6130" width="6.875" style="95" customWidth="1"/>
    <col min="6131" max="6131" width="16.375" style="95" customWidth="1"/>
    <col min="6132" max="6132" width="14.125" style="95" customWidth="1"/>
    <col min="6133" max="6133" width="5.375" style="95" customWidth="1"/>
    <col min="6134" max="6134" width="44.875" style="95" customWidth="1"/>
    <col min="6135" max="6135" width="7.25" style="95" customWidth="1"/>
    <col min="6136" max="6136" width="6.375" style="95" customWidth="1"/>
    <col min="6137" max="6137" width="11.875" style="95" customWidth="1"/>
    <col min="6138" max="6138" width="14.625" style="95" customWidth="1"/>
    <col min="6139" max="6139" width="14.375" style="95" customWidth="1"/>
    <col min="6140" max="6140" width="12.75" style="95" customWidth="1"/>
    <col min="6141" max="6141" width="13.875" style="95" customWidth="1"/>
    <col min="6142" max="6142" width="14.375" style="95" customWidth="1"/>
    <col min="6143" max="6143" width="12.75" style="95" customWidth="1"/>
    <col min="6144" max="6144" width="13.875" style="95" customWidth="1"/>
    <col min="6145" max="6145" width="14.375" style="95" customWidth="1"/>
    <col min="6146" max="6146" width="12.75" style="95" customWidth="1"/>
    <col min="6147" max="6149" width="7.375" style="95" customWidth="1"/>
    <col min="6150" max="6150" width="10.75" style="95" customWidth="1"/>
    <col min="6151" max="6383" width="9.125" style="95"/>
    <col min="6384" max="6384" width="6.625" style="95" customWidth="1"/>
    <col min="6385" max="6385" width="11.375" style="95" customWidth="1"/>
    <col min="6386" max="6386" width="6.875" style="95" customWidth="1"/>
    <col min="6387" max="6387" width="16.375" style="95" customWidth="1"/>
    <col min="6388" max="6388" width="14.125" style="95" customWidth="1"/>
    <col min="6389" max="6389" width="5.375" style="95" customWidth="1"/>
    <col min="6390" max="6390" width="44.875" style="95" customWidth="1"/>
    <col min="6391" max="6391" width="7.25" style="95" customWidth="1"/>
    <col min="6392" max="6392" width="6.375" style="95" customWidth="1"/>
    <col min="6393" max="6393" width="11.875" style="95" customWidth="1"/>
    <col min="6394" max="6394" width="14.625" style="95" customWidth="1"/>
    <col min="6395" max="6395" width="14.375" style="95" customWidth="1"/>
    <col min="6396" max="6396" width="12.75" style="95" customWidth="1"/>
    <col min="6397" max="6397" width="13.875" style="95" customWidth="1"/>
    <col min="6398" max="6398" width="14.375" style="95" customWidth="1"/>
    <col min="6399" max="6399" width="12.75" style="95" customWidth="1"/>
    <col min="6400" max="6400" width="13.875" style="95" customWidth="1"/>
    <col min="6401" max="6401" width="14.375" style="95" customWidth="1"/>
    <col min="6402" max="6402" width="12.75" style="95" customWidth="1"/>
    <col min="6403" max="6405" width="7.375" style="95" customWidth="1"/>
    <col min="6406" max="6406" width="10.75" style="95" customWidth="1"/>
    <col min="6407" max="6639" width="9.125" style="95"/>
    <col min="6640" max="6640" width="6.625" style="95" customWidth="1"/>
    <col min="6641" max="6641" width="11.375" style="95" customWidth="1"/>
    <col min="6642" max="6642" width="6.875" style="95" customWidth="1"/>
    <col min="6643" max="6643" width="16.375" style="95" customWidth="1"/>
    <col min="6644" max="6644" width="14.125" style="95" customWidth="1"/>
    <col min="6645" max="6645" width="5.375" style="95" customWidth="1"/>
    <col min="6646" max="6646" width="44.875" style="95" customWidth="1"/>
    <col min="6647" max="6647" width="7.25" style="95" customWidth="1"/>
    <col min="6648" max="6648" width="6.375" style="95" customWidth="1"/>
    <col min="6649" max="6649" width="11.875" style="95" customWidth="1"/>
    <col min="6650" max="6650" width="14.625" style="95" customWidth="1"/>
    <col min="6651" max="6651" width="14.375" style="95" customWidth="1"/>
    <col min="6652" max="6652" width="12.75" style="95" customWidth="1"/>
    <col min="6653" max="6653" width="13.875" style="95" customWidth="1"/>
    <col min="6654" max="6654" width="14.375" style="95" customWidth="1"/>
    <col min="6655" max="6655" width="12.75" style="95" customWidth="1"/>
    <col min="6656" max="6656" width="13.875" style="95" customWidth="1"/>
    <col min="6657" max="6657" width="14.375" style="95" customWidth="1"/>
    <col min="6658" max="6658" width="12.75" style="95" customWidth="1"/>
    <col min="6659" max="6661" width="7.375" style="95" customWidth="1"/>
    <col min="6662" max="6662" width="10.75" style="95" customWidth="1"/>
    <col min="6663" max="6895" width="9.125" style="95"/>
    <col min="6896" max="6896" width="6.625" style="95" customWidth="1"/>
    <col min="6897" max="6897" width="11.375" style="95" customWidth="1"/>
    <col min="6898" max="6898" width="6.875" style="95" customWidth="1"/>
    <col min="6899" max="6899" width="16.375" style="95" customWidth="1"/>
    <col min="6900" max="6900" width="14.125" style="95" customWidth="1"/>
    <col min="6901" max="6901" width="5.375" style="95" customWidth="1"/>
    <col min="6902" max="6902" width="44.875" style="95" customWidth="1"/>
    <col min="6903" max="6903" width="7.25" style="95" customWidth="1"/>
    <col min="6904" max="6904" width="6.375" style="95" customWidth="1"/>
    <col min="6905" max="6905" width="11.875" style="95" customWidth="1"/>
    <col min="6906" max="6906" width="14.625" style="95" customWidth="1"/>
    <col min="6907" max="6907" width="14.375" style="95" customWidth="1"/>
    <col min="6908" max="6908" width="12.75" style="95" customWidth="1"/>
    <col min="6909" max="6909" width="13.875" style="95" customWidth="1"/>
    <col min="6910" max="6910" width="14.375" style="95" customWidth="1"/>
    <col min="6911" max="6911" width="12.75" style="95" customWidth="1"/>
    <col min="6912" max="6912" width="13.875" style="95" customWidth="1"/>
    <col min="6913" max="6913" width="14.375" style="95" customWidth="1"/>
    <col min="6914" max="6914" width="12.75" style="95" customWidth="1"/>
    <col min="6915" max="6917" width="7.375" style="95" customWidth="1"/>
    <col min="6918" max="6918" width="10.75" style="95" customWidth="1"/>
    <col min="6919" max="7151" width="9.125" style="95"/>
    <col min="7152" max="7152" width="6.625" style="95" customWidth="1"/>
    <col min="7153" max="7153" width="11.375" style="95" customWidth="1"/>
    <col min="7154" max="7154" width="6.875" style="95" customWidth="1"/>
    <col min="7155" max="7155" width="16.375" style="95" customWidth="1"/>
    <col min="7156" max="7156" width="14.125" style="95" customWidth="1"/>
    <col min="7157" max="7157" width="5.375" style="95" customWidth="1"/>
    <col min="7158" max="7158" width="44.875" style="95" customWidth="1"/>
    <col min="7159" max="7159" width="7.25" style="95" customWidth="1"/>
    <col min="7160" max="7160" width="6.375" style="95" customWidth="1"/>
    <col min="7161" max="7161" width="11.875" style="95" customWidth="1"/>
    <col min="7162" max="7162" width="14.625" style="95" customWidth="1"/>
    <col min="7163" max="7163" width="14.375" style="95" customWidth="1"/>
    <col min="7164" max="7164" width="12.75" style="95" customWidth="1"/>
    <col min="7165" max="7165" width="13.875" style="95" customWidth="1"/>
    <col min="7166" max="7166" width="14.375" style="95" customWidth="1"/>
    <col min="7167" max="7167" width="12.75" style="95" customWidth="1"/>
    <col min="7168" max="7168" width="13.875" style="95" customWidth="1"/>
    <col min="7169" max="7169" width="14.375" style="95" customWidth="1"/>
    <col min="7170" max="7170" width="12.75" style="95" customWidth="1"/>
    <col min="7171" max="7173" width="7.375" style="95" customWidth="1"/>
    <col min="7174" max="7174" width="10.75" style="95" customWidth="1"/>
    <col min="7175" max="7407" width="9.125" style="95"/>
    <col min="7408" max="7408" width="6.625" style="95" customWidth="1"/>
    <col min="7409" max="7409" width="11.375" style="95" customWidth="1"/>
    <col min="7410" max="7410" width="6.875" style="95" customWidth="1"/>
    <col min="7411" max="7411" width="16.375" style="95" customWidth="1"/>
    <col min="7412" max="7412" width="14.125" style="95" customWidth="1"/>
    <col min="7413" max="7413" width="5.375" style="95" customWidth="1"/>
    <col min="7414" max="7414" width="44.875" style="95" customWidth="1"/>
    <col min="7415" max="7415" width="7.25" style="95" customWidth="1"/>
    <col min="7416" max="7416" width="6.375" style="95" customWidth="1"/>
    <col min="7417" max="7417" width="11.875" style="95" customWidth="1"/>
    <col min="7418" max="7418" width="14.625" style="95" customWidth="1"/>
    <col min="7419" max="7419" width="14.375" style="95" customWidth="1"/>
    <col min="7420" max="7420" width="12.75" style="95" customWidth="1"/>
    <col min="7421" max="7421" width="13.875" style="95" customWidth="1"/>
    <col min="7422" max="7422" width="14.375" style="95" customWidth="1"/>
    <col min="7423" max="7423" width="12.75" style="95" customWidth="1"/>
    <col min="7424" max="7424" width="13.875" style="95" customWidth="1"/>
    <col min="7425" max="7425" width="14.375" style="95" customWidth="1"/>
    <col min="7426" max="7426" width="12.75" style="95" customWidth="1"/>
    <col min="7427" max="7429" width="7.375" style="95" customWidth="1"/>
    <col min="7430" max="7430" width="10.75" style="95" customWidth="1"/>
    <col min="7431" max="7663" width="9.125" style="95"/>
    <col min="7664" max="7664" width="6.625" style="95" customWidth="1"/>
    <col min="7665" max="7665" width="11.375" style="95" customWidth="1"/>
    <col min="7666" max="7666" width="6.875" style="95" customWidth="1"/>
    <col min="7667" max="7667" width="16.375" style="95" customWidth="1"/>
    <col min="7668" max="7668" width="14.125" style="95" customWidth="1"/>
    <col min="7669" max="7669" width="5.375" style="95" customWidth="1"/>
    <col min="7670" max="7670" width="44.875" style="95" customWidth="1"/>
    <col min="7671" max="7671" width="7.25" style="95" customWidth="1"/>
    <col min="7672" max="7672" width="6.375" style="95" customWidth="1"/>
    <col min="7673" max="7673" width="11.875" style="95" customWidth="1"/>
    <col min="7674" max="7674" width="14.625" style="95" customWidth="1"/>
    <col min="7675" max="7675" width="14.375" style="95" customWidth="1"/>
    <col min="7676" max="7676" width="12.75" style="95" customWidth="1"/>
    <col min="7677" max="7677" width="13.875" style="95" customWidth="1"/>
    <col min="7678" max="7678" width="14.375" style="95" customWidth="1"/>
    <col min="7679" max="7679" width="12.75" style="95" customWidth="1"/>
    <col min="7680" max="7680" width="13.875" style="95" customWidth="1"/>
    <col min="7681" max="7681" width="14.375" style="95" customWidth="1"/>
    <col min="7682" max="7682" width="12.75" style="95" customWidth="1"/>
    <col min="7683" max="7685" width="7.375" style="95" customWidth="1"/>
    <col min="7686" max="7686" width="10.75" style="95" customWidth="1"/>
    <col min="7687" max="7919" width="9.125" style="95"/>
    <col min="7920" max="7920" width="6.625" style="95" customWidth="1"/>
    <col min="7921" max="7921" width="11.375" style="95" customWidth="1"/>
    <col min="7922" max="7922" width="6.875" style="95" customWidth="1"/>
    <col min="7923" max="7923" width="16.375" style="95" customWidth="1"/>
    <col min="7924" max="7924" width="14.125" style="95" customWidth="1"/>
    <col min="7925" max="7925" width="5.375" style="95" customWidth="1"/>
    <col min="7926" max="7926" width="44.875" style="95" customWidth="1"/>
    <col min="7927" max="7927" width="7.25" style="95" customWidth="1"/>
    <col min="7928" max="7928" width="6.375" style="95" customWidth="1"/>
    <col min="7929" max="7929" width="11.875" style="95" customWidth="1"/>
    <col min="7930" max="7930" width="14.625" style="95" customWidth="1"/>
    <col min="7931" max="7931" width="14.375" style="95" customWidth="1"/>
    <col min="7932" max="7932" width="12.75" style="95" customWidth="1"/>
    <col min="7933" max="7933" width="13.875" style="95" customWidth="1"/>
    <col min="7934" max="7934" width="14.375" style="95" customWidth="1"/>
    <col min="7935" max="7935" width="12.75" style="95" customWidth="1"/>
    <col min="7936" max="7936" width="13.875" style="95" customWidth="1"/>
    <col min="7937" max="7937" width="14.375" style="95" customWidth="1"/>
    <col min="7938" max="7938" width="12.75" style="95" customWidth="1"/>
    <col min="7939" max="7941" width="7.375" style="95" customWidth="1"/>
    <col min="7942" max="7942" width="10.75" style="95" customWidth="1"/>
    <col min="7943" max="8175" width="9.125" style="95"/>
    <col min="8176" max="8176" width="6.625" style="95" customWidth="1"/>
    <col min="8177" max="8177" width="11.375" style="95" customWidth="1"/>
    <col min="8178" max="8178" width="6.875" style="95" customWidth="1"/>
    <col min="8179" max="8179" width="16.375" style="95" customWidth="1"/>
    <col min="8180" max="8180" width="14.125" style="95" customWidth="1"/>
    <col min="8181" max="8181" width="5.375" style="95" customWidth="1"/>
    <col min="8182" max="8182" width="44.875" style="95" customWidth="1"/>
    <col min="8183" max="8183" width="7.25" style="95" customWidth="1"/>
    <col min="8184" max="8184" width="6.375" style="95" customWidth="1"/>
    <col min="8185" max="8185" width="11.875" style="95" customWidth="1"/>
    <col min="8186" max="8186" width="14.625" style="95" customWidth="1"/>
    <col min="8187" max="8187" width="14.375" style="95" customWidth="1"/>
    <col min="8188" max="8188" width="12.75" style="95" customWidth="1"/>
    <col min="8189" max="8189" width="13.875" style="95" customWidth="1"/>
    <col min="8190" max="8190" width="14.375" style="95" customWidth="1"/>
    <col min="8191" max="8191" width="12.75" style="95" customWidth="1"/>
    <col min="8192" max="8192" width="13.875" style="95" customWidth="1"/>
    <col min="8193" max="8193" width="14.375" style="95" customWidth="1"/>
    <col min="8194" max="8194" width="12.75" style="95" customWidth="1"/>
    <col min="8195" max="8197" width="7.375" style="95" customWidth="1"/>
    <col min="8198" max="8198" width="10.75" style="95" customWidth="1"/>
    <col min="8199" max="8431" width="9.125" style="95"/>
    <col min="8432" max="8432" width="6.625" style="95" customWidth="1"/>
    <col min="8433" max="8433" width="11.375" style="95" customWidth="1"/>
    <col min="8434" max="8434" width="6.875" style="95" customWidth="1"/>
    <col min="8435" max="8435" width="16.375" style="95" customWidth="1"/>
    <col min="8436" max="8436" width="14.125" style="95" customWidth="1"/>
    <col min="8437" max="8437" width="5.375" style="95" customWidth="1"/>
    <col min="8438" max="8438" width="44.875" style="95" customWidth="1"/>
    <col min="8439" max="8439" width="7.25" style="95" customWidth="1"/>
    <col min="8440" max="8440" width="6.375" style="95" customWidth="1"/>
    <col min="8441" max="8441" width="11.875" style="95" customWidth="1"/>
    <col min="8442" max="8442" width="14.625" style="95" customWidth="1"/>
    <col min="8443" max="8443" width="14.375" style="95" customWidth="1"/>
    <col min="8444" max="8444" width="12.75" style="95" customWidth="1"/>
    <col min="8445" max="8445" width="13.875" style="95" customWidth="1"/>
    <col min="8446" max="8446" width="14.375" style="95" customWidth="1"/>
    <col min="8447" max="8447" width="12.75" style="95" customWidth="1"/>
    <col min="8448" max="8448" width="13.875" style="95" customWidth="1"/>
    <col min="8449" max="8449" width="14.375" style="95" customWidth="1"/>
    <col min="8450" max="8450" width="12.75" style="95" customWidth="1"/>
    <col min="8451" max="8453" width="7.375" style="95" customWidth="1"/>
    <col min="8454" max="8454" width="10.75" style="95" customWidth="1"/>
    <col min="8455" max="8687" width="9.125" style="95"/>
    <col min="8688" max="8688" width="6.625" style="95" customWidth="1"/>
    <col min="8689" max="8689" width="11.375" style="95" customWidth="1"/>
    <col min="8690" max="8690" width="6.875" style="95" customWidth="1"/>
    <col min="8691" max="8691" width="16.375" style="95" customWidth="1"/>
    <col min="8692" max="8692" width="14.125" style="95" customWidth="1"/>
    <col min="8693" max="8693" width="5.375" style="95" customWidth="1"/>
    <col min="8694" max="8694" width="44.875" style="95" customWidth="1"/>
    <col min="8695" max="8695" width="7.25" style="95" customWidth="1"/>
    <col min="8696" max="8696" width="6.375" style="95" customWidth="1"/>
    <col min="8697" max="8697" width="11.875" style="95" customWidth="1"/>
    <col min="8698" max="8698" width="14.625" style="95" customWidth="1"/>
    <col min="8699" max="8699" width="14.375" style="95" customWidth="1"/>
    <col min="8700" max="8700" width="12.75" style="95" customWidth="1"/>
    <col min="8701" max="8701" width="13.875" style="95" customWidth="1"/>
    <col min="8702" max="8702" width="14.375" style="95" customWidth="1"/>
    <col min="8703" max="8703" width="12.75" style="95" customWidth="1"/>
    <col min="8704" max="8704" width="13.875" style="95" customWidth="1"/>
    <col min="8705" max="8705" width="14.375" style="95" customWidth="1"/>
    <col min="8706" max="8706" width="12.75" style="95" customWidth="1"/>
    <col min="8707" max="8709" width="7.375" style="95" customWidth="1"/>
    <col min="8710" max="8710" width="10.75" style="95" customWidth="1"/>
    <col min="8711" max="8943" width="9.125" style="95"/>
    <col min="8944" max="8944" width="6.625" style="95" customWidth="1"/>
    <col min="8945" max="8945" width="11.375" style="95" customWidth="1"/>
    <col min="8946" max="8946" width="6.875" style="95" customWidth="1"/>
    <col min="8947" max="8947" width="16.375" style="95" customWidth="1"/>
    <col min="8948" max="8948" width="14.125" style="95" customWidth="1"/>
    <col min="8949" max="8949" width="5.375" style="95" customWidth="1"/>
    <col min="8950" max="8950" width="44.875" style="95" customWidth="1"/>
    <col min="8951" max="8951" width="7.25" style="95" customWidth="1"/>
    <col min="8952" max="8952" width="6.375" style="95" customWidth="1"/>
    <col min="8953" max="8953" width="11.875" style="95" customWidth="1"/>
    <col min="8954" max="8954" width="14.625" style="95" customWidth="1"/>
    <col min="8955" max="8955" width="14.375" style="95" customWidth="1"/>
    <col min="8956" max="8956" width="12.75" style="95" customWidth="1"/>
    <col min="8957" max="8957" width="13.875" style="95" customWidth="1"/>
    <col min="8958" max="8958" width="14.375" style="95" customWidth="1"/>
    <col min="8959" max="8959" width="12.75" style="95" customWidth="1"/>
    <col min="8960" max="8960" width="13.875" style="95" customWidth="1"/>
    <col min="8961" max="8961" width="14.375" style="95" customWidth="1"/>
    <col min="8962" max="8962" width="12.75" style="95" customWidth="1"/>
    <col min="8963" max="8965" width="7.375" style="95" customWidth="1"/>
    <col min="8966" max="8966" width="10.75" style="95" customWidth="1"/>
    <col min="8967" max="9199" width="9.125" style="95"/>
    <col min="9200" max="9200" width="6.625" style="95" customWidth="1"/>
    <col min="9201" max="9201" width="11.375" style="95" customWidth="1"/>
    <col min="9202" max="9202" width="6.875" style="95" customWidth="1"/>
    <col min="9203" max="9203" width="16.375" style="95" customWidth="1"/>
    <col min="9204" max="9204" width="14.125" style="95" customWidth="1"/>
    <col min="9205" max="9205" width="5.375" style="95" customWidth="1"/>
    <col min="9206" max="9206" width="44.875" style="95" customWidth="1"/>
    <col min="9207" max="9207" width="7.25" style="95" customWidth="1"/>
    <col min="9208" max="9208" width="6.375" style="95" customWidth="1"/>
    <col min="9209" max="9209" width="11.875" style="95" customWidth="1"/>
    <col min="9210" max="9210" width="14.625" style="95" customWidth="1"/>
    <col min="9211" max="9211" width="14.375" style="95" customWidth="1"/>
    <col min="9212" max="9212" width="12.75" style="95" customWidth="1"/>
    <col min="9213" max="9213" width="13.875" style="95" customWidth="1"/>
    <col min="9214" max="9214" width="14.375" style="95" customWidth="1"/>
    <col min="9215" max="9215" width="12.75" style="95" customWidth="1"/>
    <col min="9216" max="9216" width="13.875" style="95" customWidth="1"/>
    <col min="9217" max="9217" width="14.375" style="95" customWidth="1"/>
    <col min="9218" max="9218" width="12.75" style="95" customWidth="1"/>
    <col min="9219" max="9221" width="7.375" style="95" customWidth="1"/>
    <col min="9222" max="9222" width="10.75" style="95" customWidth="1"/>
    <col min="9223" max="9455" width="9.125" style="95"/>
    <col min="9456" max="9456" width="6.625" style="95" customWidth="1"/>
    <col min="9457" max="9457" width="11.375" style="95" customWidth="1"/>
    <col min="9458" max="9458" width="6.875" style="95" customWidth="1"/>
    <col min="9459" max="9459" width="16.375" style="95" customWidth="1"/>
    <col min="9460" max="9460" width="14.125" style="95" customWidth="1"/>
    <col min="9461" max="9461" width="5.375" style="95" customWidth="1"/>
    <col min="9462" max="9462" width="44.875" style="95" customWidth="1"/>
    <col min="9463" max="9463" width="7.25" style="95" customWidth="1"/>
    <col min="9464" max="9464" width="6.375" style="95" customWidth="1"/>
    <col min="9465" max="9465" width="11.875" style="95" customWidth="1"/>
    <col min="9466" max="9466" width="14.625" style="95" customWidth="1"/>
    <col min="9467" max="9467" width="14.375" style="95" customWidth="1"/>
    <col min="9468" max="9468" width="12.75" style="95" customWidth="1"/>
    <col min="9469" max="9469" width="13.875" style="95" customWidth="1"/>
    <col min="9470" max="9470" width="14.375" style="95" customWidth="1"/>
    <col min="9471" max="9471" width="12.75" style="95" customWidth="1"/>
    <col min="9472" max="9472" width="13.875" style="95" customWidth="1"/>
    <col min="9473" max="9473" width="14.375" style="95" customWidth="1"/>
    <col min="9474" max="9474" width="12.75" style="95" customWidth="1"/>
    <col min="9475" max="9477" width="7.375" style="95" customWidth="1"/>
    <col min="9478" max="9478" width="10.75" style="95" customWidth="1"/>
    <col min="9479" max="9711" width="9.125" style="95"/>
    <col min="9712" max="9712" width="6.625" style="95" customWidth="1"/>
    <col min="9713" max="9713" width="11.375" style="95" customWidth="1"/>
    <col min="9714" max="9714" width="6.875" style="95" customWidth="1"/>
    <col min="9715" max="9715" width="16.375" style="95" customWidth="1"/>
    <col min="9716" max="9716" width="14.125" style="95" customWidth="1"/>
    <col min="9717" max="9717" width="5.375" style="95" customWidth="1"/>
    <col min="9718" max="9718" width="44.875" style="95" customWidth="1"/>
    <col min="9719" max="9719" width="7.25" style="95" customWidth="1"/>
    <col min="9720" max="9720" width="6.375" style="95" customWidth="1"/>
    <col min="9721" max="9721" width="11.875" style="95" customWidth="1"/>
    <col min="9722" max="9722" width="14.625" style="95" customWidth="1"/>
    <col min="9723" max="9723" width="14.375" style="95" customWidth="1"/>
    <col min="9724" max="9724" width="12.75" style="95" customWidth="1"/>
    <col min="9725" max="9725" width="13.875" style="95" customWidth="1"/>
    <col min="9726" max="9726" width="14.375" style="95" customWidth="1"/>
    <col min="9727" max="9727" width="12.75" style="95" customWidth="1"/>
    <col min="9728" max="9728" width="13.875" style="95" customWidth="1"/>
    <col min="9729" max="9729" width="14.375" style="95" customWidth="1"/>
    <col min="9730" max="9730" width="12.75" style="95" customWidth="1"/>
    <col min="9731" max="9733" width="7.375" style="95" customWidth="1"/>
    <col min="9734" max="9734" width="10.75" style="95" customWidth="1"/>
    <col min="9735" max="9967" width="9.125" style="95"/>
    <col min="9968" max="9968" width="6.625" style="95" customWidth="1"/>
    <col min="9969" max="9969" width="11.375" style="95" customWidth="1"/>
    <col min="9970" max="9970" width="6.875" style="95" customWidth="1"/>
    <col min="9971" max="9971" width="16.375" style="95" customWidth="1"/>
    <col min="9972" max="9972" width="14.125" style="95" customWidth="1"/>
    <col min="9973" max="9973" width="5.375" style="95" customWidth="1"/>
    <col min="9974" max="9974" width="44.875" style="95" customWidth="1"/>
    <col min="9975" max="9975" width="7.25" style="95" customWidth="1"/>
    <col min="9976" max="9976" width="6.375" style="95" customWidth="1"/>
    <col min="9977" max="9977" width="11.875" style="95" customWidth="1"/>
    <col min="9978" max="9978" width="14.625" style="95" customWidth="1"/>
    <col min="9979" max="9979" width="14.375" style="95" customWidth="1"/>
    <col min="9980" max="9980" width="12.75" style="95" customWidth="1"/>
    <col min="9981" max="9981" width="13.875" style="95" customWidth="1"/>
    <col min="9982" max="9982" width="14.375" style="95" customWidth="1"/>
    <col min="9983" max="9983" width="12.75" style="95" customWidth="1"/>
    <col min="9984" max="9984" width="13.875" style="95" customWidth="1"/>
    <col min="9985" max="9985" width="14.375" style="95" customWidth="1"/>
    <col min="9986" max="9986" width="12.75" style="95" customWidth="1"/>
    <col min="9987" max="9989" width="7.375" style="95" customWidth="1"/>
    <col min="9990" max="9990" width="10.75" style="95" customWidth="1"/>
    <col min="9991" max="10223" width="9.125" style="95"/>
    <col min="10224" max="10224" width="6.625" style="95" customWidth="1"/>
    <col min="10225" max="10225" width="11.375" style="95" customWidth="1"/>
    <col min="10226" max="10226" width="6.875" style="95" customWidth="1"/>
    <col min="10227" max="10227" width="16.375" style="95" customWidth="1"/>
    <col min="10228" max="10228" width="14.125" style="95" customWidth="1"/>
    <col min="10229" max="10229" width="5.375" style="95" customWidth="1"/>
    <col min="10230" max="10230" width="44.875" style="95" customWidth="1"/>
    <col min="10231" max="10231" width="7.25" style="95" customWidth="1"/>
    <col min="10232" max="10232" width="6.375" style="95" customWidth="1"/>
    <col min="10233" max="10233" width="11.875" style="95" customWidth="1"/>
    <col min="10234" max="10234" width="14.625" style="95" customWidth="1"/>
    <col min="10235" max="10235" width="14.375" style="95" customWidth="1"/>
    <col min="10236" max="10236" width="12.75" style="95" customWidth="1"/>
    <col min="10237" max="10237" width="13.875" style="95" customWidth="1"/>
    <col min="10238" max="10238" width="14.375" style="95" customWidth="1"/>
    <col min="10239" max="10239" width="12.75" style="95" customWidth="1"/>
    <col min="10240" max="10240" width="13.875" style="95" customWidth="1"/>
    <col min="10241" max="10241" width="14.375" style="95" customWidth="1"/>
    <col min="10242" max="10242" width="12.75" style="95" customWidth="1"/>
    <col min="10243" max="10245" width="7.375" style="95" customWidth="1"/>
    <col min="10246" max="10246" width="10.75" style="95" customWidth="1"/>
    <col min="10247" max="10479" width="9.125" style="95"/>
    <col min="10480" max="10480" width="6.625" style="95" customWidth="1"/>
    <col min="10481" max="10481" width="11.375" style="95" customWidth="1"/>
    <col min="10482" max="10482" width="6.875" style="95" customWidth="1"/>
    <col min="10483" max="10483" width="16.375" style="95" customWidth="1"/>
    <col min="10484" max="10484" width="14.125" style="95" customWidth="1"/>
    <col min="10485" max="10485" width="5.375" style="95" customWidth="1"/>
    <col min="10486" max="10486" width="44.875" style="95" customWidth="1"/>
    <col min="10487" max="10487" width="7.25" style="95" customWidth="1"/>
    <col min="10488" max="10488" width="6.375" style="95" customWidth="1"/>
    <col min="10489" max="10489" width="11.875" style="95" customWidth="1"/>
    <col min="10490" max="10490" width="14.625" style="95" customWidth="1"/>
    <col min="10491" max="10491" width="14.375" style="95" customWidth="1"/>
    <col min="10492" max="10492" width="12.75" style="95" customWidth="1"/>
    <col min="10493" max="10493" width="13.875" style="95" customWidth="1"/>
    <col min="10494" max="10494" width="14.375" style="95" customWidth="1"/>
    <col min="10495" max="10495" width="12.75" style="95" customWidth="1"/>
    <col min="10496" max="10496" width="13.875" style="95" customWidth="1"/>
    <col min="10497" max="10497" width="14.375" style="95" customWidth="1"/>
    <col min="10498" max="10498" width="12.75" style="95" customWidth="1"/>
    <col min="10499" max="10501" width="7.375" style="95" customWidth="1"/>
    <col min="10502" max="10502" width="10.75" style="95" customWidth="1"/>
    <col min="10503" max="10735" width="9.125" style="95"/>
    <col min="10736" max="10736" width="6.625" style="95" customWidth="1"/>
    <col min="10737" max="10737" width="11.375" style="95" customWidth="1"/>
    <col min="10738" max="10738" width="6.875" style="95" customWidth="1"/>
    <col min="10739" max="10739" width="16.375" style="95" customWidth="1"/>
    <col min="10740" max="10740" width="14.125" style="95" customWidth="1"/>
    <col min="10741" max="10741" width="5.375" style="95" customWidth="1"/>
    <col min="10742" max="10742" width="44.875" style="95" customWidth="1"/>
    <col min="10743" max="10743" width="7.25" style="95" customWidth="1"/>
    <col min="10744" max="10744" width="6.375" style="95" customWidth="1"/>
    <col min="10745" max="10745" width="11.875" style="95" customWidth="1"/>
    <col min="10746" max="10746" width="14.625" style="95" customWidth="1"/>
    <col min="10747" max="10747" width="14.375" style="95" customWidth="1"/>
    <col min="10748" max="10748" width="12.75" style="95" customWidth="1"/>
    <col min="10749" max="10749" width="13.875" style="95" customWidth="1"/>
    <col min="10750" max="10750" width="14.375" style="95" customWidth="1"/>
    <col min="10751" max="10751" width="12.75" style="95" customWidth="1"/>
    <col min="10752" max="10752" width="13.875" style="95" customWidth="1"/>
    <col min="10753" max="10753" width="14.375" style="95" customWidth="1"/>
    <col min="10754" max="10754" width="12.75" style="95" customWidth="1"/>
    <col min="10755" max="10757" width="7.375" style="95" customWidth="1"/>
    <col min="10758" max="10758" width="10.75" style="95" customWidth="1"/>
    <col min="10759" max="10991" width="9.125" style="95"/>
    <col min="10992" max="10992" width="6.625" style="95" customWidth="1"/>
    <col min="10993" max="10993" width="11.375" style="95" customWidth="1"/>
    <col min="10994" max="10994" width="6.875" style="95" customWidth="1"/>
    <col min="10995" max="10995" width="16.375" style="95" customWidth="1"/>
    <col min="10996" max="10996" width="14.125" style="95" customWidth="1"/>
    <col min="10997" max="10997" width="5.375" style="95" customWidth="1"/>
    <col min="10998" max="10998" width="44.875" style="95" customWidth="1"/>
    <col min="10999" max="10999" width="7.25" style="95" customWidth="1"/>
    <col min="11000" max="11000" width="6.375" style="95" customWidth="1"/>
    <col min="11001" max="11001" width="11.875" style="95" customWidth="1"/>
    <col min="11002" max="11002" width="14.625" style="95" customWidth="1"/>
    <col min="11003" max="11003" width="14.375" style="95" customWidth="1"/>
    <col min="11004" max="11004" width="12.75" style="95" customWidth="1"/>
    <col min="11005" max="11005" width="13.875" style="95" customWidth="1"/>
    <col min="11006" max="11006" width="14.375" style="95" customWidth="1"/>
    <col min="11007" max="11007" width="12.75" style="95" customWidth="1"/>
    <col min="11008" max="11008" width="13.875" style="95" customWidth="1"/>
    <col min="11009" max="11009" width="14.375" style="95" customWidth="1"/>
    <col min="11010" max="11010" width="12.75" style="95" customWidth="1"/>
    <col min="11011" max="11013" width="7.375" style="95" customWidth="1"/>
    <col min="11014" max="11014" width="10.75" style="95" customWidth="1"/>
    <col min="11015" max="11247" width="9.125" style="95"/>
    <col min="11248" max="11248" width="6.625" style="95" customWidth="1"/>
    <col min="11249" max="11249" width="11.375" style="95" customWidth="1"/>
    <col min="11250" max="11250" width="6.875" style="95" customWidth="1"/>
    <col min="11251" max="11251" width="16.375" style="95" customWidth="1"/>
    <col min="11252" max="11252" width="14.125" style="95" customWidth="1"/>
    <col min="11253" max="11253" width="5.375" style="95" customWidth="1"/>
    <col min="11254" max="11254" width="44.875" style="95" customWidth="1"/>
    <col min="11255" max="11255" width="7.25" style="95" customWidth="1"/>
    <col min="11256" max="11256" width="6.375" style="95" customWidth="1"/>
    <col min="11257" max="11257" width="11.875" style="95" customWidth="1"/>
    <col min="11258" max="11258" width="14.625" style="95" customWidth="1"/>
    <col min="11259" max="11259" width="14.375" style="95" customWidth="1"/>
    <col min="11260" max="11260" width="12.75" style="95" customWidth="1"/>
    <col min="11261" max="11261" width="13.875" style="95" customWidth="1"/>
    <col min="11262" max="11262" width="14.375" style="95" customWidth="1"/>
    <col min="11263" max="11263" width="12.75" style="95" customWidth="1"/>
    <col min="11264" max="11264" width="13.875" style="95" customWidth="1"/>
    <col min="11265" max="11265" width="14.375" style="95" customWidth="1"/>
    <col min="11266" max="11266" width="12.75" style="95" customWidth="1"/>
    <col min="11267" max="11269" width="7.375" style="95" customWidth="1"/>
    <col min="11270" max="11270" width="10.75" style="95" customWidth="1"/>
    <col min="11271" max="11503" width="9.125" style="95"/>
    <col min="11504" max="11504" width="6.625" style="95" customWidth="1"/>
    <col min="11505" max="11505" width="11.375" style="95" customWidth="1"/>
    <col min="11506" max="11506" width="6.875" style="95" customWidth="1"/>
    <col min="11507" max="11507" width="16.375" style="95" customWidth="1"/>
    <col min="11508" max="11508" width="14.125" style="95" customWidth="1"/>
    <col min="11509" max="11509" width="5.375" style="95" customWidth="1"/>
    <col min="11510" max="11510" width="44.875" style="95" customWidth="1"/>
    <col min="11511" max="11511" width="7.25" style="95" customWidth="1"/>
    <col min="11512" max="11512" width="6.375" style="95" customWidth="1"/>
    <col min="11513" max="11513" width="11.875" style="95" customWidth="1"/>
    <col min="11514" max="11514" width="14.625" style="95" customWidth="1"/>
    <col min="11515" max="11515" width="14.375" style="95" customWidth="1"/>
    <col min="11516" max="11516" width="12.75" style="95" customWidth="1"/>
    <col min="11517" max="11517" width="13.875" style="95" customWidth="1"/>
    <col min="11518" max="11518" width="14.375" style="95" customWidth="1"/>
    <col min="11519" max="11519" width="12.75" style="95" customWidth="1"/>
    <col min="11520" max="11520" width="13.875" style="95" customWidth="1"/>
    <col min="11521" max="11521" width="14.375" style="95" customWidth="1"/>
    <col min="11522" max="11522" width="12.75" style="95" customWidth="1"/>
    <col min="11523" max="11525" width="7.375" style="95" customWidth="1"/>
    <col min="11526" max="11526" width="10.75" style="95" customWidth="1"/>
    <col min="11527" max="11759" width="9.125" style="95"/>
    <col min="11760" max="11760" width="6.625" style="95" customWidth="1"/>
    <col min="11761" max="11761" width="11.375" style="95" customWidth="1"/>
    <col min="11762" max="11762" width="6.875" style="95" customWidth="1"/>
    <col min="11763" max="11763" width="16.375" style="95" customWidth="1"/>
    <col min="11764" max="11764" width="14.125" style="95" customWidth="1"/>
    <col min="11765" max="11765" width="5.375" style="95" customWidth="1"/>
    <col min="11766" max="11766" width="44.875" style="95" customWidth="1"/>
    <col min="11767" max="11767" width="7.25" style="95" customWidth="1"/>
    <col min="11768" max="11768" width="6.375" style="95" customWidth="1"/>
    <col min="11769" max="11769" width="11.875" style="95" customWidth="1"/>
    <col min="11770" max="11770" width="14.625" style="95" customWidth="1"/>
    <col min="11771" max="11771" width="14.375" style="95" customWidth="1"/>
    <col min="11772" max="11772" width="12.75" style="95" customWidth="1"/>
    <col min="11773" max="11773" width="13.875" style="95" customWidth="1"/>
    <col min="11774" max="11774" width="14.375" style="95" customWidth="1"/>
    <col min="11775" max="11775" width="12.75" style="95" customWidth="1"/>
    <col min="11776" max="11776" width="13.875" style="95" customWidth="1"/>
    <col min="11777" max="11777" width="14.375" style="95" customWidth="1"/>
    <col min="11778" max="11778" width="12.75" style="95" customWidth="1"/>
    <col min="11779" max="11781" width="7.375" style="95" customWidth="1"/>
    <col min="11782" max="11782" width="10.75" style="95" customWidth="1"/>
    <col min="11783" max="12015" width="9.125" style="95"/>
    <col min="12016" max="12016" width="6.625" style="95" customWidth="1"/>
    <col min="12017" max="12017" width="11.375" style="95" customWidth="1"/>
    <col min="12018" max="12018" width="6.875" style="95" customWidth="1"/>
    <col min="12019" max="12019" width="16.375" style="95" customWidth="1"/>
    <col min="12020" max="12020" width="14.125" style="95" customWidth="1"/>
    <col min="12021" max="12021" width="5.375" style="95" customWidth="1"/>
    <col min="12022" max="12022" width="44.875" style="95" customWidth="1"/>
    <col min="12023" max="12023" width="7.25" style="95" customWidth="1"/>
    <col min="12024" max="12024" width="6.375" style="95" customWidth="1"/>
    <col min="12025" max="12025" width="11.875" style="95" customWidth="1"/>
    <col min="12026" max="12026" width="14.625" style="95" customWidth="1"/>
    <col min="12027" max="12027" width="14.375" style="95" customWidth="1"/>
    <col min="12028" max="12028" width="12.75" style="95" customWidth="1"/>
    <col min="12029" max="12029" width="13.875" style="95" customWidth="1"/>
    <col min="12030" max="12030" width="14.375" style="95" customWidth="1"/>
    <col min="12031" max="12031" width="12.75" style="95" customWidth="1"/>
    <col min="12032" max="12032" width="13.875" style="95" customWidth="1"/>
    <col min="12033" max="12033" width="14.375" style="95" customWidth="1"/>
    <col min="12034" max="12034" width="12.75" style="95" customWidth="1"/>
    <col min="12035" max="12037" width="7.375" style="95" customWidth="1"/>
    <col min="12038" max="12038" width="10.75" style="95" customWidth="1"/>
    <col min="12039" max="12271" width="9.125" style="95"/>
    <col min="12272" max="12272" width="6.625" style="95" customWidth="1"/>
    <col min="12273" max="12273" width="11.375" style="95" customWidth="1"/>
    <col min="12274" max="12274" width="6.875" style="95" customWidth="1"/>
    <col min="12275" max="12275" width="16.375" style="95" customWidth="1"/>
    <col min="12276" max="12276" width="14.125" style="95" customWidth="1"/>
    <col min="12277" max="12277" width="5.375" style="95" customWidth="1"/>
    <col min="12278" max="12278" width="44.875" style="95" customWidth="1"/>
    <col min="12279" max="12279" width="7.25" style="95" customWidth="1"/>
    <col min="12280" max="12280" width="6.375" style="95" customWidth="1"/>
    <col min="12281" max="12281" width="11.875" style="95" customWidth="1"/>
    <col min="12282" max="12282" width="14.625" style="95" customWidth="1"/>
    <col min="12283" max="12283" width="14.375" style="95" customWidth="1"/>
    <col min="12284" max="12284" width="12.75" style="95" customWidth="1"/>
    <col min="12285" max="12285" width="13.875" style="95" customWidth="1"/>
    <col min="12286" max="12286" width="14.375" style="95" customWidth="1"/>
    <col min="12287" max="12287" width="12.75" style="95" customWidth="1"/>
    <col min="12288" max="12288" width="13.875" style="95" customWidth="1"/>
    <col min="12289" max="12289" width="14.375" style="95" customWidth="1"/>
    <col min="12290" max="12290" width="12.75" style="95" customWidth="1"/>
    <col min="12291" max="12293" width="7.375" style="95" customWidth="1"/>
    <col min="12294" max="12294" width="10.75" style="95" customWidth="1"/>
    <col min="12295" max="12527" width="9.125" style="95"/>
    <col min="12528" max="12528" width="6.625" style="95" customWidth="1"/>
    <col min="12529" max="12529" width="11.375" style="95" customWidth="1"/>
    <col min="12530" max="12530" width="6.875" style="95" customWidth="1"/>
    <col min="12531" max="12531" width="16.375" style="95" customWidth="1"/>
    <col min="12532" max="12532" width="14.125" style="95" customWidth="1"/>
    <col min="12533" max="12533" width="5.375" style="95" customWidth="1"/>
    <col min="12534" max="12534" width="44.875" style="95" customWidth="1"/>
    <col min="12535" max="12535" width="7.25" style="95" customWidth="1"/>
    <col min="12536" max="12536" width="6.375" style="95" customWidth="1"/>
    <col min="12537" max="12537" width="11.875" style="95" customWidth="1"/>
    <col min="12538" max="12538" width="14.625" style="95" customWidth="1"/>
    <col min="12539" max="12539" width="14.375" style="95" customWidth="1"/>
    <col min="12540" max="12540" width="12.75" style="95" customWidth="1"/>
    <col min="12541" max="12541" width="13.875" style="95" customWidth="1"/>
    <col min="12542" max="12542" width="14.375" style="95" customWidth="1"/>
    <col min="12543" max="12543" width="12.75" style="95" customWidth="1"/>
    <col min="12544" max="12544" width="13.875" style="95" customWidth="1"/>
    <col min="12545" max="12545" width="14.375" style="95" customWidth="1"/>
    <col min="12546" max="12546" width="12.75" style="95" customWidth="1"/>
    <col min="12547" max="12549" width="7.375" style="95" customWidth="1"/>
    <col min="12550" max="12550" width="10.75" style="95" customWidth="1"/>
    <col min="12551" max="12783" width="9.125" style="95"/>
    <col min="12784" max="12784" width="6.625" style="95" customWidth="1"/>
    <col min="12785" max="12785" width="11.375" style="95" customWidth="1"/>
    <col min="12786" max="12786" width="6.875" style="95" customWidth="1"/>
    <col min="12787" max="12787" width="16.375" style="95" customWidth="1"/>
    <col min="12788" max="12788" width="14.125" style="95" customWidth="1"/>
    <col min="12789" max="12789" width="5.375" style="95" customWidth="1"/>
    <col min="12790" max="12790" width="44.875" style="95" customWidth="1"/>
    <col min="12791" max="12791" width="7.25" style="95" customWidth="1"/>
    <col min="12792" max="12792" width="6.375" style="95" customWidth="1"/>
    <col min="12793" max="12793" width="11.875" style="95" customWidth="1"/>
    <col min="12794" max="12794" width="14.625" style="95" customWidth="1"/>
    <col min="12795" max="12795" width="14.375" style="95" customWidth="1"/>
    <col min="12796" max="12796" width="12.75" style="95" customWidth="1"/>
    <col min="12797" max="12797" width="13.875" style="95" customWidth="1"/>
    <col min="12798" max="12798" width="14.375" style="95" customWidth="1"/>
    <col min="12799" max="12799" width="12.75" style="95" customWidth="1"/>
    <col min="12800" max="12800" width="13.875" style="95" customWidth="1"/>
    <col min="12801" max="12801" width="14.375" style="95" customWidth="1"/>
    <col min="12802" max="12802" width="12.75" style="95" customWidth="1"/>
    <col min="12803" max="12805" width="7.375" style="95" customWidth="1"/>
    <col min="12806" max="12806" width="10.75" style="95" customWidth="1"/>
    <col min="12807" max="13039" width="9.125" style="95"/>
    <col min="13040" max="13040" width="6.625" style="95" customWidth="1"/>
    <col min="13041" max="13041" width="11.375" style="95" customWidth="1"/>
    <col min="13042" max="13042" width="6.875" style="95" customWidth="1"/>
    <col min="13043" max="13043" width="16.375" style="95" customWidth="1"/>
    <col min="13044" max="13044" width="14.125" style="95" customWidth="1"/>
    <col min="13045" max="13045" width="5.375" style="95" customWidth="1"/>
    <col min="13046" max="13046" width="44.875" style="95" customWidth="1"/>
    <col min="13047" max="13047" width="7.25" style="95" customWidth="1"/>
    <col min="13048" max="13048" width="6.375" style="95" customWidth="1"/>
    <col min="13049" max="13049" width="11.875" style="95" customWidth="1"/>
    <col min="13050" max="13050" width="14.625" style="95" customWidth="1"/>
    <col min="13051" max="13051" width="14.375" style="95" customWidth="1"/>
    <col min="13052" max="13052" width="12.75" style="95" customWidth="1"/>
    <col min="13053" max="13053" width="13.875" style="95" customWidth="1"/>
    <col min="13054" max="13054" width="14.375" style="95" customWidth="1"/>
    <col min="13055" max="13055" width="12.75" style="95" customWidth="1"/>
    <col min="13056" max="13056" width="13.875" style="95" customWidth="1"/>
    <col min="13057" max="13057" width="14.375" style="95" customWidth="1"/>
    <col min="13058" max="13058" width="12.75" style="95" customWidth="1"/>
    <col min="13059" max="13061" width="7.375" style="95" customWidth="1"/>
    <col min="13062" max="13062" width="10.75" style="95" customWidth="1"/>
    <col min="13063" max="13295" width="9.125" style="95"/>
    <col min="13296" max="13296" width="6.625" style="95" customWidth="1"/>
    <col min="13297" max="13297" width="11.375" style="95" customWidth="1"/>
    <col min="13298" max="13298" width="6.875" style="95" customWidth="1"/>
    <col min="13299" max="13299" width="16.375" style="95" customWidth="1"/>
    <col min="13300" max="13300" width="14.125" style="95" customWidth="1"/>
    <col min="13301" max="13301" width="5.375" style="95" customWidth="1"/>
    <col min="13302" max="13302" width="44.875" style="95" customWidth="1"/>
    <col min="13303" max="13303" width="7.25" style="95" customWidth="1"/>
    <col min="13304" max="13304" width="6.375" style="95" customWidth="1"/>
    <col min="13305" max="13305" width="11.875" style="95" customWidth="1"/>
    <col min="13306" max="13306" width="14.625" style="95" customWidth="1"/>
    <col min="13307" max="13307" width="14.375" style="95" customWidth="1"/>
    <col min="13308" max="13308" width="12.75" style="95" customWidth="1"/>
    <col min="13309" max="13309" width="13.875" style="95" customWidth="1"/>
    <col min="13310" max="13310" width="14.375" style="95" customWidth="1"/>
    <col min="13311" max="13311" width="12.75" style="95" customWidth="1"/>
    <col min="13312" max="13312" width="13.875" style="95" customWidth="1"/>
    <col min="13313" max="13313" width="14.375" style="95" customWidth="1"/>
    <col min="13314" max="13314" width="12.75" style="95" customWidth="1"/>
    <col min="13315" max="13317" width="7.375" style="95" customWidth="1"/>
    <col min="13318" max="13318" width="10.75" style="95" customWidth="1"/>
    <col min="13319" max="13551" width="9.125" style="95"/>
    <col min="13552" max="13552" width="6.625" style="95" customWidth="1"/>
    <col min="13553" max="13553" width="11.375" style="95" customWidth="1"/>
    <col min="13554" max="13554" width="6.875" style="95" customWidth="1"/>
    <col min="13555" max="13555" width="16.375" style="95" customWidth="1"/>
    <col min="13556" max="13556" width="14.125" style="95" customWidth="1"/>
    <col min="13557" max="13557" width="5.375" style="95" customWidth="1"/>
    <col min="13558" max="13558" width="44.875" style="95" customWidth="1"/>
    <col min="13559" max="13559" width="7.25" style="95" customWidth="1"/>
    <col min="13560" max="13560" width="6.375" style="95" customWidth="1"/>
    <col min="13561" max="13561" width="11.875" style="95" customWidth="1"/>
    <col min="13562" max="13562" width="14.625" style="95" customWidth="1"/>
    <col min="13563" max="13563" width="14.375" style="95" customWidth="1"/>
    <col min="13564" max="13564" width="12.75" style="95" customWidth="1"/>
    <col min="13565" max="13565" width="13.875" style="95" customWidth="1"/>
    <col min="13566" max="13566" width="14.375" style="95" customWidth="1"/>
    <col min="13567" max="13567" width="12.75" style="95" customWidth="1"/>
    <col min="13568" max="13568" width="13.875" style="95" customWidth="1"/>
    <col min="13569" max="13569" width="14.375" style="95" customWidth="1"/>
    <col min="13570" max="13570" width="12.75" style="95" customWidth="1"/>
    <col min="13571" max="13573" width="7.375" style="95" customWidth="1"/>
    <col min="13574" max="13574" width="10.75" style="95" customWidth="1"/>
    <col min="13575" max="13807" width="9.125" style="95"/>
    <col min="13808" max="13808" width="6.625" style="95" customWidth="1"/>
    <col min="13809" max="13809" width="11.375" style="95" customWidth="1"/>
    <col min="13810" max="13810" width="6.875" style="95" customWidth="1"/>
    <col min="13811" max="13811" width="16.375" style="95" customWidth="1"/>
    <col min="13812" max="13812" width="14.125" style="95" customWidth="1"/>
    <col min="13813" max="13813" width="5.375" style="95" customWidth="1"/>
    <col min="13814" max="13814" width="44.875" style="95" customWidth="1"/>
    <col min="13815" max="13815" width="7.25" style="95" customWidth="1"/>
    <col min="13816" max="13816" width="6.375" style="95" customWidth="1"/>
    <col min="13817" max="13817" width="11.875" style="95" customWidth="1"/>
    <col min="13818" max="13818" width="14.625" style="95" customWidth="1"/>
    <col min="13819" max="13819" width="14.375" style="95" customWidth="1"/>
    <col min="13820" max="13820" width="12.75" style="95" customWidth="1"/>
    <col min="13821" max="13821" width="13.875" style="95" customWidth="1"/>
    <col min="13822" max="13822" width="14.375" style="95" customWidth="1"/>
    <col min="13823" max="13823" width="12.75" style="95" customWidth="1"/>
    <col min="13824" max="13824" width="13.875" style="95" customWidth="1"/>
    <col min="13825" max="13825" width="14.375" style="95" customWidth="1"/>
    <col min="13826" max="13826" width="12.75" style="95" customWidth="1"/>
    <col min="13827" max="13829" width="7.375" style="95" customWidth="1"/>
    <col min="13830" max="13830" width="10.75" style="95" customWidth="1"/>
    <col min="13831" max="14063" width="9.125" style="95"/>
    <col min="14064" max="14064" width="6.625" style="95" customWidth="1"/>
    <col min="14065" max="14065" width="11.375" style="95" customWidth="1"/>
    <col min="14066" max="14066" width="6.875" style="95" customWidth="1"/>
    <col min="14067" max="14067" width="16.375" style="95" customWidth="1"/>
    <col min="14068" max="14068" width="14.125" style="95" customWidth="1"/>
    <col min="14069" max="14069" width="5.375" style="95" customWidth="1"/>
    <col min="14070" max="14070" width="44.875" style="95" customWidth="1"/>
    <col min="14071" max="14071" width="7.25" style="95" customWidth="1"/>
    <col min="14072" max="14072" width="6.375" style="95" customWidth="1"/>
    <col min="14073" max="14073" width="11.875" style="95" customWidth="1"/>
    <col min="14074" max="14074" width="14.625" style="95" customWidth="1"/>
    <col min="14075" max="14075" width="14.375" style="95" customWidth="1"/>
    <col min="14076" max="14076" width="12.75" style="95" customWidth="1"/>
    <col min="14077" max="14077" width="13.875" style="95" customWidth="1"/>
    <col min="14078" max="14078" width="14.375" style="95" customWidth="1"/>
    <col min="14079" max="14079" width="12.75" style="95" customWidth="1"/>
    <col min="14080" max="14080" width="13.875" style="95" customWidth="1"/>
    <col min="14081" max="14081" width="14.375" style="95" customWidth="1"/>
    <col min="14082" max="14082" width="12.75" style="95" customWidth="1"/>
    <col min="14083" max="14085" width="7.375" style="95" customWidth="1"/>
    <col min="14086" max="14086" width="10.75" style="95" customWidth="1"/>
    <col min="14087" max="14319" width="9.125" style="95"/>
    <col min="14320" max="14320" width="6.625" style="95" customWidth="1"/>
    <col min="14321" max="14321" width="11.375" style="95" customWidth="1"/>
    <col min="14322" max="14322" width="6.875" style="95" customWidth="1"/>
    <col min="14323" max="14323" width="16.375" style="95" customWidth="1"/>
    <col min="14324" max="14324" width="14.125" style="95" customWidth="1"/>
    <col min="14325" max="14325" width="5.375" style="95" customWidth="1"/>
    <col min="14326" max="14326" width="44.875" style="95" customWidth="1"/>
    <col min="14327" max="14327" width="7.25" style="95" customWidth="1"/>
    <col min="14328" max="14328" width="6.375" style="95" customWidth="1"/>
    <col min="14329" max="14329" width="11.875" style="95" customWidth="1"/>
    <col min="14330" max="14330" width="14.625" style="95" customWidth="1"/>
    <col min="14331" max="14331" width="14.375" style="95" customWidth="1"/>
    <col min="14332" max="14332" width="12.75" style="95" customWidth="1"/>
    <col min="14333" max="14333" width="13.875" style="95" customWidth="1"/>
    <col min="14334" max="14334" width="14.375" style="95" customWidth="1"/>
    <col min="14335" max="14335" width="12.75" style="95" customWidth="1"/>
    <col min="14336" max="14336" width="13.875" style="95" customWidth="1"/>
    <col min="14337" max="14337" width="14.375" style="95" customWidth="1"/>
    <col min="14338" max="14338" width="12.75" style="95" customWidth="1"/>
    <col min="14339" max="14341" width="7.375" style="95" customWidth="1"/>
    <col min="14342" max="14342" width="10.75" style="95" customWidth="1"/>
    <col min="14343" max="14575" width="9.125" style="95"/>
    <col min="14576" max="14576" width="6.625" style="95" customWidth="1"/>
    <col min="14577" max="14577" width="11.375" style="95" customWidth="1"/>
    <col min="14578" max="14578" width="6.875" style="95" customWidth="1"/>
    <col min="14579" max="14579" width="16.375" style="95" customWidth="1"/>
    <col min="14580" max="14580" width="14.125" style="95" customWidth="1"/>
    <col min="14581" max="14581" width="5.375" style="95" customWidth="1"/>
    <col min="14582" max="14582" width="44.875" style="95" customWidth="1"/>
    <col min="14583" max="14583" width="7.25" style="95" customWidth="1"/>
    <col min="14584" max="14584" width="6.375" style="95" customWidth="1"/>
    <col min="14585" max="14585" width="11.875" style="95" customWidth="1"/>
    <col min="14586" max="14586" width="14.625" style="95" customWidth="1"/>
    <col min="14587" max="14587" width="14.375" style="95" customWidth="1"/>
    <col min="14588" max="14588" width="12.75" style="95" customWidth="1"/>
    <col min="14589" max="14589" width="13.875" style="95" customWidth="1"/>
    <col min="14590" max="14590" width="14.375" style="95" customWidth="1"/>
    <col min="14591" max="14591" width="12.75" style="95" customWidth="1"/>
    <col min="14592" max="14592" width="13.875" style="95" customWidth="1"/>
    <col min="14593" max="14593" width="14.375" style="95" customWidth="1"/>
    <col min="14594" max="14594" width="12.75" style="95" customWidth="1"/>
    <col min="14595" max="14597" width="7.375" style="95" customWidth="1"/>
    <col min="14598" max="14598" width="10.75" style="95" customWidth="1"/>
    <col min="14599" max="14831" width="9.125" style="95"/>
    <col min="14832" max="14832" width="6.625" style="95" customWidth="1"/>
    <col min="14833" max="14833" width="11.375" style="95" customWidth="1"/>
    <col min="14834" max="14834" width="6.875" style="95" customWidth="1"/>
    <col min="14835" max="14835" width="16.375" style="95" customWidth="1"/>
    <col min="14836" max="14836" width="14.125" style="95" customWidth="1"/>
    <col min="14837" max="14837" width="5.375" style="95" customWidth="1"/>
    <col min="14838" max="14838" width="44.875" style="95" customWidth="1"/>
    <col min="14839" max="14839" width="7.25" style="95" customWidth="1"/>
    <col min="14840" max="14840" width="6.375" style="95" customWidth="1"/>
    <col min="14841" max="14841" width="11.875" style="95" customWidth="1"/>
    <col min="14842" max="14842" width="14.625" style="95" customWidth="1"/>
    <col min="14843" max="14843" width="14.375" style="95" customWidth="1"/>
    <col min="14844" max="14844" width="12.75" style="95" customWidth="1"/>
    <col min="14845" max="14845" width="13.875" style="95" customWidth="1"/>
    <col min="14846" max="14846" width="14.375" style="95" customWidth="1"/>
    <col min="14847" max="14847" width="12.75" style="95" customWidth="1"/>
    <col min="14848" max="14848" width="13.875" style="95" customWidth="1"/>
    <col min="14849" max="14849" width="14.375" style="95" customWidth="1"/>
    <col min="14850" max="14850" width="12.75" style="95" customWidth="1"/>
    <col min="14851" max="14853" width="7.375" style="95" customWidth="1"/>
    <col min="14854" max="14854" width="10.75" style="95" customWidth="1"/>
    <col min="14855" max="15087" width="9.125" style="95"/>
    <col min="15088" max="15088" width="6.625" style="95" customWidth="1"/>
    <col min="15089" max="15089" width="11.375" style="95" customWidth="1"/>
    <col min="15090" max="15090" width="6.875" style="95" customWidth="1"/>
    <col min="15091" max="15091" width="16.375" style="95" customWidth="1"/>
    <col min="15092" max="15092" width="14.125" style="95" customWidth="1"/>
    <col min="15093" max="15093" width="5.375" style="95" customWidth="1"/>
    <col min="15094" max="15094" width="44.875" style="95" customWidth="1"/>
    <col min="15095" max="15095" width="7.25" style="95" customWidth="1"/>
    <col min="15096" max="15096" width="6.375" style="95" customWidth="1"/>
    <col min="15097" max="15097" width="11.875" style="95" customWidth="1"/>
    <col min="15098" max="15098" width="14.625" style="95" customWidth="1"/>
    <col min="15099" max="15099" width="14.375" style="95" customWidth="1"/>
    <col min="15100" max="15100" width="12.75" style="95" customWidth="1"/>
    <col min="15101" max="15101" width="13.875" style="95" customWidth="1"/>
    <col min="15102" max="15102" width="14.375" style="95" customWidth="1"/>
    <col min="15103" max="15103" width="12.75" style="95" customWidth="1"/>
    <col min="15104" max="15104" width="13.875" style="95" customWidth="1"/>
    <col min="15105" max="15105" width="14.375" style="95" customWidth="1"/>
    <col min="15106" max="15106" width="12.75" style="95" customWidth="1"/>
    <col min="15107" max="15109" width="7.375" style="95" customWidth="1"/>
    <col min="15110" max="15110" width="10.75" style="95" customWidth="1"/>
    <col min="15111" max="15343" width="9.125" style="95"/>
    <col min="15344" max="15344" width="6.625" style="95" customWidth="1"/>
    <col min="15345" max="15345" width="11.375" style="95" customWidth="1"/>
    <col min="15346" max="15346" width="6.875" style="95" customWidth="1"/>
    <col min="15347" max="15347" width="16.375" style="95" customWidth="1"/>
    <col min="15348" max="15348" width="14.125" style="95" customWidth="1"/>
    <col min="15349" max="15349" width="5.375" style="95" customWidth="1"/>
    <col min="15350" max="15350" width="44.875" style="95" customWidth="1"/>
    <col min="15351" max="15351" width="7.25" style="95" customWidth="1"/>
    <col min="15352" max="15352" width="6.375" style="95" customWidth="1"/>
    <col min="15353" max="15353" width="11.875" style="95" customWidth="1"/>
    <col min="15354" max="15354" width="14.625" style="95" customWidth="1"/>
    <col min="15355" max="15355" width="14.375" style="95" customWidth="1"/>
    <col min="15356" max="15356" width="12.75" style="95" customWidth="1"/>
    <col min="15357" max="15357" width="13.875" style="95" customWidth="1"/>
    <col min="15358" max="15358" width="14.375" style="95" customWidth="1"/>
    <col min="15359" max="15359" width="12.75" style="95" customWidth="1"/>
    <col min="15360" max="15360" width="13.875" style="95" customWidth="1"/>
    <col min="15361" max="15361" width="14.375" style="95" customWidth="1"/>
    <col min="15362" max="15362" width="12.75" style="95" customWidth="1"/>
    <col min="15363" max="15365" width="7.375" style="95" customWidth="1"/>
    <col min="15366" max="15366" width="10.75" style="95" customWidth="1"/>
    <col min="15367" max="15599" width="9.125" style="95"/>
    <col min="15600" max="15600" width="6.625" style="95" customWidth="1"/>
    <col min="15601" max="15601" width="11.375" style="95" customWidth="1"/>
    <col min="15602" max="15602" width="6.875" style="95" customWidth="1"/>
    <col min="15603" max="15603" width="16.375" style="95" customWidth="1"/>
    <col min="15604" max="15604" width="14.125" style="95" customWidth="1"/>
    <col min="15605" max="15605" width="5.375" style="95" customWidth="1"/>
    <col min="15606" max="15606" width="44.875" style="95" customWidth="1"/>
    <col min="15607" max="15607" width="7.25" style="95" customWidth="1"/>
    <col min="15608" max="15608" width="6.375" style="95" customWidth="1"/>
    <col min="15609" max="15609" width="11.875" style="95" customWidth="1"/>
    <col min="15610" max="15610" width="14.625" style="95" customWidth="1"/>
    <col min="15611" max="15611" width="14.375" style="95" customWidth="1"/>
    <col min="15612" max="15612" width="12.75" style="95" customWidth="1"/>
    <col min="15613" max="15613" width="13.875" style="95" customWidth="1"/>
    <col min="15614" max="15614" width="14.375" style="95" customWidth="1"/>
    <col min="15615" max="15615" width="12.75" style="95" customWidth="1"/>
    <col min="15616" max="15616" width="13.875" style="95" customWidth="1"/>
    <col min="15617" max="15617" width="14.375" style="95" customWidth="1"/>
    <col min="15618" max="15618" width="12.75" style="95" customWidth="1"/>
    <col min="15619" max="15621" width="7.375" style="95" customWidth="1"/>
    <col min="15622" max="15622" width="10.75" style="95" customWidth="1"/>
    <col min="15623" max="15855" width="9.125" style="95"/>
    <col min="15856" max="15856" width="6.625" style="95" customWidth="1"/>
    <col min="15857" max="15857" width="11.375" style="95" customWidth="1"/>
    <col min="15858" max="15858" width="6.875" style="95" customWidth="1"/>
    <col min="15859" max="15859" width="16.375" style="95" customWidth="1"/>
    <col min="15860" max="15860" width="14.125" style="95" customWidth="1"/>
    <col min="15861" max="15861" width="5.375" style="95" customWidth="1"/>
    <col min="15862" max="15862" width="44.875" style="95" customWidth="1"/>
    <col min="15863" max="15863" width="7.25" style="95" customWidth="1"/>
    <col min="15864" max="15864" width="6.375" style="95" customWidth="1"/>
    <col min="15865" max="15865" width="11.875" style="95" customWidth="1"/>
    <col min="15866" max="15866" width="14.625" style="95" customWidth="1"/>
    <col min="15867" max="15867" width="14.375" style="95" customWidth="1"/>
    <col min="15868" max="15868" width="12.75" style="95" customWidth="1"/>
    <col min="15869" max="15869" width="13.875" style="95" customWidth="1"/>
    <col min="15870" max="15870" width="14.375" style="95" customWidth="1"/>
    <col min="15871" max="15871" width="12.75" style="95" customWidth="1"/>
    <col min="15872" max="15872" width="13.875" style="95" customWidth="1"/>
    <col min="15873" max="15873" width="14.375" style="95" customWidth="1"/>
    <col min="15874" max="15874" width="12.75" style="95" customWidth="1"/>
    <col min="15875" max="15877" width="7.375" style="95" customWidth="1"/>
    <col min="15878" max="15878" width="10.75" style="95" customWidth="1"/>
    <col min="15879" max="16111" width="9.125" style="95"/>
    <col min="16112" max="16112" width="6.625" style="95" customWidth="1"/>
    <col min="16113" max="16113" width="11.375" style="95" customWidth="1"/>
    <col min="16114" max="16114" width="6.875" style="95" customWidth="1"/>
    <col min="16115" max="16115" width="16.375" style="95" customWidth="1"/>
    <col min="16116" max="16116" width="14.125" style="95" customWidth="1"/>
    <col min="16117" max="16117" width="5.375" style="95" customWidth="1"/>
    <col min="16118" max="16118" width="44.875" style="95" customWidth="1"/>
    <col min="16119" max="16119" width="7.25" style="95" customWidth="1"/>
    <col min="16120" max="16120" width="6.375" style="95" customWidth="1"/>
    <col min="16121" max="16121" width="11.875" style="95" customWidth="1"/>
    <col min="16122" max="16122" width="14.625" style="95" customWidth="1"/>
    <col min="16123" max="16123" width="14.375" style="95" customWidth="1"/>
    <col min="16124" max="16124" width="12.75" style="95" customWidth="1"/>
    <col min="16125" max="16125" width="13.875" style="95" customWidth="1"/>
    <col min="16126" max="16126" width="14.375" style="95" customWidth="1"/>
    <col min="16127" max="16127" width="12.75" style="95" customWidth="1"/>
    <col min="16128" max="16128" width="13.875" style="95" customWidth="1"/>
    <col min="16129" max="16129" width="14.375" style="95" customWidth="1"/>
    <col min="16130" max="16130" width="12.75" style="95" customWidth="1"/>
    <col min="16131" max="16133" width="7.375" style="95" customWidth="1"/>
    <col min="16134" max="16134" width="10.75" style="95" customWidth="1"/>
    <col min="16135" max="16384" width="9.125" style="95"/>
  </cols>
  <sheetData>
    <row r="1" spans="1:19" x14ac:dyDescent="0.35">
      <c r="A1" s="386" t="s">
        <v>595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91" t="s">
        <v>596</v>
      </c>
      <c r="N1" s="92"/>
      <c r="O1" s="92"/>
      <c r="P1" s="92"/>
    </row>
    <row r="2" spans="1:19" ht="24" customHeight="1" x14ac:dyDescent="0.35">
      <c r="A2" s="387" t="s">
        <v>3362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96"/>
      <c r="N2" s="97"/>
      <c r="O2" s="97"/>
      <c r="P2" s="97"/>
    </row>
    <row r="3" spans="1:19" s="98" customFormat="1" ht="36.75" customHeight="1" x14ac:dyDescent="0.2">
      <c r="A3" s="394" t="s">
        <v>63</v>
      </c>
      <c r="B3" s="394" t="s">
        <v>161</v>
      </c>
      <c r="C3" s="394" t="s">
        <v>162</v>
      </c>
      <c r="D3" s="394" t="s">
        <v>163</v>
      </c>
      <c r="E3" s="394" t="s">
        <v>75</v>
      </c>
      <c r="F3" s="394" t="s">
        <v>164</v>
      </c>
      <c r="G3" s="394" t="s">
        <v>165</v>
      </c>
      <c r="H3" s="406" t="s">
        <v>166</v>
      </c>
      <c r="I3" s="394" t="s">
        <v>167</v>
      </c>
      <c r="J3" s="403" t="s">
        <v>168</v>
      </c>
      <c r="K3" s="404" t="s">
        <v>169</v>
      </c>
      <c r="L3" s="396" t="s">
        <v>591</v>
      </c>
      <c r="M3" s="396" t="s">
        <v>10</v>
      </c>
      <c r="N3" s="399" t="s">
        <v>170</v>
      </c>
      <c r="O3" s="400"/>
      <c r="P3" s="401"/>
      <c r="Q3" s="402" t="s">
        <v>11</v>
      </c>
      <c r="R3" s="398" t="s">
        <v>594</v>
      </c>
      <c r="S3" s="382"/>
    </row>
    <row r="4" spans="1:19" s="98" customFormat="1" ht="63" x14ac:dyDescent="0.2">
      <c r="A4" s="395"/>
      <c r="B4" s="395"/>
      <c r="C4" s="395"/>
      <c r="D4" s="395"/>
      <c r="E4" s="395"/>
      <c r="F4" s="395"/>
      <c r="G4" s="395"/>
      <c r="H4" s="407"/>
      <c r="I4" s="395"/>
      <c r="J4" s="403"/>
      <c r="K4" s="405"/>
      <c r="L4" s="397"/>
      <c r="M4" s="397"/>
      <c r="N4" s="99" t="s">
        <v>171</v>
      </c>
      <c r="O4" s="99" t="s">
        <v>172</v>
      </c>
      <c r="P4" s="99" t="s">
        <v>65</v>
      </c>
      <c r="Q4" s="402"/>
      <c r="R4" s="398"/>
      <c r="S4" s="382"/>
    </row>
    <row r="5" spans="1:19" x14ac:dyDescent="0.35">
      <c r="A5" s="100">
        <v>1</v>
      </c>
      <c r="B5" s="101" t="s">
        <v>57</v>
      </c>
      <c r="C5" s="101" t="s">
        <v>173</v>
      </c>
      <c r="D5" s="101" t="s">
        <v>1418</v>
      </c>
      <c r="E5" s="101" t="s">
        <v>174</v>
      </c>
      <c r="F5" s="101" t="s">
        <v>175</v>
      </c>
      <c r="G5" s="101" t="s">
        <v>176</v>
      </c>
      <c r="H5" s="102"/>
      <c r="I5" s="100"/>
      <c r="J5" s="103"/>
      <c r="K5" s="104"/>
      <c r="L5" s="105"/>
      <c r="M5" s="105"/>
      <c r="N5" s="101"/>
      <c r="O5" s="101"/>
      <c r="P5" s="101"/>
    </row>
    <row r="6" spans="1:19" x14ac:dyDescent="0.35">
      <c r="A6" s="100">
        <v>2</v>
      </c>
      <c r="B6" s="101" t="s">
        <v>57</v>
      </c>
      <c r="C6" s="101" t="s">
        <v>177</v>
      </c>
      <c r="D6" s="101" t="s">
        <v>1418</v>
      </c>
      <c r="E6" s="101" t="s">
        <v>174</v>
      </c>
      <c r="F6" s="101" t="s">
        <v>178</v>
      </c>
      <c r="G6" s="101" t="s">
        <v>1432</v>
      </c>
      <c r="H6" s="102">
        <v>8185</v>
      </c>
      <c r="I6" s="100">
        <v>5</v>
      </c>
      <c r="J6" s="103">
        <f>บึงกาฬ!F10</f>
        <v>1596245.74</v>
      </c>
      <c r="K6" s="104">
        <f>บึงกาฬ!AG10</f>
        <v>1056120.71</v>
      </c>
      <c r="L6" s="105">
        <f>บึงกาฬ!AH10</f>
        <v>3476172.49</v>
      </c>
      <c r="M6" s="105">
        <f>บึงกาฬ!AI10</f>
        <v>3306117.1199999996</v>
      </c>
      <c r="N6" s="101"/>
      <c r="O6" s="101"/>
      <c r="P6" s="101"/>
      <c r="Q6" s="93">
        <f>L6-M6</f>
        <v>170055.37000000058</v>
      </c>
      <c r="R6" s="94">
        <f>L6/H6</f>
        <v>424.70036530238241</v>
      </c>
    </row>
    <row r="7" spans="1:19" x14ac:dyDescent="0.35">
      <c r="A7" s="100">
        <v>3</v>
      </c>
      <c r="B7" s="101" t="s">
        <v>57</v>
      </c>
      <c r="C7" s="101" t="s">
        <v>180</v>
      </c>
      <c r="D7" s="101" t="s">
        <v>1418</v>
      </c>
      <c r="E7" s="101" t="s">
        <v>174</v>
      </c>
      <c r="F7" s="101" t="s">
        <v>178</v>
      </c>
      <c r="G7" s="101" t="s">
        <v>181</v>
      </c>
      <c r="H7" s="102">
        <v>4332</v>
      </c>
      <c r="I7" s="100">
        <v>3</v>
      </c>
      <c r="J7" s="103">
        <f>บึงกาฬ!F11</f>
        <v>345186.45</v>
      </c>
      <c r="K7" s="104">
        <f>บึงกาฬ!AG11</f>
        <v>213793.51999999996</v>
      </c>
      <c r="L7" s="105">
        <f>บึงกาฬ!AH11</f>
        <v>1868945.6400000001</v>
      </c>
      <c r="M7" s="105">
        <f>บึงกาฬ!AI11</f>
        <v>2057103.9500000002</v>
      </c>
      <c r="N7" s="101"/>
      <c r="O7" s="101"/>
      <c r="P7" s="101"/>
      <c r="Q7" s="93">
        <f t="shared" ref="Q7:Q70" si="0">L7-M7</f>
        <v>-188158.31000000006</v>
      </c>
      <c r="R7" s="94">
        <f t="shared" ref="R7:R70" si="1">L7/H7</f>
        <v>431.42789473684212</v>
      </c>
    </row>
    <row r="8" spans="1:19" x14ac:dyDescent="0.35">
      <c r="A8" s="100">
        <v>4</v>
      </c>
      <c r="B8" s="101" t="s">
        <v>57</v>
      </c>
      <c r="C8" s="101" t="s">
        <v>182</v>
      </c>
      <c r="D8" s="101" t="s">
        <v>1418</v>
      </c>
      <c r="E8" s="101" t="s">
        <v>174</v>
      </c>
      <c r="F8" s="101" t="s">
        <v>178</v>
      </c>
      <c r="G8" s="101" t="s">
        <v>183</v>
      </c>
      <c r="H8" s="102">
        <v>2987</v>
      </c>
      <c r="I8" s="100">
        <v>2</v>
      </c>
      <c r="J8" s="103">
        <f>บึงกาฬ!F12</f>
        <v>785917.23</v>
      </c>
      <c r="K8" s="104">
        <f>บึงกาฬ!AG12</f>
        <v>230280.70999999996</v>
      </c>
      <c r="L8" s="105">
        <f>บึงกาฬ!AH12</f>
        <v>2801207.84</v>
      </c>
      <c r="M8" s="105">
        <f>บึงกาฬ!AI12</f>
        <v>3818115.4</v>
      </c>
      <c r="N8" s="101"/>
      <c r="O8" s="101"/>
      <c r="P8" s="101"/>
      <c r="Q8" s="93">
        <f t="shared" si="0"/>
        <v>-1016907.56</v>
      </c>
      <c r="R8" s="94">
        <f t="shared" si="1"/>
        <v>937.79974556411105</v>
      </c>
    </row>
    <row r="9" spans="1:19" x14ac:dyDescent="0.35">
      <c r="A9" s="100">
        <v>5</v>
      </c>
      <c r="B9" s="101" t="s">
        <v>57</v>
      </c>
      <c r="C9" s="101" t="s">
        <v>184</v>
      </c>
      <c r="D9" s="101" t="s">
        <v>1418</v>
      </c>
      <c r="E9" s="101" t="s">
        <v>174</v>
      </c>
      <c r="F9" s="101" t="s">
        <v>178</v>
      </c>
      <c r="G9" s="101" t="s">
        <v>185</v>
      </c>
      <c r="H9" s="102">
        <v>2269</v>
      </c>
      <c r="I9" s="100">
        <v>2</v>
      </c>
      <c r="J9" s="103">
        <f>บึงกาฬ!F13</f>
        <v>1141650.05</v>
      </c>
      <c r="K9" s="104">
        <f>บึงกาฬ!AG13</f>
        <v>509776.68999999994</v>
      </c>
      <c r="L9" s="105">
        <f>บึงกาฬ!AH13</f>
        <v>1854201.17</v>
      </c>
      <c r="M9" s="105">
        <f>บึงกาฬ!AI13</f>
        <v>2297324.36</v>
      </c>
      <c r="N9" s="101"/>
      <c r="O9" s="101"/>
      <c r="P9" s="101"/>
      <c r="Q9" s="93">
        <f t="shared" si="0"/>
        <v>-443123.18999999994</v>
      </c>
      <c r="R9" s="94">
        <f t="shared" si="1"/>
        <v>817.18870427501099</v>
      </c>
    </row>
    <row r="10" spans="1:19" x14ac:dyDescent="0.35">
      <c r="A10" s="100">
        <v>6</v>
      </c>
      <c r="B10" s="101" t="s">
        <v>57</v>
      </c>
      <c r="C10" s="101" t="s">
        <v>186</v>
      </c>
      <c r="D10" s="101" t="s">
        <v>1418</v>
      </c>
      <c r="E10" s="101" t="s">
        <v>174</v>
      </c>
      <c r="F10" s="101" t="s">
        <v>178</v>
      </c>
      <c r="G10" s="101" t="s">
        <v>187</v>
      </c>
      <c r="H10" s="102">
        <v>6836</v>
      </c>
      <c r="I10" s="100">
        <v>5</v>
      </c>
      <c r="J10" s="103">
        <f>บึงกาฬ!F14</f>
        <v>973546.96</v>
      </c>
      <c r="K10" s="104">
        <f>บึงกาฬ!AG14</f>
        <v>765992.31999999983</v>
      </c>
      <c r="L10" s="105">
        <f>บึงกาฬ!AH14</f>
        <v>2712442.39</v>
      </c>
      <c r="M10" s="105">
        <f>บึงกาฬ!AI14</f>
        <v>3001362.51</v>
      </c>
      <c r="N10" s="101"/>
      <c r="O10" s="101"/>
      <c r="P10" s="101"/>
      <c r="Q10" s="93">
        <f t="shared" si="0"/>
        <v>-288920.11999999965</v>
      </c>
      <c r="R10" s="94">
        <f t="shared" si="1"/>
        <v>396.78794470450561</v>
      </c>
    </row>
    <row r="11" spans="1:19" x14ac:dyDescent="0.35">
      <c r="A11" s="100">
        <v>7</v>
      </c>
      <c r="B11" s="101" t="s">
        <v>57</v>
      </c>
      <c r="C11" s="101" t="s">
        <v>188</v>
      </c>
      <c r="D11" s="101" t="s">
        <v>1418</v>
      </c>
      <c r="E11" s="101" t="s">
        <v>174</v>
      </c>
      <c r="F11" s="101" t="s">
        <v>178</v>
      </c>
      <c r="G11" s="101" t="s">
        <v>189</v>
      </c>
      <c r="H11" s="102">
        <v>5382</v>
      </c>
      <c r="I11" s="100">
        <v>4</v>
      </c>
      <c r="J11" s="103">
        <f>บึงกาฬ!F15</f>
        <v>1312377.32</v>
      </c>
      <c r="K11" s="104">
        <f>บึงกาฬ!AG15</f>
        <v>1119837.46</v>
      </c>
      <c r="L11" s="105">
        <f>บึงกาฬ!AH15</f>
        <v>2769857.27</v>
      </c>
      <c r="M11" s="105">
        <f>บึงกาฬ!AI15</f>
        <v>2368759.63</v>
      </c>
      <c r="N11" s="101"/>
      <c r="O11" s="101"/>
      <c r="P11" s="101"/>
      <c r="Q11" s="93">
        <f t="shared" si="0"/>
        <v>401097.64000000013</v>
      </c>
      <c r="R11" s="94">
        <f t="shared" si="1"/>
        <v>514.65203827573396</v>
      </c>
    </row>
    <row r="12" spans="1:19" x14ac:dyDescent="0.35">
      <c r="A12" s="100">
        <v>8</v>
      </c>
      <c r="B12" s="101" t="s">
        <v>57</v>
      </c>
      <c r="C12" s="101" t="s">
        <v>190</v>
      </c>
      <c r="D12" s="101" t="s">
        <v>1418</v>
      </c>
      <c r="E12" s="101" t="s">
        <v>174</v>
      </c>
      <c r="F12" s="101" t="s">
        <v>178</v>
      </c>
      <c r="G12" s="101" t="s">
        <v>191</v>
      </c>
      <c r="H12" s="102">
        <v>5561</v>
      </c>
      <c r="I12" s="100">
        <v>4</v>
      </c>
      <c r="J12" s="103">
        <f>บึงกาฬ!F16</f>
        <v>594102.98</v>
      </c>
      <c r="K12" s="104">
        <f>บึงกาฬ!AG16</f>
        <v>575481.02</v>
      </c>
      <c r="L12" s="105">
        <f>บึงกาฬ!AH16</f>
        <v>2380896.56</v>
      </c>
      <c r="M12" s="105">
        <f>บึงกาฬ!AI16</f>
        <v>2040859.94</v>
      </c>
      <c r="N12" s="101"/>
      <c r="O12" s="101"/>
      <c r="P12" s="101"/>
      <c r="Q12" s="93">
        <f t="shared" si="0"/>
        <v>340036.62000000011</v>
      </c>
      <c r="R12" s="94">
        <f t="shared" si="1"/>
        <v>428.14180183420251</v>
      </c>
    </row>
    <row r="13" spans="1:19" x14ac:dyDescent="0.35">
      <c r="A13" s="100">
        <v>9</v>
      </c>
      <c r="B13" s="101" t="s">
        <v>57</v>
      </c>
      <c r="C13" s="101" t="s">
        <v>192</v>
      </c>
      <c r="D13" s="101" t="s">
        <v>1418</v>
      </c>
      <c r="E13" s="101" t="s">
        <v>174</v>
      </c>
      <c r="F13" s="101" t="s">
        <v>178</v>
      </c>
      <c r="G13" s="101" t="s">
        <v>193</v>
      </c>
      <c r="H13" s="102">
        <v>3976</v>
      </c>
      <c r="I13" s="100">
        <v>3</v>
      </c>
      <c r="J13" s="103">
        <f>บึงกาฬ!F17</f>
        <v>799509.01</v>
      </c>
      <c r="K13" s="104">
        <f>บึงกาฬ!AG17</f>
        <v>577124.4</v>
      </c>
      <c r="L13" s="105">
        <f>บึงกาฬ!AH17</f>
        <v>2172985.54</v>
      </c>
      <c r="M13" s="105">
        <f>บึงกาฬ!AI17</f>
        <v>1827115.0499999998</v>
      </c>
      <c r="N13" s="101"/>
      <c r="O13" s="101"/>
      <c r="P13" s="101"/>
      <c r="Q13" s="93">
        <f t="shared" si="0"/>
        <v>345870.49000000022</v>
      </c>
      <c r="R13" s="94">
        <f t="shared" si="1"/>
        <v>546.52553822937625</v>
      </c>
    </row>
    <row r="14" spans="1:19" x14ac:dyDescent="0.35">
      <c r="A14" s="100">
        <v>10</v>
      </c>
      <c r="B14" s="101" t="s">
        <v>57</v>
      </c>
      <c r="C14" s="101" t="s">
        <v>194</v>
      </c>
      <c r="D14" s="101" t="s">
        <v>1418</v>
      </c>
      <c r="E14" s="101" t="s">
        <v>174</v>
      </c>
      <c r="F14" s="101" t="s">
        <v>178</v>
      </c>
      <c r="G14" s="101" t="s">
        <v>195</v>
      </c>
      <c r="H14" s="102">
        <v>2661</v>
      </c>
      <c r="I14" s="100">
        <v>2</v>
      </c>
      <c r="J14" s="103">
        <f>บึงกาฬ!F18</f>
        <v>634640.75</v>
      </c>
      <c r="K14" s="104">
        <f>บึงกาฬ!AG18</f>
        <v>565379.47</v>
      </c>
      <c r="L14" s="105">
        <f>บึงกาฬ!AH18</f>
        <v>1941301.3499999999</v>
      </c>
      <c r="M14" s="105">
        <f>บึงกาฬ!AI18</f>
        <v>1654331.0599999998</v>
      </c>
      <c r="N14" s="101"/>
      <c r="O14" s="101"/>
      <c r="P14" s="101"/>
      <c r="Q14" s="93">
        <f t="shared" si="0"/>
        <v>286970.29000000004</v>
      </c>
      <c r="R14" s="94">
        <f t="shared" si="1"/>
        <v>729.53827508455458</v>
      </c>
    </row>
    <row r="15" spans="1:19" x14ac:dyDescent="0.35">
      <c r="A15" s="100">
        <v>11</v>
      </c>
      <c r="B15" s="101" t="s">
        <v>57</v>
      </c>
      <c r="C15" s="101" t="s">
        <v>196</v>
      </c>
      <c r="D15" s="101" t="s">
        <v>1418</v>
      </c>
      <c r="E15" s="101" t="s">
        <v>174</v>
      </c>
      <c r="F15" s="101" t="s">
        <v>178</v>
      </c>
      <c r="G15" s="101" t="s">
        <v>197</v>
      </c>
      <c r="H15" s="102">
        <v>4126</v>
      </c>
      <c r="I15" s="100">
        <v>3</v>
      </c>
      <c r="J15" s="103">
        <f>บึงกาฬ!F19</f>
        <v>511565.33</v>
      </c>
      <c r="K15" s="104">
        <f>บึงกาฬ!AG19</f>
        <v>100191.27000000002</v>
      </c>
      <c r="L15" s="105">
        <f>บึงกาฬ!AH19</f>
        <v>2428448.27</v>
      </c>
      <c r="M15" s="105">
        <f>บึงกาฬ!AI19</f>
        <v>2219516.41</v>
      </c>
      <c r="N15" s="101"/>
      <c r="O15" s="101"/>
      <c r="P15" s="101"/>
      <c r="Q15" s="93">
        <f t="shared" si="0"/>
        <v>208931.85999999987</v>
      </c>
      <c r="R15" s="94">
        <f t="shared" si="1"/>
        <v>588.57204798836642</v>
      </c>
    </row>
    <row r="16" spans="1:19" x14ac:dyDescent="0.35">
      <c r="A16" s="100">
        <v>12</v>
      </c>
      <c r="B16" s="101" t="s">
        <v>57</v>
      </c>
      <c r="C16" s="101" t="s">
        <v>198</v>
      </c>
      <c r="D16" s="101" t="s">
        <v>1418</v>
      </c>
      <c r="E16" s="101" t="s">
        <v>174</v>
      </c>
      <c r="F16" s="101" t="s">
        <v>178</v>
      </c>
      <c r="G16" s="101" t="s">
        <v>199</v>
      </c>
      <c r="H16" s="102">
        <v>7075</v>
      </c>
      <c r="I16" s="100">
        <v>5</v>
      </c>
      <c r="J16" s="103">
        <f>บึงกาฬ!F20</f>
        <v>1276570.4099999999</v>
      </c>
      <c r="K16" s="104">
        <f>บึงกาฬ!AG20</f>
        <v>823247.23999999976</v>
      </c>
      <c r="L16" s="105">
        <f>บึงกาฬ!AH20</f>
        <v>3419399.9299999997</v>
      </c>
      <c r="M16" s="105">
        <f>บึงกาฬ!AI20</f>
        <v>3055721.5100000002</v>
      </c>
      <c r="N16" s="101"/>
      <c r="O16" s="101"/>
      <c r="P16" s="101"/>
      <c r="Q16" s="93">
        <f t="shared" si="0"/>
        <v>363678.41999999946</v>
      </c>
      <c r="R16" s="94">
        <f t="shared" si="1"/>
        <v>483.30741060070665</v>
      </c>
    </row>
    <row r="17" spans="1:18" x14ac:dyDescent="0.35">
      <c r="A17" s="100">
        <v>13</v>
      </c>
      <c r="B17" s="101" t="s">
        <v>57</v>
      </c>
      <c r="C17" s="101" t="s">
        <v>200</v>
      </c>
      <c r="D17" s="101" t="s">
        <v>1418</v>
      </c>
      <c r="E17" s="101" t="s">
        <v>174</v>
      </c>
      <c r="F17" s="101" t="s">
        <v>178</v>
      </c>
      <c r="G17" s="101" t="s">
        <v>201</v>
      </c>
      <c r="H17" s="102">
        <v>4195</v>
      </c>
      <c r="I17" s="100">
        <v>3</v>
      </c>
      <c r="J17" s="103">
        <f>บึงกาฬ!F21</f>
        <v>564606.43999999994</v>
      </c>
      <c r="K17" s="104">
        <f>บึงกาฬ!AG21</f>
        <v>182077.58999999997</v>
      </c>
      <c r="L17" s="105">
        <f>บึงกาฬ!AH21</f>
        <v>2536806.9500000002</v>
      </c>
      <c r="M17" s="105">
        <f>บึงกาฬ!AI21</f>
        <v>2701804.39</v>
      </c>
      <c r="N17" s="101"/>
      <c r="O17" s="101"/>
      <c r="P17" s="101"/>
      <c r="Q17" s="93">
        <f t="shared" si="0"/>
        <v>-164997.43999999994</v>
      </c>
      <c r="R17" s="94">
        <f t="shared" si="1"/>
        <v>604.72156138259834</v>
      </c>
    </row>
    <row r="18" spans="1:18" x14ac:dyDescent="0.35">
      <c r="A18" s="100">
        <v>14</v>
      </c>
      <c r="B18" s="101" t="s">
        <v>57</v>
      </c>
      <c r="C18" s="101" t="s">
        <v>202</v>
      </c>
      <c r="D18" s="101" t="s">
        <v>1418</v>
      </c>
      <c r="E18" s="101" t="s">
        <v>174</v>
      </c>
      <c r="F18" s="101" t="s">
        <v>178</v>
      </c>
      <c r="G18" s="101" t="s">
        <v>203</v>
      </c>
      <c r="H18" s="102">
        <v>3963</v>
      </c>
      <c r="I18" s="100">
        <v>3</v>
      </c>
      <c r="J18" s="103">
        <f>บึงกาฬ!F22</f>
        <v>1339380.8600000001</v>
      </c>
      <c r="K18" s="104">
        <f>บึงกาฬ!AG22</f>
        <v>1749014.47</v>
      </c>
      <c r="L18" s="105">
        <f>บึงกาฬ!AH22</f>
        <v>2239267.02</v>
      </c>
      <c r="M18" s="105">
        <f>บึงกาฬ!AI22</f>
        <v>1562359.81</v>
      </c>
      <c r="N18" s="101"/>
      <c r="O18" s="101"/>
      <c r="P18" s="101"/>
      <c r="Q18" s="93">
        <f t="shared" si="0"/>
        <v>676907.21</v>
      </c>
      <c r="R18" s="94">
        <f t="shared" si="1"/>
        <v>565.04340651021948</v>
      </c>
    </row>
    <row r="19" spans="1:18" x14ac:dyDescent="0.35">
      <c r="A19" s="100">
        <v>15</v>
      </c>
      <c r="B19" s="101" t="s">
        <v>57</v>
      </c>
      <c r="C19" s="101" t="s">
        <v>204</v>
      </c>
      <c r="D19" s="101" t="s">
        <v>1418</v>
      </c>
      <c r="E19" s="101" t="s">
        <v>174</v>
      </c>
      <c r="F19" s="101" t="s">
        <v>178</v>
      </c>
      <c r="G19" s="101" t="s">
        <v>205</v>
      </c>
      <c r="H19" s="102">
        <v>1183</v>
      </c>
      <c r="I19" s="100">
        <v>1</v>
      </c>
      <c r="J19" s="103">
        <f>บึงกาฬ!F23</f>
        <v>462532.05</v>
      </c>
      <c r="K19" s="104">
        <f>บึงกาฬ!AG23</f>
        <v>288524.98000000004</v>
      </c>
      <c r="L19" s="105">
        <f>บึงกาฬ!AH23</f>
        <v>1640376.78</v>
      </c>
      <c r="M19" s="105">
        <f>บึงกาฬ!AI23</f>
        <v>1945247.6</v>
      </c>
      <c r="N19" s="101"/>
      <c r="O19" s="101"/>
      <c r="P19" s="101"/>
      <c r="Q19" s="93">
        <f t="shared" si="0"/>
        <v>-304870.82000000007</v>
      </c>
      <c r="R19" s="94">
        <f t="shared" si="1"/>
        <v>1386.6244970414202</v>
      </c>
    </row>
    <row r="20" spans="1:18" s="112" customFormat="1" x14ac:dyDescent="0.35">
      <c r="A20" s="106">
        <v>1</v>
      </c>
      <c r="B20" s="107" t="s">
        <v>57</v>
      </c>
      <c r="C20" s="107"/>
      <c r="D20" s="107"/>
      <c r="E20" s="107" t="s">
        <v>75</v>
      </c>
      <c r="F20" s="107"/>
      <c r="G20" s="107" t="s">
        <v>206</v>
      </c>
      <c r="H20" s="108">
        <f>SUM(H5:H19)</f>
        <v>62731</v>
      </c>
      <c r="I20" s="106"/>
      <c r="J20" s="109">
        <f>SUM(J5:J19)</f>
        <v>12337831.58</v>
      </c>
      <c r="K20" s="109">
        <f>SUM(K5:K19)</f>
        <v>8756841.8500000015</v>
      </c>
      <c r="L20" s="109">
        <f>SUM(L5:L19)</f>
        <v>34242309.199999996</v>
      </c>
      <c r="M20" s="109">
        <f>SUM(M5:M19)</f>
        <v>33855738.740000002</v>
      </c>
      <c r="N20" s="107">
        <v>14</v>
      </c>
      <c r="O20" s="107">
        <v>14</v>
      </c>
      <c r="P20" s="107">
        <f>N20-O20</f>
        <v>0</v>
      </c>
      <c r="Q20" s="110">
        <f t="shared" si="0"/>
        <v>386570.45999999344</v>
      </c>
      <c r="R20" s="111">
        <f>L20/H20</f>
        <v>545.85945067032242</v>
      </c>
    </row>
    <row r="21" spans="1:18" x14ac:dyDescent="0.35">
      <c r="A21" s="100">
        <v>1</v>
      </c>
      <c r="B21" s="101" t="s">
        <v>57</v>
      </c>
      <c r="C21" s="101" t="s">
        <v>177</v>
      </c>
      <c r="D21" s="101" t="s">
        <v>92</v>
      </c>
      <c r="E21" s="101" t="s">
        <v>207</v>
      </c>
      <c r="F21" s="101" t="s">
        <v>208</v>
      </c>
      <c r="G21" s="101" t="s">
        <v>209</v>
      </c>
      <c r="H21" s="102"/>
      <c r="I21" s="100"/>
      <c r="J21" s="103"/>
      <c r="K21" s="104"/>
      <c r="L21" s="105"/>
      <c r="M21" s="105"/>
      <c r="N21" s="101"/>
      <c r="O21" s="101"/>
      <c r="P21" s="101"/>
    </row>
    <row r="22" spans="1:18" x14ac:dyDescent="0.35">
      <c r="A22" s="100">
        <v>2</v>
      </c>
      <c r="B22" s="101" t="s">
        <v>57</v>
      </c>
      <c r="C22" s="101" t="s">
        <v>180</v>
      </c>
      <c r="D22" s="101" t="s">
        <v>92</v>
      </c>
      <c r="E22" s="101" t="s">
        <v>207</v>
      </c>
      <c r="F22" s="101" t="s">
        <v>178</v>
      </c>
      <c r="G22" s="101" t="s">
        <v>210</v>
      </c>
      <c r="H22" s="102">
        <v>6164</v>
      </c>
      <c r="I22" s="100">
        <v>5</v>
      </c>
      <c r="J22" s="103">
        <f>บึงกาฬ!F24</f>
        <v>730274.49</v>
      </c>
      <c r="K22" s="104">
        <f>บึงกาฬ!AG24</f>
        <v>837207.97</v>
      </c>
      <c r="L22" s="105">
        <f>บึงกาฬ!AH24</f>
        <v>3840875.4</v>
      </c>
      <c r="M22" s="105">
        <f>บึงกาฬ!AI24</f>
        <v>3267665.39</v>
      </c>
      <c r="N22" s="101"/>
      <c r="O22" s="101"/>
      <c r="P22" s="101"/>
      <c r="Q22" s="93">
        <f t="shared" si="0"/>
        <v>573210.00999999978</v>
      </c>
      <c r="R22" s="94">
        <f t="shared" si="1"/>
        <v>623.11411421155094</v>
      </c>
    </row>
    <row r="23" spans="1:18" x14ac:dyDescent="0.35">
      <c r="A23" s="100">
        <v>3</v>
      </c>
      <c r="B23" s="101" t="s">
        <v>57</v>
      </c>
      <c r="C23" s="101" t="s">
        <v>182</v>
      </c>
      <c r="D23" s="101" t="s">
        <v>92</v>
      </c>
      <c r="E23" s="101" t="s">
        <v>207</v>
      </c>
      <c r="F23" s="101" t="s">
        <v>178</v>
      </c>
      <c r="G23" s="101" t="s">
        <v>211</v>
      </c>
      <c r="H23" s="102">
        <v>4337</v>
      </c>
      <c r="I23" s="100">
        <v>3</v>
      </c>
      <c r="J23" s="103">
        <f>บึงกาฬ!F25</f>
        <v>563174.05000000005</v>
      </c>
      <c r="K23" s="104">
        <f>บึงกาฬ!AG25</f>
        <v>568231.57000000007</v>
      </c>
      <c r="L23" s="105">
        <f>บึงกาฬ!AH25</f>
        <v>3065156.91</v>
      </c>
      <c r="M23" s="105">
        <f>บึงกาฬ!AI25</f>
        <v>2664938.64</v>
      </c>
      <c r="N23" s="101"/>
      <c r="O23" s="101"/>
      <c r="P23" s="101"/>
      <c r="Q23" s="93">
        <f t="shared" si="0"/>
        <v>400218.27</v>
      </c>
      <c r="R23" s="94">
        <f t="shared" si="1"/>
        <v>706.74588655752825</v>
      </c>
    </row>
    <row r="24" spans="1:18" x14ac:dyDescent="0.35">
      <c r="A24" s="100">
        <v>4</v>
      </c>
      <c r="B24" s="101" t="s">
        <v>57</v>
      </c>
      <c r="C24" s="101" t="s">
        <v>184</v>
      </c>
      <c r="D24" s="101" t="s">
        <v>92</v>
      </c>
      <c r="E24" s="101" t="s">
        <v>207</v>
      </c>
      <c r="F24" s="101" t="s">
        <v>178</v>
      </c>
      <c r="G24" s="101" t="s">
        <v>212</v>
      </c>
      <c r="H24" s="102">
        <v>3695</v>
      </c>
      <c r="I24" s="100">
        <v>3</v>
      </c>
      <c r="J24" s="103">
        <f>บึงกาฬ!F26</f>
        <v>339017.89</v>
      </c>
      <c r="K24" s="104">
        <f>บึงกาฬ!AG26</f>
        <v>113467.16</v>
      </c>
      <c r="L24" s="105">
        <f>บึงกาฬ!AH26</f>
        <v>1512514.48</v>
      </c>
      <c r="M24" s="105">
        <f>บึงกาฬ!AI26</f>
        <v>1612654.2599999998</v>
      </c>
      <c r="N24" s="101"/>
      <c r="O24" s="101"/>
      <c r="P24" s="101"/>
      <c r="Q24" s="93">
        <f t="shared" si="0"/>
        <v>-100139.7799999998</v>
      </c>
      <c r="R24" s="94">
        <f t="shared" si="1"/>
        <v>409.3408606224628</v>
      </c>
    </row>
    <row r="25" spans="1:18" x14ac:dyDescent="0.35">
      <c r="A25" s="100">
        <v>5</v>
      </c>
      <c r="B25" s="101" t="s">
        <v>57</v>
      </c>
      <c r="C25" s="101" t="s">
        <v>186</v>
      </c>
      <c r="D25" s="101" t="s">
        <v>92</v>
      </c>
      <c r="E25" s="101" t="s">
        <v>207</v>
      </c>
      <c r="F25" s="101" t="s">
        <v>178</v>
      </c>
      <c r="G25" s="101" t="s">
        <v>213</v>
      </c>
      <c r="H25" s="102">
        <v>4281</v>
      </c>
      <c r="I25" s="100">
        <v>3</v>
      </c>
      <c r="J25" s="103">
        <f>บึงกาฬ!F27</f>
        <v>607275.6</v>
      </c>
      <c r="K25" s="104">
        <f>บึงกาฬ!AG27</f>
        <v>249795.05999999994</v>
      </c>
      <c r="L25" s="105">
        <f>บึงกาฬ!AH27</f>
        <v>2559357.09</v>
      </c>
      <c r="M25" s="105">
        <f>บึงกาฬ!AI27</f>
        <v>2638776.2799999998</v>
      </c>
      <c r="N25" s="101"/>
      <c r="O25" s="101"/>
      <c r="P25" s="101"/>
      <c r="Q25" s="93">
        <f t="shared" si="0"/>
        <v>-79419.189999999944</v>
      </c>
      <c r="R25" s="94">
        <f t="shared" si="1"/>
        <v>597.84094604064467</v>
      </c>
    </row>
    <row r="26" spans="1:18" x14ac:dyDescent="0.35">
      <c r="A26" s="100">
        <v>6</v>
      </c>
      <c r="B26" s="101" t="s">
        <v>57</v>
      </c>
      <c r="C26" s="101" t="s">
        <v>188</v>
      </c>
      <c r="D26" s="101" t="s">
        <v>92</v>
      </c>
      <c r="E26" s="101" t="s">
        <v>207</v>
      </c>
      <c r="F26" s="101" t="s">
        <v>178</v>
      </c>
      <c r="G26" s="101" t="s">
        <v>214</v>
      </c>
      <c r="H26" s="102">
        <v>2675</v>
      </c>
      <c r="I26" s="100">
        <v>2</v>
      </c>
      <c r="J26" s="103">
        <f>บึงกาฬ!F28</f>
        <v>450807.83</v>
      </c>
      <c r="K26" s="104">
        <f>บึงกาฬ!AG28</f>
        <v>464176.21</v>
      </c>
      <c r="L26" s="105">
        <f>บึงกาฬ!AH28</f>
        <v>1657878.3800000001</v>
      </c>
      <c r="M26" s="105">
        <f>บึงกาฬ!AI28</f>
        <v>1477411.51</v>
      </c>
      <c r="N26" s="101"/>
      <c r="O26" s="101"/>
      <c r="P26" s="101"/>
      <c r="Q26" s="93">
        <f t="shared" si="0"/>
        <v>180466.87000000011</v>
      </c>
      <c r="R26" s="94">
        <f t="shared" si="1"/>
        <v>619.76761869158884</v>
      </c>
    </row>
    <row r="27" spans="1:18" x14ac:dyDescent="0.35">
      <c r="A27" s="100">
        <v>7</v>
      </c>
      <c r="B27" s="101" t="s">
        <v>57</v>
      </c>
      <c r="C27" s="101" t="s">
        <v>190</v>
      </c>
      <c r="D27" s="101" t="s">
        <v>92</v>
      </c>
      <c r="E27" s="101" t="s">
        <v>207</v>
      </c>
      <c r="F27" s="101" t="s">
        <v>178</v>
      </c>
      <c r="G27" s="101" t="s">
        <v>215</v>
      </c>
      <c r="H27" s="102">
        <v>3198</v>
      </c>
      <c r="I27" s="100">
        <v>3</v>
      </c>
      <c r="J27" s="103">
        <f>บึงกาฬ!F29</f>
        <v>651083.94999999995</v>
      </c>
      <c r="K27" s="104">
        <f>บึงกาฬ!AG29</f>
        <v>-1761245.82</v>
      </c>
      <c r="L27" s="105">
        <f>บึงกาฬ!AH29</f>
        <v>1525910.75</v>
      </c>
      <c r="M27" s="105">
        <f>บึงกาฬ!AI29</f>
        <v>1630935.67</v>
      </c>
      <c r="N27" s="101"/>
      <c r="O27" s="101"/>
      <c r="P27" s="101"/>
      <c r="Q27" s="93">
        <f t="shared" si="0"/>
        <v>-105024.91999999993</v>
      </c>
      <c r="R27" s="94">
        <f t="shared" si="1"/>
        <v>477.14532520325201</v>
      </c>
    </row>
    <row r="28" spans="1:18" x14ac:dyDescent="0.35">
      <c r="A28" s="100">
        <v>8</v>
      </c>
      <c r="B28" s="101" t="s">
        <v>57</v>
      </c>
      <c r="C28" s="101" t="s">
        <v>192</v>
      </c>
      <c r="D28" s="101" t="s">
        <v>92</v>
      </c>
      <c r="E28" s="101" t="s">
        <v>207</v>
      </c>
      <c r="F28" s="101" t="s">
        <v>178</v>
      </c>
      <c r="G28" s="101" t="s">
        <v>216</v>
      </c>
      <c r="H28" s="102">
        <v>1853</v>
      </c>
      <c r="I28" s="100">
        <v>2</v>
      </c>
      <c r="J28" s="103">
        <f>บึงกาฬ!F30</f>
        <v>546769.42000000004</v>
      </c>
      <c r="K28" s="104">
        <f>บึงกาฬ!AG30</f>
        <v>377098.85000000009</v>
      </c>
      <c r="L28" s="105">
        <f>บึงกาฬ!AH30</f>
        <v>1460616.72</v>
      </c>
      <c r="M28" s="105">
        <f>บึงกาฬ!AI30</f>
        <v>1299589.1499999999</v>
      </c>
      <c r="N28" s="101"/>
      <c r="O28" s="101"/>
      <c r="P28" s="101"/>
      <c r="Q28" s="93">
        <f t="shared" si="0"/>
        <v>161027.57000000007</v>
      </c>
      <c r="R28" s="94">
        <f t="shared" si="1"/>
        <v>788.24431732325957</v>
      </c>
    </row>
    <row r="29" spans="1:18" x14ac:dyDescent="0.35">
      <c r="A29" s="100">
        <v>9</v>
      </c>
      <c r="B29" s="101" t="s">
        <v>57</v>
      </c>
      <c r="C29" s="101" t="s">
        <v>194</v>
      </c>
      <c r="D29" s="101" t="s">
        <v>92</v>
      </c>
      <c r="E29" s="101" t="s">
        <v>207</v>
      </c>
      <c r="F29" s="101" t="s">
        <v>178</v>
      </c>
      <c r="G29" s="101" t="s">
        <v>217</v>
      </c>
      <c r="H29" s="102">
        <v>2837</v>
      </c>
      <c r="I29" s="100">
        <v>2</v>
      </c>
      <c r="J29" s="103">
        <f>บึงกาฬ!F31</f>
        <v>370209.28000000003</v>
      </c>
      <c r="K29" s="104">
        <f>บึงกาฬ!AG31</f>
        <v>154362.71000000002</v>
      </c>
      <c r="L29" s="105">
        <f>บึงกาฬ!AH31</f>
        <v>2483753.16</v>
      </c>
      <c r="M29" s="105">
        <f>บึงกาฬ!AI31</f>
        <v>2415540.29</v>
      </c>
      <c r="N29" s="101"/>
      <c r="O29" s="101"/>
      <c r="P29" s="101"/>
      <c r="Q29" s="93">
        <f t="shared" si="0"/>
        <v>68212.870000000112</v>
      </c>
      <c r="R29" s="94">
        <f t="shared" si="1"/>
        <v>875.48578075431794</v>
      </c>
    </row>
    <row r="30" spans="1:18" x14ac:dyDescent="0.35">
      <c r="A30" s="100">
        <v>10</v>
      </c>
      <c r="B30" s="101" t="s">
        <v>57</v>
      </c>
      <c r="C30" s="101" t="s">
        <v>177</v>
      </c>
      <c r="D30" s="101" t="s">
        <v>92</v>
      </c>
      <c r="E30" s="101" t="s">
        <v>207</v>
      </c>
      <c r="F30" s="101" t="s">
        <v>178</v>
      </c>
      <c r="G30" s="101" t="s">
        <v>218</v>
      </c>
      <c r="H30" s="102">
        <v>6949</v>
      </c>
      <c r="I30" s="100">
        <v>5</v>
      </c>
      <c r="J30" s="103">
        <f>บึงกาฬ!F32</f>
        <v>1063581.72</v>
      </c>
      <c r="K30" s="104">
        <f>บึงกาฬ!AG32</f>
        <v>611072.72</v>
      </c>
      <c r="L30" s="105">
        <f>บึงกาฬ!AH32</f>
        <v>4616449.9000000004</v>
      </c>
      <c r="M30" s="105">
        <f>บึงกาฬ!AI32</f>
        <v>4467207.4700000007</v>
      </c>
      <c r="N30" s="101"/>
      <c r="O30" s="101"/>
      <c r="P30" s="101"/>
      <c r="Q30" s="93">
        <f t="shared" si="0"/>
        <v>149242.4299999997</v>
      </c>
      <c r="R30" s="94">
        <f t="shared" si="1"/>
        <v>664.33298316304513</v>
      </c>
    </row>
    <row r="31" spans="1:18" x14ac:dyDescent="0.35">
      <c r="A31" s="100">
        <v>11</v>
      </c>
      <c r="B31" s="101" t="s">
        <v>57</v>
      </c>
      <c r="C31" s="101" t="s">
        <v>177</v>
      </c>
      <c r="D31" s="101" t="s">
        <v>92</v>
      </c>
      <c r="E31" s="101" t="s">
        <v>207</v>
      </c>
      <c r="F31" s="101" t="s">
        <v>178</v>
      </c>
      <c r="G31" s="101" t="s">
        <v>219</v>
      </c>
      <c r="H31" s="102">
        <v>5245</v>
      </c>
      <c r="I31" s="100">
        <v>4</v>
      </c>
      <c r="J31" s="103">
        <f>บึงกาฬ!F33</f>
        <v>239100.53</v>
      </c>
      <c r="K31" s="104">
        <f>บึงกาฬ!AG33</f>
        <v>281419.13</v>
      </c>
      <c r="L31" s="105">
        <f>บึงกาฬ!AH33</f>
        <v>2163010.5</v>
      </c>
      <c r="M31" s="105">
        <f>บึงกาฬ!AI33</f>
        <v>1987871.9100000001</v>
      </c>
      <c r="N31" s="101"/>
      <c r="O31" s="101"/>
      <c r="P31" s="101"/>
      <c r="Q31" s="93">
        <f t="shared" si="0"/>
        <v>175138.58999999985</v>
      </c>
      <c r="R31" s="94">
        <f t="shared" si="1"/>
        <v>412.39475691134413</v>
      </c>
    </row>
    <row r="32" spans="1:18" x14ac:dyDescent="0.35">
      <c r="A32" s="100">
        <v>12</v>
      </c>
      <c r="B32" s="101" t="s">
        <v>57</v>
      </c>
      <c r="C32" s="101" t="s">
        <v>177</v>
      </c>
      <c r="D32" s="101" t="s">
        <v>92</v>
      </c>
      <c r="E32" s="101" t="s">
        <v>207</v>
      </c>
      <c r="F32" s="101" t="s">
        <v>178</v>
      </c>
      <c r="G32" s="101" t="s">
        <v>220</v>
      </c>
      <c r="H32" s="102">
        <v>4916</v>
      </c>
      <c r="I32" s="100">
        <v>4</v>
      </c>
      <c r="J32" s="103">
        <f>บึงกาฬ!F34</f>
        <v>705525.36</v>
      </c>
      <c r="K32" s="104">
        <f>บึงกาฬ!AG34</f>
        <v>1039274.65</v>
      </c>
      <c r="L32" s="105">
        <f>บึงกาฬ!AH34</f>
        <v>1963781.38</v>
      </c>
      <c r="M32" s="105">
        <f>บึงกาฬ!AI34</f>
        <v>1311677.77</v>
      </c>
      <c r="N32" s="101"/>
      <c r="O32" s="101"/>
      <c r="P32" s="101"/>
      <c r="Q32" s="93">
        <f t="shared" si="0"/>
        <v>652103.60999999987</v>
      </c>
      <c r="R32" s="94">
        <f t="shared" si="1"/>
        <v>399.46732709519932</v>
      </c>
    </row>
    <row r="33" spans="1:18" x14ac:dyDescent="0.35">
      <c r="A33" s="100">
        <v>13</v>
      </c>
      <c r="B33" s="101" t="s">
        <v>57</v>
      </c>
      <c r="C33" s="101" t="s">
        <v>177</v>
      </c>
      <c r="D33" s="101" t="s">
        <v>92</v>
      </c>
      <c r="E33" s="101" t="s">
        <v>207</v>
      </c>
      <c r="F33" s="101" t="s">
        <v>178</v>
      </c>
      <c r="G33" s="101" t="s">
        <v>221</v>
      </c>
      <c r="H33" s="102">
        <v>1492</v>
      </c>
      <c r="I33" s="100">
        <v>1</v>
      </c>
      <c r="J33" s="103">
        <f>บึงกาฬ!F35</f>
        <v>650327.19999999995</v>
      </c>
      <c r="K33" s="104">
        <f>บึงกาฬ!AG35</f>
        <v>404663.29999999993</v>
      </c>
      <c r="L33" s="105">
        <f>บึงกาฬ!AH35</f>
        <v>1859335.6300000001</v>
      </c>
      <c r="M33" s="105">
        <f>บึงกาฬ!AI35</f>
        <v>1564839.19</v>
      </c>
      <c r="N33" s="101"/>
      <c r="O33" s="101"/>
      <c r="P33" s="101"/>
      <c r="Q33" s="93">
        <f t="shared" si="0"/>
        <v>294496.44000000018</v>
      </c>
      <c r="R33" s="94">
        <f t="shared" si="1"/>
        <v>1246.2035053619304</v>
      </c>
    </row>
    <row r="34" spans="1:18" s="112" customFormat="1" x14ac:dyDescent="0.35">
      <c r="A34" s="106">
        <v>2</v>
      </c>
      <c r="B34" s="107" t="s">
        <v>57</v>
      </c>
      <c r="C34" s="107"/>
      <c r="D34" s="107"/>
      <c r="E34" s="107" t="s">
        <v>75</v>
      </c>
      <c r="F34" s="107"/>
      <c r="G34" s="107" t="s">
        <v>222</v>
      </c>
      <c r="H34" s="113">
        <f>SUM(H22:H33)</f>
        <v>47642</v>
      </c>
      <c r="I34" s="106"/>
      <c r="J34" s="109">
        <f>SUM(J21:J33)</f>
        <v>6917147.3200000012</v>
      </c>
      <c r="K34" s="109">
        <f>SUM(K21:K33)</f>
        <v>3339523.5099999993</v>
      </c>
      <c r="L34" s="109">
        <f>SUM(L21:L33)</f>
        <v>28708640.299999997</v>
      </c>
      <c r="M34" s="109">
        <f>SUM(M21:M33)</f>
        <v>26339107.530000005</v>
      </c>
      <c r="N34" s="107">
        <v>12</v>
      </c>
      <c r="O34" s="107">
        <v>12</v>
      </c>
      <c r="P34" s="107">
        <f>N34-O34</f>
        <v>0</v>
      </c>
      <c r="Q34" s="110">
        <f t="shared" si="0"/>
        <v>2369532.7699999921</v>
      </c>
      <c r="R34" s="111">
        <f>L34/H34</f>
        <v>602.59099743923423</v>
      </c>
    </row>
    <row r="35" spans="1:18" x14ac:dyDescent="0.35">
      <c r="A35" s="100">
        <v>1</v>
      </c>
      <c r="B35" s="101" t="s">
        <v>57</v>
      </c>
      <c r="C35" s="101" t="s">
        <v>180</v>
      </c>
      <c r="D35" s="101" t="s">
        <v>85</v>
      </c>
      <c r="E35" s="101" t="s">
        <v>223</v>
      </c>
      <c r="F35" s="101" t="s">
        <v>208</v>
      </c>
      <c r="G35" s="101" t="s">
        <v>224</v>
      </c>
      <c r="H35" s="102"/>
      <c r="I35" s="100"/>
      <c r="J35" s="103"/>
      <c r="K35" s="104"/>
      <c r="L35" s="105"/>
      <c r="M35" s="105"/>
      <c r="N35" s="101"/>
      <c r="O35" s="101"/>
      <c r="P35" s="101"/>
    </row>
    <row r="36" spans="1:18" x14ac:dyDescent="0.35">
      <c r="A36" s="100">
        <v>2</v>
      </c>
      <c r="B36" s="101" t="s">
        <v>57</v>
      </c>
      <c r="C36" s="101" t="s">
        <v>180</v>
      </c>
      <c r="D36" s="101" t="s">
        <v>85</v>
      </c>
      <c r="E36" s="101" t="s">
        <v>223</v>
      </c>
      <c r="F36" s="101" t="s">
        <v>178</v>
      </c>
      <c r="G36" s="101" t="s">
        <v>225</v>
      </c>
      <c r="H36" s="102">
        <v>6263</v>
      </c>
      <c r="I36" s="100">
        <v>5</v>
      </c>
      <c r="J36" s="103">
        <f>บึงกาฬ!F36</f>
        <v>1535400.64</v>
      </c>
      <c r="K36" s="104">
        <f>บึงกาฬ!AG36</f>
        <v>1093986.4099999999</v>
      </c>
      <c r="L36" s="105">
        <f>บึงกาฬ!AH36</f>
        <v>2837502.0599999996</v>
      </c>
      <c r="M36" s="105">
        <f>บึงกาฬ!AI36</f>
        <v>2751740.74</v>
      </c>
      <c r="N36" s="101"/>
      <c r="O36" s="101"/>
      <c r="P36" s="101"/>
      <c r="Q36" s="93">
        <f t="shared" si="0"/>
        <v>85761.319999999367</v>
      </c>
      <c r="R36" s="94">
        <f t="shared" si="1"/>
        <v>453.0579690244291</v>
      </c>
    </row>
    <row r="37" spans="1:18" x14ac:dyDescent="0.35">
      <c r="A37" s="100">
        <v>3</v>
      </c>
      <c r="B37" s="101" t="s">
        <v>57</v>
      </c>
      <c r="C37" s="101" t="s">
        <v>180</v>
      </c>
      <c r="D37" s="101" t="s">
        <v>85</v>
      </c>
      <c r="E37" s="101" t="s">
        <v>223</v>
      </c>
      <c r="F37" s="101" t="s">
        <v>178</v>
      </c>
      <c r="G37" s="101" t="s">
        <v>226</v>
      </c>
      <c r="H37" s="102">
        <v>4267</v>
      </c>
      <c r="I37" s="100">
        <v>3</v>
      </c>
      <c r="J37" s="103">
        <f>บึงกาฬ!F37</f>
        <v>814024.44</v>
      </c>
      <c r="K37" s="104">
        <f>บึงกาฬ!AG37</f>
        <v>799831.48999999987</v>
      </c>
      <c r="L37" s="105">
        <f>บึงกาฬ!AH37</f>
        <v>1715963.1099999999</v>
      </c>
      <c r="M37" s="105">
        <f>บึงกาฬ!AI37</f>
        <v>1575554.88</v>
      </c>
      <c r="N37" s="101"/>
      <c r="O37" s="101"/>
      <c r="P37" s="101"/>
      <c r="Q37" s="93">
        <f t="shared" si="0"/>
        <v>140408.22999999998</v>
      </c>
      <c r="R37" s="94">
        <f t="shared" si="1"/>
        <v>402.14743613780172</v>
      </c>
    </row>
    <row r="38" spans="1:18" x14ac:dyDescent="0.35">
      <c r="A38" s="100">
        <v>4</v>
      </c>
      <c r="B38" s="101" t="s">
        <v>57</v>
      </c>
      <c r="C38" s="101" t="s">
        <v>180</v>
      </c>
      <c r="D38" s="101" t="s">
        <v>85</v>
      </c>
      <c r="E38" s="101" t="s">
        <v>223</v>
      </c>
      <c r="F38" s="101" t="s">
        <v>178</v>
      </c>
      <c r="G38" s="101" t="s">
        <v>1415</v>
      </c>
      <c r="H38" s="102">
        <v>5651</v>
      </c>
      <c r="I38" s="100">
        <v>4</v>
      </c>
      <c r="J38" s="103">
        <f>บึงกาฬ!F38</f>
        <v>528352.11</v>
      </c>
      <c r="K38" s="104">
        <f>บึงกาฬ!AG38</f>
        <v>246184.99</v>
      </c>
      <c r="L38" s="105">
        <f>บึงกาฬ!AH38</f>
        <v>2014087.5599999998</v>
      </c>
      <c r="M38" s="105">
        <f>บึงกาฬ!AI38</f>
        <v>2108464.66</v>
      </c>
      <c r="N38" s="101"/>
      <c r="O38" s="101"/>
      <c r="P38" s="101"/>
      <c r="Q38" s="93">
        <f t="shared" si="0"/>
        <v>-94377.100000000326</v>
      </c>
      <c r="R38" s="94">
        <f t="shared" si="1"/>
        <v>356.41259246151122</v>
      </c>
    </row>
    <row r="39" spans="1:18" x14ac:dyDescent="0.35">
      <c r="A39" s="100">
        <v>5</v>
      </c>
      <c r="B39" s="101" t="s">
        <v>57</v>
      </c>
      <c r="C39" s="101" t="s">
        <v>180</v>
      </c>
      <c r="D39" s="101" t="s">
        <v>85</v>
      </c>
      <c r="E39" s="101" t="s">
        <v>223</v>
      </c>
      <c r="F39" s="101" t="s">
        <v>178</v>
      </c>
      <c r="G39" s="101" t="s">
        <v>228</v>
      </c>
      <c r="H39" s="102">
        <v>2509</v>
      </c>
      <c r="I39" s="100">
        <v>2</v>
      </c>
      <c r="J39" s="103">
        <f>บึงกาฬ!F39</f>
        <v>782404.79</v>
      </c>
      <c r="K39" s="104">
        <f>บึงกาฬ!AG39</f>
        <v>669314.89000000013</v>
      </c>
      <c r="L39" s="105">
        <f>บึงกาฬ!AH39</f>
        <v>1339278.2</v>
      </c>
      <c r="M39" s="105">
        <f>บึงกาฬ!AI39</f>
        <v>1263691.1000000001</v>
      </c>
      <c r="N39" s="101"/>
      <c r="O39" s="101"/>
      <c r="P39" s="101"/>
      <c r="Q39" s="93">
        <f t="shared" si="0"/>
        <v>75587.09999999986</v>
      </c>
      <c r="R39" s="94">
        <f t="shared" si="1"/>
        <v>533.78963730569944</v>
      </c>
    </row>
    <row r="40" spans="1:18" x14ac:dyDescent="0.35">
      <c r="A40" s="100">
        <v>6</v>
      </c>
      <c r="B40" s="101" t="s">
        <v>57</v>
      </c>
      <c r="C40" s="101" t="s">
        <v>180</v>
      </c>
      <c r="D40" s="101" t="s">
        <v>85</v>
      </c>
      <c r="E40" s="101" t="s">
        <v>223</v>
      </c>
      <c r="F40" s="101" t="s">
        <v>178</v>
      </c>
      <c r="G40" s="101" t="s">
        <v>229</v>
      </c>
      <c r="H40" s="102">
        <v>2165</v>
      </c>
      <c r="I40" s="100">
        <v>2</v>
      </c>
      <c r="J40" s="103">
        <f>บึงกาฬ!F40</f>
        <v>694012.19</v>
      </c>
      <c r="K40" s="104">
        <f>บึงกาฬ!AG40</f>
        <v>628911.1</v>
      </c>
      <c r="L40" s="105">
        <f>บึงกาฬ!AH40</f>
        <v>1911631.1900000002</v>
      </c>
      <c r="M40" s="105">
        <f>บึงกาฬ!AI40</f>
        <v>1819922.98</v>
      </c>
      <c r="N40" s="101"/>
      <c r="O40" s="101"/>
      <c r="P40" s="101"/>
      <c r="Q40" s="93">
        <f t="shared" si="0"/>
        <v>91708.210000000196</v>
      </c>
      <c r="R40" s="94">
        <f t="shared" si="1"/>
        <v>882.97052655889149</v>
      </c>
    </row>
    <row r="41" spans="1:18" x14ac:dyDescent="0.35">
      <c r="A41" s="100">
        <v>7</v>
      </c>
      <c r="B41" s="101" t="s">
        <v>57</v>
      </c>
      <c r="C41" s="101" t="s">
        <v>180</v>
      </c>
      <c r="D41" s="101" t="s">
        <v>85</v>
      </c>
      <c r="E41" s="101" t="s">
        <v>223</v>
      </c>
      <c r="F41" s="101" t="s">
        <v>178</v>
      </c>
      <c r="G41" s="101" t="s">
        <v>230</v>
      </c>
      <c r="H41" s="102">
        <v>2535</v>
      </c>
      <c r="I41" s="100">
        <v>2</v>
      </c>
      <c r="J41" s="103">
        <f>บึงกาฬ!F41</f>
        <v>605922.87</v>
      </c>
      <c r="K41" s="104">
        <f>บึงกาฬ!AG41</f>
        <v>246010.38</v>
      </c>
      <c r="L41" s="105">
        <f>บึงกาฬ!AH41</f>
        <v>1690971.4</v>
      </c>
      <c r="M41" s="105">
        <f>บึงกาฬ!AI41</f>
        <v>1524991.56</v>
      </c>
      <c r="N41" s="101"/>
      <c r="O41" s="101"/>
      <c r="P41" s="101"/>
      <c r="Q41" s="93">
        <f t="shared" si="0"/>
        <v>165979.83999999985</v>
      </c>
      <c r="R41" s="94">
        <f t="shared" si="1"/>
        <v>667.04986193293882</v>
      </c>
    </row>
    <row r="42" spans="1:18" x14ac:dyDescent="0.35">
      <c r="A42" s="100">
        <v>8</v>
      </c>
      <c r="B42" s="101" t="s">
        <v>57</v>
      </c>
      <c r="C42" s="101" t="s">
        <v>180</v>
      </c>
      <c r="D42" s="101" t="s">
        <v>85</v>
      </c>
      <c r="E42" s="101" t="s">
        <v>223</v>
      </c>
      <c r="F42" s="101" t="s">
        <v>178</v>
      </c>
      <c r="G42" s="101" t="s">
        <v>231</v>
      </c>
      <c r="H42" s="102">
        <v>4564</v>
      </c>
      <c r="I42" s="100">
        <v>4</v>
      </c>
      <c r="J42" s="103">
        <f>บึงกาฬ!F42</f>
        <v>874216.57</v>
      </c>
      <c r="K42" s="104">
        <f>บึงกาฬ!AG42</f>
        <v>483928.59999999992</v>
      </c>
      <c r="L42" s="105">
        <f>บึงกาฬ!AH42</f>
        <v>2194044.1100000003</v>
      </c>
      <c r="M42" s="105">
        <f>บึงกาฬ!AI42</f>
        <v>2218954.62</v>
      </c>
      <c r="N42" s="101"/>
      <c r="O42" s="101"/>
      <c r="P42" s="101"/>
      <c r="Q42" s="93">
        <f t="shared" si="0"/>
        <v>-24910.509999999776</v>
      </c>
      <c r="R42" s="94">
        <f t="shared" si="1"/>
        <v>480.72833260297989</v>
      </c>
    </row>
    <row r="43" spans="1:18" x14ac:dyDescent="0.35">
      <c r="A43" s="100">
        <v>9</v>
      </c>
      <c r="B43" s="101" t="s">
        <v>57</v>
      </c>
      <c r="C43" s="101" t="s">
        <v>180</v>
      </c>
      <c r="D43" s="101" t="s">
        <v>85</v>
      </c>
      <c r="E43" s="101" t="s">
        <v>223</v>
      </c>
      <c r="F43" s="101" t="s">
        <v>178</v>
      </c>
      <c r="G43" s="101" t="s">
        <v>232</v>
      </c>
      <c r="H43" s="102">
        <v>2825</v>
      </c>
      <c r="I43" s="100">
        <v>2</v>
      </c>
      <c r="J43" s="103">
        <f>บึงกาฬ!F43</f>
        <v>872855.75</v>
      </c>
      <c r="K43" s="104">
        <f>บึงกาฬ!AG43</f>
        <v>695073.5399999998</v>
      </c>
      <c r="L43" s="105">
        <f>บึงกาฬ!AH43</f>
        <v>1615666.86</v>
      </c>
      <c r="M43" s="105">
        <f>บึงกาฬ!AI43</f>
        <v>1720862.9</v>
      </c>
      <c r="N43" s="101"/>
      <c r="O43" s="101"/>
      <c r="P43" s="101"/>
      <c r="Q43" s="93">
        <f t="shared" si="0"/>
        <v>-105196.0399999998</v>
      </c>
      <c r="R43" s="94">
        <f t="shared" si="1"/>
        <v>571.91747256637177</v>
      </c>
    </row>
    <row r="44" spans="1:18" x14ac:dyDescent="0.35">
      <c r="A44" s="100">
        <v>10</v>
      </c>
      <c r="B44" s="101" t="s">
        <v>57</v>
      </c>
      <c r="C44" s="101" t="s">
        <v>180</v>
      </c>
      <c r="D44" s="101" t="s">
        <v>85</v>
      </c>
      <c r="E44" s="101" t="s">
        <v>223</v>
      </c>
      <c r="F44" s="101" t="s">
        <v>178</v>
      </c>
      <c r="G44" s="101" t="s">
        <v>233</v>
      </c>
      <c r="H44" s="102">
        <v>3497</v>
      </c>
      <c r="I44" s="100">
        <v>3</v>
      </c>
      <c r="J44" s="103">
        <f>บึงกาฬ!F44</f>
        <v>775941.98</v>
      </c>
      <c r="K44" s="104">
        <f>บึงกาฬ!AG44</f>
        <v>686507.83</v>
      </c>
      <c r="L44" s="105">
        <f>บึงกาฬ!AH44</f>
        <v>1974916.2100000002</v>
      </c>
      <c r="M44" s="105">
        <f>บึงกาฬ!AI44</f>
        <v>1597175.41</v>
      </c>
      <c r="N44" s="101"/>
      <c r="O44" s="101"/>
      <c r="P44" s="101"/>
      <c r="Q44" s="93">
        <f t="shared" si="0"/>
        <v>377740.80000000028</v>
      </c>
      <c r="R44" s="94">
        <f t="shared" si="1"/>
        <v>564.74584215041466</v>
      </c>
    </row>
    <row r="45" spans="1:18" x14ac:dyDescent="0.35">
      <c r="A45" s="100">
        <v>11</v>
      </c>
      <c r="B45" s="101" t="s">
        <v>57</v>
      </c>
      <c r="C45" s="101" t="s">
        <v>180</v>
      </c>
      <c r="D45" s="101" t="s">
        <v>85</v>
      </c>
      <c r="E45" s="101" t="s">
        <v>223</v>
      </c>
      <c r="F45" s="101" t="s">
        <v>178</v>
      </c>
      <c r="G45" s="101" t="s">
        <v>234</v>
      </c>
      <c r="H45" s="102">
        <v>4246</v>
      </c>
      <c r="I45" s="100">
        <v>3</v>
      </c>
      <c r="J45" s="103">
        <f>บึงกาฬ!F45</f>
        <v>439024.66</v>
      </c>
      <c r="K45" s="104">
        <f>บึงกาฬ!AG45</f>
        <v>323668.74999999988</v>
      </c>
      <c r="L45" s="105">
        <f>บึงกาฬ!AH45</f>
        <v>2257886.41</v>
      </c>
      <c r="M45" s="105">
        <f>บึงกาฬ!AI45</f>
        <v>2070880.27</v>
      </c>
      <c r="N45" s="101" t="s">
        <v>235</v>
      </c>
      <c r="O45" s="101"/>
      <c r="P45" s="101"/>
      <c r="Q45" s="93">
        <f t="shared" si="0"/>
        <v>187006.14000000013</v>
      </c>
      <c r="R45" s="94">
        <f t="shared" si="1"/>
        <v>531.76787800282625</v>
      </c>
    </row>
    <row r="46" spans="1:18" x14ac:dyDescent="0.35">
      <c r="A46" s="100">
        <v>12</v>
      </c>
      <c r="B46" s="101" t="s">
        <v>57</v>
      </c>
      <c r="C46" s="101" t="s">
        <v>180</v>
      </c>
      <c r="D46" s="101" t="s">
        <v>85</v>
      </c>
      <c r="E46" s="101" t="s">
        <v>223</v>
      </c>
      <c r="F46" s="101" t="s">
        <v>178</v>
      </c>
      <c r="G46" s="101" t="s">
        <v>236</v>
      </c>
      <c r="H46" s="102">
        <v>3019</v>
      </c>
      <c r="I46" s="100">
        <v>3</v>
      </c>
      <c r="J46" s="103">
        <f>บึงกาฬ!F46</f>
        <v>405760.74</v>
      </c>
      <c r="K46" s="104">
        <f>บึงกาฬ!AG46</f>
        <v>318220.56</v>
      </c>
      <c r="L46" s="105">
        <f>บึงกาฬ!AH46</f>
        <v>2218271.1800000002</v>
      </c>
      <c r="M46" s="105">
        <f>บึงกาฬ!AI46</f>
        <v>2059548.04</v>
      </c>
      <c r="N46" s="101"/>
      <c r="O46" s="101"/>
      <c r="P46" s="101"/>
      <c r="Q46" s="93">
        <f t="shared" si="0"/>
        <v>158723.14000000013</v>
      </c>
      <c r="R46" s="94">
        <f t="shared" si="1"/>
        <v>734.77018217952968</v>
      </c>
    </row>
    <row r="47" spans="1:18" s="112" customFormat="1" x14ac:dyDescent="0.35">
      <c r="A47" s="106">
        <v>3</v>
      </c>
      <c r="B47" s="107" t="s">
        <v>57</v>
      </c>
      <c r="C47" s="107"/>
      <c r="D47" s="107"/>
      <c r="E47" s="107" t="s">
        <v>75</v>
      </c>
      <c r="F47" s="107"/>
      <c r="G47" s="107" t="s">
        <v>237</v>
      </c>
      <c r="H47" s="113">
        <f>SUM(H36:H46)</f>
        <v>41541</v>
      </c>
      <c r="I47" s="106"/>
      <c r="J47" s="109">
        <f>SUM(J35:J46)</f>
        <v>8327916.7400000002</v>
      </c>
      <c r="K47" s="109">
        <f>SUM(K35:K46)</f>
        <v>6191638.5399999991</v>
      </c>
      <c r="L47" s="109">
        <f>SUM(L35:L46)</f>
        <v>21770218.289999999</v>
      </c>
      <c r="M47" s="109">
        <f>SUM(M35:M46)</f>
        <v>20711787.160000004</v>
      </c>
      <c r="N47" s="107">
        <v>11</v>
      </c>
      <c r="O47" s="107">
        <v>11</v>
      </c>
      <c r="P47" s="107">
        <f>N47-O47</f>
        <v>0</v>
      </c>
      <c r="Q47" s="110">
        <f t="shared" si="0"/>
        <v>1058431.1299999952</v>
      </c>
      <c r="R47" s="111">
        <f>L47/H47</f>
        <v>524.06582147757638</v>
      </c>
    </row>
    <row r="48" spans="1:18" x14ac:dyDescent="0.35">
      <c r="A48" s="100">
        <v>1</v>
      </c>
      <c r="B48" s="101" t="s">
        <v>57</v>
      </c>
      <c r="C48" s="101" t="s">
        <v>182</v>
      </c>
      <c r="D48" s="101" t="s">
        <v>120</v>
      </c>
      <c r="E48" s="101" t="s">
        <v>238</v>
      </c>
      <c r="F48" s="101" t="s">
        <v>208</v>
      </c>
      <c r="G48" s="101" t="s">
        <v>239</v>
      </c>
      <c r="H48" s="102"/>
      <c r="I48" s="100"/>
      <c r="J48" s="103"/>
      <c r="K48" s="104"/>
      <c r="L48" s="105"/>
      <c r="M48" s="105"/>
      <c r="N48" s="101"/>
      <c r="O48" s="101"/>
      <c r="P48" s="101"/>
    </row>
    <row r="49" spans="1:18" x14ac:dyDescent="0.35">
      <c r="A49" s="100">
        <v>2</v>
      </c>
      <c r="B49" s="101" t="s">
        <v>57</v>
      </c>
      <c r="C49" s="101" t="s">
        <v>182</v>
      </c>
      <c r="D49" s="101" t="s">
        <v>120</v>
      </c>
      <c r="E49" s="101" t="s">
        <v>238</v>
      </c>
      <c r="F49" s="101" t="s">
        <v>178</v>
      </c>
      <c r="G49" s="101" t="s">
        <v>240</v>
      </c>
      <c r="H49" s="102">
        <v>2825</v>
      </c>
      <c r="I49" s="100">
        <v>2</v>
      </c>
      <c r="J49" s="103">
        <f>บึงกาฬ!F47</f>
        <v>669767.6</v>
      </c>
      <c r="K49" s="104">
        <f>บึงกาฬ!AG47</f>
        <v>784339.05999999994</v>
      </c>
      <c r="L49" s="105">
        <f>บึงกาฬ!AH47</f>
        <v>1722310.93</v>
      </c>
      <c r="M49" s="105">
        <f>บึงกาฬ!AI47</f>
        <v>1769267.12</v>
      </c>
      <c r="N49" s="101"/>
      <c r="O49" s="101"/>
      <c r="P49" s="101"/>
      <c r="Q49" s="93">
        <f t="shared" si="0"/>
        <v>-46956.190000000177</v>
      </c>
      <c r="R49" s="94">
        <f t="shared" si="1"/>
        <v>609.66758584070794</v>
      </c>
    </row>
    <row r="50" spans="1:18" x14ac:dyDescent="0.35">
      <c r="A50" s="100">
        <v>3</v>
      </c>
      <c r="B50" s="101" t="s">
        <v>57</v>
      </c>
      <c r="C50" s="101" t="s">
        <v>182</v>
      </c>
      <c r="D50" s="101" t="s">
        <v>120</v>
      </c>
      <c r="E50" s="101" t="s">
        <v>238</v>
      </c>
      <c r="F50" s="101" t="s">
        <v>178</v>
      </c>
      <c r="G50" s="101" t="s">
        <v>241</v>
      </c>
      <c r="H50" s="102">
        <v>3818</v>
      </c>
      <c r="I50" s="100">
        <v>3</v>
      </c>
      <c r="J50" s="103">
        <f>บึงกาฬ!F48</f>
        <v>794074.57</v>
      </c>
      <c r="K50" s="104">
        <f>บึงกาฬ!AG48</f>
        <v>453199.08999999997</v>
      </c>
      <c r="L50" s="105">
        <f>บึงกาฬ!AH48</f>
        <v>1502811.8</v>
      </c>
      <c r="M50" s="105">
        <f>บึงกาฬ!AI48</f>
        <v>1381906.27</v>
      </c>
      <c r="N50" s="101"/>
      <c r="O50" s="101"/>
      <c r="P50" s="101"/>
      <c r="Q50" s="93">
        <f t="shared" si="0"/>
        <v>120905.53000000003</v>
      </c>
      <c r="R50" s="94">
        <f t="shared" si="1"/>
        <v>393.61231011000524</v>
      </c>
    </row>
    <row r="51" spans="1:18" x14ac:dyDescent="0.35">
      <c r="A51" s="100">
        <v>4</v>
      </c>
      <c r="B51" s="101" t="s">
        <v>57</v>
      </c>
      <c r="C51" s="101" t="s">
        <v>182</v>
      </c>
      <c r="D51" s="101" t="s">
        <v>120</v>
      </c>
      <c r="E51" s="101" t="s">
        <v>238</v>
      </c>
      <c r="F51" s="101" t="s">
        <v>178</v>
      </c>
      <c r="G51" s="101" t="s">
        <v>242</v>
      </c>
      <c r="H51" s="102">
        <v>2042</v>
      </c>
      <c r="I51" s="100">
        <v>2</v>
      </c>
      <c r="J51" s="103">
        <f>บึงกาฬ!F49</f>
        <v>1035843.62</v>
      </c>
      <c r="K51" s="104">
        <f>บึงกาฬ!AG49</f>
        <v>1045029.8600000001</v>
      </c>
      <c r="L51" s="105">
        <f>บึงกาฬ!AH49</f>
        <v>1289585.8900000001</v>
      </c>
      <c r="M51" s="105">
        <f>บึงกาฬ!AI49</f>
        <v>1379152.34</v>
      </c>
      <c r="N51" s="101"/>
      <c r="O51" s="101"/>
      <c r="P51" s="101"/>
      <c r="Q51" s="93">
        <f t="shared" si="0"/>
        <v>-89566.449999999953</v>
      </c>
      <c r="R51" s="94">
        <f t="shared" si="1"/>
        <v>631.53079823702262</v>
      </c>
    </row>
    <row r="52" spans="1:18" s="112" customFormat="1" x14ac:dyDescent="0.35">
      <c r="A52" s="106">
        <v>4</v>
      </c>
      <c r="B52" s="107" t="s">
        <v>57</v>
      </c>
      <c r="C52" s="107"/>
      <c r="D52" s="107"/>
      <c r="E52" s="107" t="s">
        <v>75</v>
      </c>
      <c r="F52" s="107"/>
      <c r="G52" s="107" t="s">
        <v>243</v>
      </c>
      <c r="H52" s="113">
        <f>SUM(H49:H51)</f>
        <v>8685</v>
      </c>
      <c r="I52" s="106"/>
      <c r="J52" s="109">
        <f>SUM(J48:J51)</f>
        <v>2499685.79</v>
      </c>
      <c r="K52" s="109">
        <f>SUM(K48:K51)</f>
        <v>2282568.0099999998</v>
      </c>
      <c r="L52" s="109">
        <f>SUM(L48:L51)</f>
        <v>4514708.62</v>
      </c>
      <c r="M52" s="109">
        <f>SUM(M48:M51)</f>
        <v>4530325.7300000004</v>
      </c>
      <c r="N52" s="107">
        <v>3</v>
      </c>
      <c r="O52" s="107">
        <v>3</v>
      </c>
      <c r="P52" s="107">
        <f>N52-O52</f>
        <v>0</v>
      </c>
      <c r="Q52" s="110">
        <f t="shared" si="0"/>
        <v>-15617.110000000335</v>
      </c>
      <c r="R52" s="111">
        <f>L52/H52</f>
        <v>519.82828094415663</v>
      </c>
    </row>
    <row r="53" spans="1:18" x14ac:dyDescent="0.35">
      <c r="A53" s="100">
        <v>1</v>
      </c>
      <c r="B53" s="101" t="s">
        <v>57</v>
      </c>
      <c r="C53" s="101" t="s">
        <v>184</v>
      </c>
      <c r="D53" s="101" t="s">
        <v>106</v>
      </c>
      <c r="E53" s="101" t="s">
        <v>244</v>
      </c>
      <c r="F53" s="101" t="s">
        <v>208</v>
      </c>
      <c r="G53" s="101" t="s">
        <v>245</v>
      </c>
      <c r="H53" s="102"/>
      <c r="I53" s="100"/>
      <c r="J53" s="103"/>
      <c r="K53" s="104"/>
      <c r="L53" s="105"/>
      <c r="M53" s="105"/>
      <c r="N53" s="101"/>
      <c r="O53" s="101"/>
      <c r="P53" s="101"/>
    </row>
    <row r="54" spans="1:18" x14ac:dyDescent="0.35">
      <c r="A54" s="100">
        <v>2</v>
      </c>
      <c r="B54" s="101" t="s">
        <v>57</v>
      </c>
      <c r="C54" s="101" t="s">
        <v>184</v>
      </c>
      <c r="D54" s="101" t="s">
        <v>106</v>
      </c>
      <c r="E54" s="101" t="s">
        <v>244</v>
      </c>
      <c r="F54" s="101" t="s">
        <v>178</v>
      </c>
      <c r="G54" s="101" t="s">
        <v>246</v>
      </c>
      <c r="H54" s="102">
        <v>2916</v>
      </c>
      <c r="I54" s="100">
        <v>2</v>
      </c>
      <c r="J54" s="103">
        <f>บึงกาฬ!F50</f>
        <v>1267771.32</v>
      </c>
      <c r="K54" s="104">
        <f>บึงกาฬ!AG50</f>
        <v>735047.33000000007</v>
      </c>
      <c r="L54" s="105">
        <f>บึงกาฬ!AH50</f>
        <v>2603326.08</v>
      </c>
      <c r="M54" s="105">
        <f>บึงกาฬ!AI50</f>
        <v>2033558.75</v>
      </c>
      <c r="N54" s="101"/>
      <c r="O54" s="101"/>
      <c r="P54" s="101"/>
      <c r="Q54" s="93">
        <f t="shared" si="0"/>
        <v>569767.33000000007</v>
      </c>
      <c r="R54" s="94">
        <f t="shared" si="1"/>
        <v>892.7730041152264</v>
      </c>
    </row>
    <row r="55" spans="1:18" x14ac:dyDescent="0.35">
      <c r="A55" s="100">
        <v>3</v>
      </c>
      <c r="B55" s="101" t="s">
        <v>57</v>
      </c>
      <c r="C55" s="101" t="s">
        <v>184</v>
      </c>
      <c r="D55" s="101" t="s">
        <v>106</v>
      </c>
      <c r="E55" s="101" t="s">
        <v>244</v>
      </c>
      <c r="F55" s="101" t="s">
        <v>178</v>
      </c>
      <c r="G55" s="101" t="s">
        <v>247</v>
      </c>
      <c r="H55" s="102">
        <v>9798</v>
      </c>
      <c r="I55" s="100">
        <v>5</v>
      </c>
      <c r="J55" s="103">
        <f>บึงกาฬ!F51</f>
        <v>2121822.9300000002</v>
      </c>
      <c r="K55" s="104">
        <f>บึงกาฬ!AG51</f>
        <v>2034090.6200000003</v>
      </c>
      <c r="L55" s="105">
        <f>บึงกาฬ!AH51</f>
        <v>5052328.5600000005</v>
      </c>
      <c r="M55" s="105">
        <f>บึงกาฬ!AI51</f>
        <v>4444171.6899999995</v>
      </c>
      <c r="N55" s="101"/>
      <c r="O55" s="101"/>
      <c r="P55" s="101"/>
      <c r="Q55" s="93">
        <f t="shared" si="0"/>
        <v>608156.87000000104</v>
      </c>
      <c r="R55" s="94">
        <f t="shared" si="1"/>
        <v>515.64896509491734</v>
      </c>
    </row>
    <row r="56" spans="1:18" x14ac:dyDescent="0.35">
      <c r="A56" s="100">
        <v>4</v>
      </c>
      <c r="B56" s="101" t="s">
        <v>57</v>
      </c>
      <c r="C56" s="101" t="s">
        <v>184</v>
      </c>
      <c r="D56" s="101" t="s">
        <v>106</v>
      </c>
      <c r="E56" s="101" t="s">
        <v>244</v>
      </c>
      <c r="F56" s="101" t="s">
        <v>178</v>
      </c>
      <c r="G56" s="101" t="s">
        <v>248</v>
      </c>
      <c r="H56" s="102">
        <v>4843</v>
      </c>
      <c r="I56" s="100">
        <v>4</v>
      </c>
      <c r="J56" s="103">
        <f>บึงกาฬ!F52</f>
        <v>371803.69</v>
      </c>
      <c r="K56" s="104">
        <f>บึงกาฬ!AG52</f>
        <v>335041.41000000003</v>
      </c>
      <c r="L56" s="105">
        <f>บึงกาฬ!AH52</f>
        <v>3569578.81</v>
      </c>
      <c r="M56" s="105">
        <f>บึงกาฬ!AI52</f>
        <v>3034013.36</v>
      </c>
      <c r="N56" s="101"/>
      <c r="O56" s="101"/>
      <c r="P56" s="101"/>
      <c r="Q56" s="93">
        <f t="shared" si="0"/>
        <v>535565.45000000019</v>
      </c>
      <c r="R56" s="94">
        <f t="shared" si="1"/>
        <v>737.05942804047083</v>
      </c>
    </row>
    <row r="57" spans="1:18" x14ac:dyDescent="0.35">
      <c r="A57" s="100">
        <v>5</v>
      </c>
      <c r="B57" s="101" t="s">
        <v>57</v>
      </c>
      <c r="C57" s="101" t="s">
        <v>184</v>
      </c>
      <c r="D57" s="101" t="s">
        <v>106</v>
      </c>
      <c r="E57" s="101" t="s">
        <v>244</v>
      </c>
      <c r="F57" s="101" t="s">
        <v>178</v>
      </c>
      <c r="G57" s="101" t="s">
        <v>249</v>
      </c>
      <c r="H57" s="102">
        <v>5611</v>
      </c>
      <c r="I57" s="100">
        <v>4</v>
      </c>
      <c r="J57" s="103">
        <f>บึงกาฬ!F53</f>
        <v>956549.97</v>
      </c>
      <c r="K57" s="104">
        <f>บึงกาฬ!AG53</f>
        <v>391442.28999999992</v>
      </c>
      <c r="L57" s="105">
        <f>บึงกาฬ!AH53</f>
        <v>3185960.73</v>
      </c>
      <c r="M57" s="105">
        <f>บึงกาฬ!AI53</f>
        <v>2936309.1</v>
      </c>
      <c r="N57" s="101"/>
      <c r="O57" s="101"/>
      <c r="P57" s="101"/>
      <c r="Q57" s="93">
        <f t="shared" si="0"/>
        <v>249651.62999999989</v>
      </c>
      <c r="R57" s="94">
        <f t="shared" si="1"/>
        <v>567.80622527178753</v>
      </c>
    </row>
    <row r="58" spans="1:18" s="112" customFormat="1" x14ac:dyDescent="0.35">
      <c r="A58" s="106">
        <v>5</v>
      </c>
      <c r="B58" s="107" t="s">
        <v>57</v>
      </c>
      <c r="C58" s="107"/>
      <c r="D58" s="107"/>
      <c r="E58" s="107" t="s">
        <v>75</v>
      </c>
      <c r="F58" s="107"/>
      <c r="G58" s="107" t="s">
        <v>250</v>
      </c>
      <c r="H58" s="113">
        <f>SUM(H54:H57)</f>
        <v>23168</v>
      </c>
      <c r="I58" s="106"/>
      <c r="J58" s="109">
        <f>SUM(J53:J57)</f>
        <v>4717947.91</v>
      </c>
      <c r="K58" s="109">
        <f>SUM(K53:K57)</f>
        <v>3495621.6500000004</v>
      </c>
      <c r="L58" s="109">
        <f>SUM(L53:L57)</f>
        <v>14411194.180000002</v>
      </c>
      <c r="M58" s="109">
        <f>SUM(M53:M57)</f>
        <v>12448052.899999999</v>
      </c>
      <c r="N58" s="107">
        <v>4</v>
      </c>
      <c r="O58" s="107">
        <v>4</v>
      </c>
      <c r="P58" s="107">
        <f>N58-O58</f>
        <v>0</v>
      </c>
      <c r="Q58" s="110">
        <f t="shared" si="0"/>
        <v>1963141.2800000031</v>
      </c>
      <c r="R58" s="111">
        <f>L58/H58</f>
        <v>622.030135531768</v>
      </c>
    </row>
    <row r="59" spans="1:18" x14ac:dyDescent="0.35">
      <c r="A59" s="100">
        <v>1</v>
      </c>
      <c r="B59" s="101" t="s">
        <v>57</v>
      </c>
      <c r="C59" s="101" t="s">
        <v>186</v>
      </c>
      <c r="D59" s="101" t="s">
        <v>99</v>
      </c>
      <c r="E59" s="101" t="s">
        <v>251</v>
      </c>
      <c r="F59" s="101" t="s">
        <v>208</v>
      </c>
      <c r="G59" s="101" t="s">
        <v>252</v>
      </c>
      <c r="H59" s="102"/>
      <c r="I59" s="100"/>
      <c r="J59" s="103"/>
      <c r="K59" s="104"/>
      <c r="L59" s="105"/>
      <c r="M59" s="105"/>
      <c r="N59" s="101"/>
      <c r="O59" s="101"/>
      <c r="P59" s="101"/>
    </row>
    <row r="60" spans="1:18" s="120" customFormat="1" x14ac:dyDescent="0.35">
      <c r="A60" s="114">
        <v>2</v>
      </c>
      <c r="B60" s="115" t="s">
        <v>57</v>
      </c>
      <c r="C60" s="115" t="s">
        <v>186</v>
      </c>
      <c r="D60" s="115" t="s">
        <v>99</v>
      </c>
      <c r="E60" s="115" t="s">
        <v>251</v>
      </c>
      <c r="F60" s="115" t="s">
        <v>178</v>
      </c>
      <c r="G60" s="115" t="s">
        <v>253</v>
      </c>
      <c r="H60" s="116">
        <v>2845</v>
      </c>
      <c r="I60" s="114">
        <v>2</v>
      </c>
      <c r="J60" s="105">
        <f>บึงกาฬ!F54</f>
        <v>480545.71</v>
      </c>
      <c r="K60" s="117">
        <f>บึงกาฬ!AG54</f>
        <v>515155.9</v>
      </c>
      <c r="L60" s="105">
        <f>บึงกาฬ!AH54</f>
        <v>2219328.66</v>
      </c>
      <c r="M60" s="105">
        <f>บึงกาฬ!AI54</f>
        <v>2375862.1800000002</v>
      </c>
      <c r="N60" s="115"/>
      <c r="O60" s="115"/>
      <c r="P60" s="115"/>
      <c r="Q60" s="118">
        <f t="shared" si="0"/>
        <v>-156533.52000000002</v>
      </c>
      <c r="R60" s="119">
        <f t="shared" si="1"/>
        <v>780.08037258347986</v>
      </c>
    </row>
    <row r="61" spans="1:18" x14ac:dyDescent="0.35">
      <c r="A61" s="100">
        <v>3</v>
      </c>
      <c r="B61" s="101" t="s">
        <v>57</v>
      </c>
      <c r="C61" s="101" t="s">
        <v>186</v>
      </c>
      <c r="D61" s="101" t="s">
        <v>99</v>
      </c>
      <c r="E61" s="101" t="s">
        <v>251</v>
      </c>
      <c r="F61" s="101" t="s">
        <v>178</v>
      </c>
      <c r="G61" s="101" t="s">
        <v>254</v>
      </c>
      <c r="H61" s="102">
        <v>4775</v>
      </c>
      <c r="I61" s="100">
        <v>4</v>
      </c>
      <c r="J61" s="105">
        <f>บึงกาฬ!F55</f>
        <v>3335310.58</v>
      </c>
      <c r="K61" s="117">
        <f>บึงกาฬ!AG55</f>
        <v>-3083308.61</v>
      </c>
      <c r="L61" s="105">
        <f>บึงกาฬ!AH55</f>
        <v>1098931.24</v>
      </c>
      <c r="M61" s="105">
        <f>บึงกาฬ!AI55</f>
        <v>5653712.129999999</v>
      </c>
      <c r="N61" s="101"/>
      <c r="O61" s="101"/>
      <c r="P61" s="101"/>
      <c r="Q61" s="93">
        <f t="shared" si="0"/>
        <v>-4554780.8899999987</v>
      </c>
      <c r="R61" s="94">
        <f t="shared" si="1"/>
        <v>230.14266806282723</v>
      </c>
    </row>
    <row r="62" spans="1:18" x14ac:dyDescent="0.35">
      <c r="A62" s="100">
        <v>4</v>
      </c>
      <c r="B62" s="101" t="s">
        <v>57</v>
      </c>
      <c r="C62" s="101" t="s">
        <v>186</v>
      </c>
      <c r="D62" s="101" t="s">
        <v>99</v>
      </c>
      <c r="E62" s="101" t="s">
        <v>251</v>
      </c>
      <c r="F62" s="101" t="s">
        <v>178</v>
      </c>
      <c r="G62" s="101" t="s">
        <v>255</v>
      </c>
      <c r="H62" s="102">
        <v>2422</v>
      </c>
      <c r="I62" s="100">
        <v>2</v>
      </c>
      <c r="J62" s="105">
        <f>บึงกาฬ!F56</f>
        <v>345958.74</v>
      </c>
      <c r="K62" s="247">
        <f>บึงกาฬ!AG56</f>
        <v>-26348.489999999991</v>
      </c>
      <c r="L62" s="105">
        <f>บึงกาฬ!AH56</f>
        <v>1459764.3900000001</v>
      </c>
      <c r="M62" s="105">
        <f>บึงกาฬ!AI56</f>
        <v>1570112.7100000002</v>
      </c>
      <c r="N62" s="101"/>
      <c r="O62" s="101"/>
      <c r="P62" s="101"/>
      <c r="Q62" s="93">
        <f t="shared" si="0"/>
        <v>-110348.32000000007</v>
      </c>
      <c r="R62" s="94">
        <f t="shared" si="1"/>
        <v>602.71031791907524</v>
      </c>
    </row>
    <row r="63" spans="1:18" x14ac:dyDescent="0.35">
      <c r="A63" s="100">
        <v>5</v>
      </c>
      <c r="B63" s="101" t="s">
        <v>57</v>
      </c>
      <c r="C63" s="101" t="s">
        <v>186</v>
      </c>
      <c r="D63" s="101" t="s">
        <v>99</v>
      </c>
      <c r="E63" s="101" t="s">
        <v>251</v>
      </c>
      <c r="F63" s="101" t="s">
        <v>178</v>
      </c>
      <c r="G63" s="101" t="s">
        <v>256</v>
      </c>
      <c r="H63" s="102">
        <v>4314</v>
      </c>
      <c r="I63" s="100">
        <v>3</v>
      </c>
      <c r="J63" s="105">
        <f>บึงกาฬ!F57</f>
        <v>894249.11</v>
      </c>
      <c r="K63" s="105">
        <f>บึงกาฬ!AG57</f>
        <v>401208.69999999995</v>
      </c>
      <c r="L63" s="105">
        <f>บึงกาฬ!AH57</f>
        <v>1890146.05</v>
      </c>
      <c r="M63" s="105">
        <f>บึงกาฬ!AI57</f>
        <v>2323729.56</v>
      </c>
      <c r="N63" s="101"/>
      <c r="O63" s="101"/>
      <c r="P63" s="101"/>
      <c r="Q63" s="93">
        <f t="shared" si="0"/>
        <v>-433583.51</v>
      </c>
      <c r="R63" s="94">
        <f t="shared" si="1"/>
        <v>438.14233889661568</v>
      </c>
    </row>
    <row r="64" spans="1:18" x14ac:dyDescent="0.35">
      <c r="A64" s="100">
        <v>6</v>
      </c>
      <c r="B64" s="101" t="s">
        <v>57</v>
      </c>
      <c r="C64" s="101" t="s">
        <v>186</v>
      </c>
      <c r="D64" s="101" t="s">
        <v>99</v>
      </c>
      <c r="E64" s="101" t="s">
        <v>251</v>
      </c>
      <c r="F64" s="101" t="s">
        <v>178</v>
      </c>
      <c r="G64" s="101" t="s">
        <v>257</v>
      </c>
      <c r="H64" s="102">
        <v>3240</v>
      </c>
      <c r="I64" s="100">
        <v>3</v>
      </c>
      <c r="J64" s="105">
        <f>บึงกาฬ!F58</f>
        <v>234595.75</v>
      </c>
      <c r="K64" s="105">
        <f>บึงกาฬ!AG58</f>
        <v>113795.87000000002</v>
      </c>
      <c r="L64" s="105">
        <f>บึงกาฬ!AH58</f>
        <v>1837893.8499999999</v>
      </c>
      <c r="M64" s="105">
        <f>บึงกาฬ!AI58</f>
        <v>1916228.67</v>
      </c>
      <c r="N64" s="101"/>
      <c r="O64" s="101"/>
      <c r="P64" s="101"/>
      <c r="Q64" s="93">
        <f t="shared" si="0"/>
        <v>-78334.820000000065</v>
      </c>
      <c r="R64" s="94">
        <f t="shared" si="1"/>
        <v>567.25118827160486</v>
      </c>
    </row>
    <row r="65" spans="1:18" s="120" customFormat="1" x14ac:dyDescent="0.35">
      <c r="A65" s="114">
        <v>7</v>
      </c>
      <c r="B65" s="115" t="s">
        <v>57</v>
      </c>
      <c r="C65" s="115" t="s">
        <v>186</v>
      </c>
      <c r="D65" s="115" t="s">
        <v>99</v>
      </c>
      <c r="E65" s="115" t="s">
        <v>251</v>
      </c>
      <c r="F65" s="115" t="s">
        <v>178</v>
      </c>
      <c r="G65" s="115" t="s">
        <v>258</v>
      </c>
      <c r="H65" s="116">
        <v>1140</v>
      </c>
      <c r="I65" s="114">
        <v>1</v>
      </c>
      <c r="J65" s="105">
        <f>บึงกาฬ!F59</f>
        <v>318439.17</v>
      </c>
      <c r="K65" s="105">
        <f>บึงกาฬ!AG59</f>
        <v>172487.61</v>
      </c>
      <c r="L65" s="105">
        <f>บึงกาฬ!AH59</f>
        <v>702651.99</v>
      </c>
      <c r="M65" s="105">
        <f>บึงกาฬ!AI59</f>
        <v>732347.29</v>
      </c>
      <c r="N65" s="115"/>
      <c r="O65" s="115"/>
      <c r="P65" s="115"/>
      <c r="Q65" s="118">
        <f t="shared" si="0"/>
        <v>-29695.300000000047</v>
      </c>
      <c r="R65" s="119">
        <f t="shared" si="1"/>
        <v>616.36139473684204</v>
      </c>
    </row>
    <row r="66" spans="1:18" s="112" customFormat="1" x14ac:dyDescent="0.35">
      <c r="A66" s="106">
        <v>6</v>
      </c>
      <c r="B66" s="107" t="s">
        <v>57</v>
      </c>
      <c r="C66" s="107"/>
      <c r="D66" s="107"/>
      <c r="E66" s="107" t="s">
        <v>75</v>
      </c>
      <c r="F66" s="107"/>
      <c r="G66" s="107" t="s">
        <v>259</v>
      </c>
      <c r="H66" s="113">
        <f>SUM(H59:H65)</f>
        <v>18736</v>
      </c>
      <c r="I66" s="106"/>
      <c r="J66" s="109">
        <f>SUM(J59:J65)</f>
        <v>5609099.0600000005</v>
      </c>
      <c r="K66" s="109">
        <f>SUM(K59:K65)</f>
        <v>-1907009.02</v>
      </c>
      <c r="L66" s="109">
        <f>SUM(L59:L65)</f>
        <v>9208716.1800000016</v>
      </c>
      <c r="M66" s="109">
        <f>SUM(M59:M65)</f>
        <v>14571992.539999999</v>
      </c>
      <c r="N66" s="107">
        <v>6</v>
      </c>
      <c r="O66" s="107">
        <v>6</v>
      </c>
      <c r="P66" s="107">
        <f>N66-O66</f>
        <v>0</v>
      </c>
      <c r="Q66" s="110">
        <f t="shared" si="0"/>
        <v>-5363276.3599999975</v>
      </c>
      <c r="R66" s="111">
        <f>L66/H66</f>
        <v>491.49851515798468</v>
      </c>
    </row>
    <row r="67" spans="1:18" x14ac:dyDescent="0.35">
      <c r="A67" s="100">
        <v>1</v>
      </c>
      <c r="B67" s="101" t="s">
        <v>57</v>
      </c>
      <c r="C67" s="101" t="s">
        <v>188</v>
      </c>
      <c r="D67" s="101" t="s">
        <v>78</v>
      </c>
      <c r="E67" s="101" t="s">
        <v>260</v>
      </c>
      <c r="F67" s="101" t="s">
        <v>208</v>
      </c>
      <c r="G67" s="101" t="s">
        <v>261</v>
      </c>
      <c r="H67" s="102"/>
      <c r="I67" s="100"/>
      <c r="J67" s="103"/>
      <c r="K67" s="104"/>
      <c r="L67" s="105"/>
      <c r="M67" s="105"/>
      <c r="N67" s="101"/>
      <c r="O67" s="101"/>
      <c r="P67" s="101"/>
    </row>
    <row r="68" spans="1:18" x14ac:dyDescent="0.35">
      <c r="A68" s="100">
        <v>2</v>
      </c>
      <c r="B68" s="101" t="s">
        <v>57</v>
      </c>
      <c r="C68" s="101" t="s">
        <v>188</v>
      </c>
      <c r="D68" s="101" t="s">
        <v>78</v>
      </c>
      <c r="E68" s="101" t="s">
        <v>260</v>
      </c>
      <c r="F68" s="101" t="s">
        <v>178</v>
      </c>
      <c r="G68" s="101" t="s">
        <v>1416</v>
      </c>
      <c r="H68" s="102">
        <v>3670</v>
      </c>
      <c r="I68" s="100">
        <v>3</v>
      </c>
      <c r="J68" s="103">
        <f>บึงกาฬ!F60</f>
        <v>518239.85</v>
      </c>
      <c r="K68" s="104">
        <f>บึงกาฬ!AG60</f>
        <v>-37639.640000000014</v>
      </c>
      <c r="L68" s="105">
        <f>บึงกาฬ!AH60</f>
        <v>2249327.0099999998</v>
      </c>
      <c r="M68" s="105">
        <f>บึงกาฬ!AI60</f>
        <v>1883841.8000000003</v>
      </c>
      <c r="N68" s="101"/>
      <c r="O68" s="101"/>
      <c r="P68" s="101"/>
      <c r="Q68" s="93">
        <f t="shared" si="0"/>
        <v>365485.2099999995</v>
      </c>
      <c r="R68" s="94">
        <f t="shared" si="1"/>
        <v>612.895643051771</v>
      </c>
    </row>
    <row r="69" spans="1:18" x14ac:dyDescent="0.35">
      <c r="A69" s="100">
        <v>3</v>
      </c>
      <c r="B69" s="101" t="s">
        <v>57</v>
      </c>
      <c r="C69" s="101" t="s">
        <v>188</v>
      </c>
      <c r="D69" s="101" t="s">
        <v>78</v>
      </c>
      <c r="E69" s="101" t="s">
        <v>260</v>
      </c>
      <c r="F69" s="101" t="s">
        <v>178</v>
      </c>
      <c r="G69" s="101" t="s">
        <v>263</v>
      </c>
      <c r="H69" s="102">
        <v>3487</v>
      </c>
      <c r="I69" s="100">
        <v>3</v>
      </c>
      <c r="J69" s="103">
        <f>บึงกาฬ!F61</f>
        <v>959130.08</v>
      </c>
      <c r="K69" s="104">
        <f>บึงกาฬ!AG61</f>
        <v>801394.71</v>
      </c>
      <c r="L69" s="105">
        <f>บึงกาฬ!AH61</f>
        <v>2887270.08</v>
      </c>
      <c r="M69" s="105">
        <f>บึงกาฬ!AI61</f>
        <v>2430266.2800000003</v>
      </c>
      <c r="N69" s="101"/>
      <c r="O69" s="101"/>
      <c r="P69" s="101"/>
      <c r="Q69" s="93">
        <f t="shared" si="0"/>
        <v>457003.79999999981</v>
      </c>
      <c r="R69" s="94">
        <f t="shared" si="1"/>
        <v>828.00977344422142</v>
      </c>
    </row>
    <row r="70" spans="1:18" x14ac:dyDescent="0.35">
      <c r="A70" s="100">
        <v>4</v>
      </c>
      <c r="B70" s="101" t="s">
        <v>57</v>
      </c>
      <c r="C70" s="101" t="s">
        <v>188</v>
      </c>
      <c r="D70" s="101" t="s">
        <v>78</v>
      </c>
      <c r="E70" s="101" t="s">
        <v>260</v>
      </c>
      <c r="F70" s="101" t="s">
        <v>178</v>
      </c>
      <c r="G70" s="101" t="s">
        <v>264</v>
      </c>
      <c r="H70" s="102">
        <v>6286</v>
      </c>
      <c r="I70" s="100">
        <v>5</v>
      </c>
      <c r="J70" s="103">
        <f>บึงกาฬ!F62</f>
        <v>357612.54</v>
      </c>
      <c r="K70" s="104">
        <f>บึงกาฬ!AG62</f>
        <v>-764472.61000000022</v>
      </c>
      <c r="L70" s="105">
        <f>บึงกาฬ!AH62</f>
        <v>2914603.7399999998</v>
      </c>
      <c r="M70" s="105">
        <f>บึงกาฬ!AI62</f>
        <v>2634700.7400000002</v>
      </c>
      <c r="N70" s="101"/>
      <c r="O70" s="101"/>
      <c r="P70" s="101"/>
      <c r="Q70" s="93">
        <f t="shared" si="0"/>
        <v>279902.99999999953</v>
      </c>
      <c r="R70" s="94">
        <f t="shared" si="1"/>
        <v>463.66588291441292</v>
      </c>
    </row>
    <row r="71" spans="1:18" x14ac:dyDescent="0.35">
      <c r="A71" s="100">
        <v>5</v>
      </c>
      <c r="B71" s="101" t="s">
        <v>57</v>
      </c>
      <c r="C71" s="101" t="s">
        <v>188</v>
      </c>
      <c r="D71" s="101" t="s">
        <v>78</v>
      </c>
      <c r="E71" s="101" t="s">
        <v>260</v>
      </c>
      <c r="F71" s="101" t="s">
        <v>178</v>
      </c>
      <c r="G71" s="101" t="s">
        <v>265</v>
      </c>
      <c r="H71" s="102">
        <v>3436</v>
      </c>
      <c r="I71" s="100">
        <v>3</v>
      </c>
      <c r="J71" s="103">
        <f>บึงกาฬ!F63</f>
        <v>374059.61</v>
      </c>
      <c r="K71" s="104">
        <f>บึงกาฬ!AG63</f>
        <v>84214.420000000042</v>
      </c>
      <c r="L71" s="105">
        <f>บึงกาฬ!AH63</f>
        <v>1499195.21</v>
      </c>
      <c r="M71" s="105">
        <f>บึงกาฬ!AI63</f>
        <v>1134883.48</v>
      </c>
      <c r="N71" s="101"/>
      <c r="O71" s="101"/>
      <c r="P71" s="101"/>
      <c r="Q71" s="93">
        <f t="shared" ref="Q71:Q134" si="2">L71-M71</f>
        <v>364311.73</v>
      </c>
      <c r="R71" s="94">
        <f t="shared" ref="R71:R134" si="3">L71/H71</f>
        <v>436.31990977881259</v>
      </c>
    </row>
    <row r="72" spans="1:18" x14ac:dyDescent="0.35">
      <c r="A72" s="100">
        <v>6</v>
      </c>
      <c r="B72" s="101" t="s">
        <v>57</v>
      </c>
      <c r="C72" s="101" t="s">
        <v>188</v>
      </c>
      <c r="D72" s="101" t="s">
        <v>78</v>
      </c>
      <c r="E72" s="101" t="s">
        <v>260</v>
      </c>
      <c r="F72" s="101" t="s">
        <v>178</v>
      </c>
      <c r="G72" s="101" t="s">
        <v>266</v>
      </c>
      <c r="H72" s="102">
        <v>3629</v>
      </c>
      <c r="I72" s="100">
        <v>3</v>
      </c>
      <c r="J72" s="103">
        <f>บึงกาฬ!F64</f>
        <v>323725.95</v>
      </c>
      <c r="K72" s="104">
        <f>บึงกาฬ!AG64</f>
        <v>203375.90000000002</v>
      </c>
      <c r="L72" s="105">
        <f>บึงกาฬ!AH64</f>
        <v>2227410.75</v>
      </c>
      <c r="M72" s="105">
        <f>บึงกาฬ!AI64</f>
        <v>1980598.74</v>
      </c>
      <c r="N72" s="101"/>
      <c r="O72" s="101"/>
      <c r="P72" s="101"/>
      <c r="Q72" s="93">
        <f t="shared" si="2"/>
        <v>246812.01</v>
      </c>
      <c r="R72" s="94">
        <f t="shared" si="3"/>
        <v>613.78086249655553</v>
      </c>
    </row>
    <row r="73" spans="1:18" x14ac:dyDescent="0.35">
      <c r="A73" s="100">
        <v>7</v>
      </c>
      <c r="B73" s="101" t="s">
        <v>57</v>
      </c>
      <c r="C73" s="101" t="s">
        <v>188</v>
      </c>
      <c r="D73" s="101" t="s">
        <v>78</v>
      </c>
      <c r="E73" s="101" t="s">
        <v>260</v>
      </c>
      <c r="F73" s="101" t="s">
        <v>178</v>
      </c>
      <c r="G73" s="101" t="s">
        <v>267</v>
      </c>
      <c r="H73" s="102">
        <v>4573</v>
      </c>
      <c r="I73" s="100">
        <v>4</v>
      </c>
      <c r="J73" s="103">
        <f>บึงกาฬ!F65</f>
        <v>778746.72</v>
      </c>
      <c r="K73" s="104">
        <f>บึงกาฬ!AG65</f>
        <v>383567.72</v>
      </c>
      <c r="L73" s="105">
        <f>บึงกาฬ!AH65</f>
        <v>2531618.65</v>
      </c>
      <c r="M73" s="105">
        <f>บึงกาฬ!AI65</f>
        <v>2458620.91</v>
      </c>
      <c r="N73" s="101"/>
      <c r="O73" s="101"/>
      <c r="P73" s="101"/>
      <c r="Q73" s="93">
        <f t="shared" si="2"/>
        <v>72997.739999999758</v>
      </c>
      <c r="R73" s="94">
        <f t="shared" si="3"/>
        <v>553.60127924775861</v>
      </c>
    </row>
    <row r="74" spans="1:18" s="112" customFormat="1" x14ac:dyDescent="0.35">
      <c r="A74" s="106">
        <v>7</v>
      </c>
      <c r="B74" s="107" t="s">
        <v>57</v>
      </c>
      <c r="C74" s="107"/>
      <c r="D74" s="107"/>
      <c r="E74" s="107" t="s">
        <v>75</v>
      </c>
      <c r="F74" s="107"/>
      <c r="G74" s="107" t="s">
        <v>268</v>
      </c>
      <c r="H74" s="113">
        <f>SUM(H67:H73)</f>
        <v>25081</v>
      </c>
      <c r="I74" s="106"/>
      <c r="J74" s="109">
        <f>SUM(J67:J73)</f>
        <v>3311514.75</v>
      </c>
      <c r="K74" s="109">
        <f>SUM(K67:K73)</f>
        <v>670440.49999999977</v>
      </c>
      <c r="L74" s="109">
        <f>SUM(L67:L73)</f>
        <v>14309425.439999999</v>
      </c>
      <c r="M74" s="109">
        <f>SUM(M67:M73)</f>
        <v>12522911.950000001</v>
      </c>
      <c r="N74" s="107">
        <v>6</v>
      </c>
      <c r="O74" s="107">
        <v>6</v>
      </c>
      <c r="P74" s="107">
        <f>N74-O74</f>
        <v>0</v>
      </c>
      <c r="Q74" s="110">
        <f>L74-M74</f>
        <v>1786513.4899999984</v>
      </c>
      <c r="R74" s="111">
        <f>L74/H74</f>
        <v>570.52850524301266</v>
      </c>
    </row>
    <row r="75" spans="1:18" x14ac:dyDescent="0.35">
      <c r="A75" s="100">
        <v>1</v>
      </c>
      <c r="B75" s="101" t="s">
        <v>57</v>
      </c>
      <c r="C75" s="101" t="s">
        <v>190</v>
      </c>
      <c r="D75" s="101" t="s">
        <v>113</v>
      </c>
      <c r="E75" s="101" t="s">
        <v>269</v>
      </c>
      <c r="F75" s="101" t="s">
        <v>208</v>
      </c>
      <c r="G75" s="101" t="s">
        <v>270</v>
      </c>
      <c r="H75" s="102"/>
      <c r="I75" s="100"/>
      <c r="J75" s="103"/>
      <c r="K75" s="104"/>
      <c r="L75" s="105"/>
      <c r="M75" s="105"/>
      <c r="N75" s="101"/>
      <c r="O75" s="101"/>
      <c r="P75" s="101"/>
    </row>
    <row r="76" spans="1:18" x14ac:dyDescent="0.35">
      <c r="A76" s="100">
        <v>2</v>
      </c>
      <c r="B76" s="101" t="s">
        <v>57</v>
      </c>
      <c r="C76" s="101" t="s">
        <v>190</v>
      </c>
      <c r="D76" s="101" t="s">
        <v>113</v>
      </c>
      <c r="E76" s="101" t="s">
        <v>269</v>
      </c>
      <c r="F76" s="101" t="s">
        <v>178</v>
      </c>
      <c r="G76" s="101" t="s">
        <v>271</v>
      </c>
      <c r="H76" s="102">
        <v>5752</v>
      </c>
      <c r="I76" s="100">
        <v>4</v>
      </c>
      <c r="J76" s="103">
        <f>บึงกาฬ!F66</f>
        <v>574314.06000000006</v>
      </c>
      <c r="K76" s="104">
        <f>บึงกาฬ!AG66</f>
        <v>501889.76</v>
      </c>
      <c r="L76" s="104">
        <f>บึงกาฬ!AH66</f>
        <v>1837271.0699999998</v>
      </c>
      <c r="M76" s="104">
        <f>บึงกาฬ!AI66</f>
        <v>1809784.18</v>
      </c>
      <c r="N76" s="101"/>
      <c r="O76" s="101"/>
      <c r="P76" s="101"/>
      <c r="Q76" s="93">
        <f t="shared" si="2"/>
        <v>27486.889999999898</v>
      </c>
      <c r="R76" s="94">
        <f t="shared" si="3"/>
        <v>319.41430285118219</v>
      </c>
    </row>
    <row r="77" spans="1:18" x14ac:dyDescent="0.35">
      <c r="A77" s="100">
        <v>3</v>
      </c>
      <c r="B77" s="101" t="s">
        <v>57</v>
      </c>
      <c r="C77" s="101" t="s">
        <v>190</v>
      </c>
      <c r="D77" s="101" t="s">
        <v>113</v>
      </c>
      <c r="E77" s="101" t="s">
        <v>269</v>
      </c>
      <c r="F77" s="101" t="s">
        <v>178</v>
      </c>
      <c r="G77" s="101" t="s">
        <v>272</v>
      </c>
      <c r="H77" s="102">
        <v>4383</v>
      </c>
      <c r="I77" s="100">
        <v>3</v>
      </c>
      <c r="J77" s="103">
        <f>บึงกาฬ!F67</f>
        <v>509797.83</v>
      </c>
      <c r="K77" s="104">
        <f>บึงกาฬ!AG67</f>
        <v>489805.63</v>
      </c>
      <c r="L77" s="104">
        <f>บึงกาฬ!AH67</f>
        <v>1231037.74</v>
      </c>
      <c r="M77" s="104">
        <f>บึงกาฬ!AI67</f>
        <v>1083237.8800000001</v>
      </c>
      <c r="N77" s="101"/>
      <c r="O77" s="101"/>
      <c r="P77" s="101"/>
      <c r="Q77" s="93">
        <f t="shared" si="2"/>
        <v>147799.85999999987</v>
      </c>
      <c r="R77" s="94">
        <f t="shared" si="3"/>
        <v>280.86647045402691</v>
      </c>
    </row>
    <row r="78" spans="1:18" x14ac:dyDescent="0.35">
      <c r="A78" s="100">
        <v>4</v>
      </c>
      <c r="B78" s="101" t="s">
        <v>57</v>
      </c>
      <c r="C78" s="101" t="s">
        <v>190</v>
      </c>
      <c r="D78" s="101" t="s">
        <v>113</v>
      </c>
      <c r="E78" s="101" t="s">
        <v>269</v>
      </c>
      <c r="F78" s="101" t="s">
        <v>178</v>
      </c>
      <c r="G78" s="101" t="s">
        <v>273</v>
      </c>
      <c r="H78" s="102">
        <v>1973</v>
      </c>
      <c r="I78" s="100">
        <v>2</v>
      </c>
      <c r="J78" s="103">
        <f>บึงกาฬ!F68</f>
        <v>232001.98</v>
      </c>
      <c r="K78" s="104">
        <f>บึงกาฬ!AG68</f>
        <v>184213.17</v>
      </c>
      <c r="L78" s="104">
        <f>บึงกาฬ!AH68</f>
        <v>1055291.1499999999</v>
      </c>
      <c r="M78" s="104">
        <f>บึงกาฬ!AI68</f>
        <v>965561.29</v>
      </c>
      <c r="N78" s="101"/>
      <c r="O78" s="101"/>
      <c r="P78" s="101"/>
      <c r="Q78" s="93">
        <f t="shared" si="2"/>
        <v>89729.85999999987</v>
      </c>
      <c r="R78" s="94">
        <f t="shared" si="3"/>
        <v>534.86626964014192</v>
      </c>
    </row>
    <row r="79" spans="1:18" x14ac:dyDescent="0.35">
      <c r="A79" s="100">
        <v>5</v>
      </c>
      <c r="B79" s="101" t="s">
        <v>57</v>
      </c>
      <c r="C79" s="101" t="s">
        <v>190</v>
      </c>
      <c r="D79" s="101" t="s">
        <v>113</v>
      </c>
      <c r="E79" s="101" t="s">
        <v>269</v>
      </c>
      <c r="F79" s="101" t="s">
        <v>178</v>
      </c>
      <c r="G79" s="101" t="s">
        <v>274</v>
      </c>
      <c r="H79" s="102">
        <v>5007</v>
      </c>
      <c r="I79" s="100">
        <v>4</v>
      </c>
      <c r="J79" s="103">
        <f>บึงกาฬ!F69</f>
        <v>682831.82</v>
      </c>
      <c r="K79" s="104">
        <f>บึงกาฬ!AG69</f>
        <v>569287.42999999993</v>
      </c>
      <c r="L79" s="104">
        <f>บึงกาฬ!AH69</f>
        <v>2096233.65</v>
      </c>
      <c r="M79" s="104">
        <f>บึงกาฬ!AI69</f>
        <v>1848111.16</v>
      </c>
      <c r="N79" s="101"/>
      <c r="O79" s="101"/>
      <c r="P79" s="101"/>
      <c r="Q79" s="93">
        <f t="shared" si="2"/>
        <v>248122.49</v>
      </c>
      <c r="R79" s="94">
        <f t="shared" si="3"/>
        <v>418.6606051527861</v>
      </c>
    </row>
    <row r="80" spans="1:18" x14ac:dyDescent="0.35">
      <c r="A80" s="100">
        <v>6</v>
      </c>
      <c r="B80" s="101" t="s">
        <v>57</v>
      </c>
      <c r="C80" s="101" t="s">
        <v>190</v>
      </c>
      <c r="D80" s="101" t="s">
        <v>113</v>
      </c>
      <c r="E80" s="101" t="s">
        <v>269</v>
      </c>
      <c r="F80" s="101" t="s">
        <v>178</v>
      </c>
      <c r="G80" s="101" t="s">
        <v>275</v>
      </c>
      <c r="H80" s="102">
        <v>5318</v>
      </c>
      <c r="I80" s="100">
        <v>4</v>
      </c>
      <c r="J80" s="103">
        <f>บึงกาฬ!F70</f>
        <v>332559.76</v>
      </c>
      <c r="K80" s="104">
        <f>บึงกาฬ!AG70</f>
        <v>216673.8</v>
      </c>
      <c r="L80" s="104">
        <f>บึงกาฬ!AH70</f>
        <v>1977817.96</v>
      </c>
      <c r="M80" s="104">
        <f>บึงกาฬ!AI70</f>
        <v>2197807.66</v>
      </c>
      <c r="N80" s="101"/>
      <c r="O80" s="101"/>
      <c r="P80" s="101"/>
      <c r="Q80" s="93">
        <f t="shared" si="2"/>
        <v>-219989.70000000019</v>
      </c>
      <c r="R80" s="94">
        <f t="shared" si="3"/>
        <v>371.91010906355774</v>
      </c>
    </row>
    <row r="81" spans="1:18" s="112" customFormat="1" x14ac:dyDescent="0.35">
      <c r="A81" s="106">
        <v>8</v>
      </c>
      <c r="B81" s="107" t="s">
        <v>57</v>
      </c>
      <c r="C81" s="107"/>
      <c r="D81" s="107"/>
      <c r="E81" s="107" t="s">
        <v>75</v>
      </c>
      <c r="F81" s="107"/>
      <c r="G81" s="107" t="s">
        <v>276</v>
      </c>
      <c r="H81" s="113">
        <f>SUM(H75:H80)</f>
        <v>22433</v>
      </c>
      <c r="I81" s="106"/>
      <c r="J81" s="109">
        <f>SUM(J75:J80)</f>
        <v>2331505.4500000002</v>
      </c>
      <c r="K81" s="109">
        <f>SUM(K75:K80)</f>
        <v>1961869.79</v>
      </c>
      <c r="L81" s="109">
        <f>SUM(L75:L80)</f>
        <v>8197651.5699999994</v>
      </c>
      <c r="M81" s="109">
        <f>SUM(M75:M80)</f>
        <v>7904502.1699999999</v>
      </c>
      <c r="N81" s="107">
        <v>5</v>
      </c>
      <c r="O81" s="107">
        <v>5</v>
      </c>
      <c r="P81" s="107">
        <f>N81-O81</f>
        <v>0</v>
      </c>
      <c r="Q81" s="110">
        <f t="shared" si="2"/>
        <v>293149.39999999944</v>
      </c>
      <c r="R81" s="111">
        <f t="shared" si="3"/>
        <v>365.42823385191457</v>
      </c>
    </row>
    <row r="82" spans="1:18" s="112" customFormat="1" ht="21.75" thickBot="1" x14ac:dyDescent="0.4">
      <c r="A82" s="121"/>
      <c r="B82" s="122" t="s">
        <v>57</v>
      </c>
      <c r="C82" s="122" t="s">
        <v>57</v>
      </c>
      <c r="D82" s="122" t="s">
        <v>57</v>
      </c>
      <c r="E82" s="122" t="s">
        <v>57</v>
      </c>
      <c r="F82" s="122"/>
      <c r="G82" s="122" t="s">
        <v>277</v>
      </c>
      <c r="H82" s="123">
        <f>H20+H34+H47+H52+H58+H66+H74+H81</f>
        <v>250017</v>
      </c>
      <c r="I82" s="121"/>
      <c r="J82" s="124">
        <f t="shared" ref="J82:O82" si="4">J20+J34+J47+J52+J58+J66+J74+J81</f>
        <v>46052648.600000009</v>
      </c>
      <c r="K82" s="125">
        <f t="shared" si="4"/>
        <v>24791494.829999994</v>
      </c>
      <c r="L82" s="124">
        <f t="shared" si="4"/>
        <v>135362863.78</v>
      </c>
      <c r="M82" s="124">
        <f t="shared" si="4"/>
        <v>132884418.72</v>
      </c>
      <c r="N82" s="122">
        <f t="shared" si="4"/>
        <v>61</v>
      </c>
      <c r="O82" s="122">
        <f t="shared" si="4"/>
        <v>61</v>
      </c>
      <c r="P82" s="122">
        <f>N82-O82</f>
        <v>0</v>
      </c>
      <c r="Q82" s="110">
        <f t="shared" si="2"/>
        <v>2478445.0600000024</v>
      </c>
      <c r="R82" s="111">
        <f t="shared" si="3"/>
        <v>541.41463892455317</v>
      </c>
    </row>
    <row r="83" spans="1:18" s="112" customFormat="1" ht="22.5" thickTop="1" thickBot="1" x14ac:dyDescent="0.4">
      <c r="A83" s="126"/>
      <c r="B83" s="127"/>
      <c r="C83" s="127"/>
      <c r="D83" s="127"/>
      <c r="E83" s="391" t="s">
        <v>278</v>
      </c>
      <c r="F83" s="392"/>
      <c r="G83" s="393"/>
      <c r="H83" s="128"/>
      <c r="I83" s="126"/>
      <c r="J83" s="129">
        <f>J82/O82</f>
        <v>754961.45245901658</v>
      </c>
      <c r="K83" s="130">
        <f>K82/O82</f>
        <v>406417.94803278678</v>
      </c>
      <c r="L83" s="129">
        <f>L82/O82</f>
        <v>2219063.3406557376</v>
      </c>
      <c r="M83" s="129">
        <f>M82/O82</f>
        <v>2178433.0937704919</v>
      </c>
      <c r="N83" s="127"/>
      <c r="O83" s="127"/>
      <c r="P83" s="127"/>
      <c r="Q83" s="93"/>
      <c r="R83" s="94"/>
    </row>
    <row r="84" spans="1:18" ht="21.75" thickTop="1" x14ac:dyDescent="0.35">
      <c r="A84" s="131">
        <v>1</v>
      </c>
      <c r="B84" s="132" t="s">
        <v>61</v>
      </c>
      <c r="C84" s="132" t="s">
        <v>279</v>
      </c>
      <c r="D84" s="132" t="s">
        <v>280</v>
      </c>
      <c r="E84" s="132" t="s">
        <v>0</v>
      </c>
      <c r="F84" s="132" t="s">
        <v>175</v>
      </c>
      <c r="G84" s="132" t="s">
        <v>281</v>
      </c>
      <c r="H84" s="133"/>
      <c r="I84" s="131"/>
      <c r="J84" s="134"/>
      <c r="K84" s="135"/>
      <c r="L84" s="136"/>
      <c r="M84" s="136"/>
      <c r="N84" s="132"/>
      <c r="O84" s="132"/>
      <c r="P84" s="132"/>
    </row>
    <row r="85" spans="1:18" x14ac:dyDescent="0.35">
      <c r="A85" s="100">
        <v>2</v>
      </c>
      <c r="B85" s="101" t="s">
        <v>61</v>
      </c>
      <c r="C85" s="101" t="s">
        <v>279</v>
      </c>
      <c r="D85" s="101" t="s">
        <v>280</v>
      </c>
      <c r="E85" s="101" t="s">
        <v>0</v>
      </c>
      <c r="F85" s="101" t="s">
        <v>178</v>
      </c>
      <c r="G85" s="101" t="s">
        <v>600</v>
      </c>
      <c r="H85" s="102">
        <v>4951</v>
      </c>
      <c r="I85" s="100">
        <v>4</v>
      </c>
      <c r="J85" s="103">
        <f>หนองบัวลำภู!F4</f>
        <v>634828.29</v>
      </c>
      <c r="K85" s="248">
        <f>หนองบัวลำภู!AF4</f>
        <v>641860.43999999994</v>
      </c>
      <c r="L85" s="105">
        <f>หนองบัวลำภู!AG4</f>
        <v>2201696.56</v>
      </c>
      <c r="M85" s="105">
        <f>หนองบัวลำภู!AH4</f>
        <v>1873359.0699999998</v>
      </c>
      <c r="N85" s="101"/>
      <c r="O85" s="101"/>
      <c r="P85" s="101"/>
      <c r="Q85" s="93">
        <f t="shared" si="2"/>
        <v>328337.49000000022</v>
      </c>
      <c r="R85" s="94">
        <f t="shared" si="3"/>
        <v>444.69734599070898</v>
      </c>
    </row>
    <row r="86" spans="1:18" x14ac:dyDescent="0.35">
      <c r="A86" s="100">
        <v>3</v>
      </c>
      <c r="B86" s="101" t="s">
        <v>61</v>
      </c>
      <c r="C86" s="101" t="s">
        <v>279</v>
      </c>
      <c r="D86" s="101" t="s">
        <v>280</v>
      </c>
      <c r="E86" s="101" t="s">
        <v>0</v>
      </c>
      <c r="F86" s="101" t="s">
        <v>178</v>
      </c>
      <c r="G86" s="101" t="s">
        <v>601</v>
      </c>
      <c r="H86" s="102">
        <v>4392</v>
      </c>
      <c r="I86" s="100">
        <v>3</v>
      </c>
      <c r="J86" s="103">
        <f>หนองบัวลำภู!F5</f>
        <v>337320.35</v>
      </c>
      <c r="K86" s="248">
        <f>หนองบัวลำภู!AF5</f>
        <v>553572.11</v>
      </c>
      <c r="L86" s="105">
        <f>หนองบัวลำภู!AG5</f>
        <v>2426524.2400000002</v>
      </c>
      <c r="M86" s="105">
        <f>หนองบัวลำภู!AH5</f>
        <v>2438899.81</v>
      </c>
      <c r="N86" s="101"/>
      <c r="O86" s="101"/>
      <c r="P86" s="101"/>
      <c r="Q86" s="93">
        <f t="shared" si="2"/>
        <v>-12375.569999999832</v>
      </c>
      <c r="R86" s="94">
        <f t="shared" si="3"/>
        <v>552.48730418943535</v>
      </c>
    </row>
    <row r="87" spans="1:18" x14ac:dyDescent="0.35">
      <c r="A87" s="100">
        <v>4</v>
      </c>
      <c r="B87" s="101" t="s">
        <v>61</v>
      </c>
      <c r="C87" s="101" t="s">
        <v>279</v>
      </c>
      <c r="D87" s="101" t="s">
        <v>280</v>
      </c>
      <c r="E87" s="101" t="s">
        <v>0</v>
      </c>
      <c r="F87" s="101" t="s">
        <v>178</v>
      </c>
      <c r="G87" s="101" t="s">
        <v>602</v>
      </c>
      <c r="H87" s="102">
        <v>5135</v>
      </c>
      <c r="I87" s="100">
        <v>4</v>
      </c>
      <c r="J87" s="103">
        <f>หนองบัวลำภู!F6</f>
        <v>402596.24</v>
      </c>
      <c r="K87" s="248">
        <f>หนองบัวลำภู!AF6</f>
        <v>479663.37000000005</v>
      </c>
      <c r="L87" s="105">
        <f>หนองบัวลำภู!AG6</f>
        <v>2896872.2</v>
      </c>
      <c r="M87" s="105">
        <f>หนองบัวลำภู!AH6</f>
        <v>2549260.83</v>
      </c>
      <c r="N87" s="101"/>
      <c r="O87" s="101"/>
      <c r="P87" s="101"/>
      <c r="Q87" s="93">
        <f t="shared" si="2"/>
        <v>347611.37000000011</v>
      </c>
      <c r="R87" s="94">
        <f t="shared" si="3"/>
        <v>564.14259006815973</v>
      </c>
    </row>
    <row r="88" spans="1:18" x14ac:dyDescent="0.35">
      <c r="A88" s="100">
        <v>5</v>
      </c>
      <c r="B88" s="101" t="s">
        <v>61</v>
      </c>
      <c r="C88" s="101" t="s">
        <v>279</v>
      </c>
      <c r="D88" s="101" t="s">
        <v>280</v>
      </c>
      <c r="E88" s="101" t="s">
        <v>0</v>
      </c>
      <c r="F88" s="101" t="s">
        <v>178</v>
      </c>
      <c r="G88" s="101" t="s">
        <v>603</v>
      </c>
      <c r="H88" s="102">
        <v>7670</v>
      </c>
      <c r="I88" s="100">
        <v>5</v>
      </c>
      <c r="J88" s="103">
        <f>หนองบัวลำภู!F7</f>
        <v>719135.16</v>
      </c>
      <c r="K88" s="248">
        <f>หนองบัวลำภู!AF7</f>
        <v>778268.07000000007</v>
      </c>
      <c r="L88" s="105">
        <f>หนองบัวลำภู!AG7</f>
        <v>3830888.16</v>
      </c>
      <c r="M88" s="105">
        <f>หนองบัวลำภู!AH7</f>
        <v>3600890.4600000004</v>
      </c>
      <c r="N88" s="101"/>
      <c r="O88" s="101"/>
      <c r="P88" s="101"/>
      <c r="Q88" s="93">
        <f t="shared" si="2"/>
        <v>229997.69999999972</v>
      </c>
      <c r="R88" s="94">
        <f t="shared" si="3"/>
        <v>499.46390612777054</v>
      </c>
    </row>
    <row r="89" spans="1:18" x14ac:dyDescent="0.35">
      <c r="A89" s="100">
        <v>6</v>
      </c>
      <c r="B89" s="101" t="s">
        <v>61</v>
      </c>
      <c r="C89" s="101" t="s">
        <v>279</v>
      </c>
      <c r="D89" s="101" t="s">
        <v>280</v>
      </c>
      <c r="E89" s="101" t="s">
        <v>0</v>
      </c>
      <c r="F89" s="101" t="s">
        <v>178</v>
      </c>
      <c r="G89" s="101" t="s">
        <v>604</v>
      </c>
      <c r="H89" s="102">
        <v>5043</v>
      </c>
      <c r="I89" s="100">
        <v>4</v>
      </c>
      <c r="J89" s="103">
        <f>หนองบัวลำภู!F8</f>
        <v>691706.24</v>
      </c>
      <c r="K89" s="248">
        <f>หนองบัวลำภู!AF8</f>
        <v>711397.28999999992</v>
      </c>
      <c r="L89" s="105">
        <f>หนองบัวลำภู!AG8</f>
        <v>2535933.91</v>
      </c>
      <c r="M89" s="105">
        <f>หนองบัวลำภู!AH8</f>
        <v>2502314.7799999998</v>
      </c>
      <c r="N89" s="101"/>
      <c r="O89" s="101"/>
      <c r="P89" s="101"/>
      <c r="Q89" s="93">
        <f t="shared" si="2"/>
        <v>33619.130000000354</v>
      </c>
      <c r="R89" s="94">
        <f t="shared" si="3"/>
        <v>502.86216736069804</v>
      </c>
    </row>
    <row r="90" spans="1:18" x14ac:dyDescent="0.35">
      <c r="A90" s="100">
        <v>7</v>
      </c>
      <c r="B90" s="101" t="s">
        <v>61</v>
      </c>
      <c r="C90" s="101" t="s">
        <v>279</v>
      </c>
      <c r="D90" s="101" t="s">
        <v>280</v>
      </c>
      <c r="E90" s="101" t="s">
        <v>0</v>
      </c>
      <c r="F90" s="101" t="s">
        <v>178</v>
      </c>
      <c r="G90" s="101" t="s">
        <v>605</v>
      </c>
      <c r="H90" s="102">
        <v>1849</v>
      </c>
      <c r="I90" s="100">
        <v>2</v>
      </c>
      <c r="J90" s="103">
        <f>หนองบัวลำภู!F9</f>
        <v>286069.19</v>
      </c>
      <c r="K90" s="248">
        <f>หนองบัวลำภู!AF9</f>
        <v>327758.3</v>
      </c>
      <c r="L90" s="105">
        <f>หนองบัวลำภู!AG9</f>
        <v>1467757.74</v>
      </c>
      <c r="M90" s="105">
        <f>หนองบัวลำภู!AH9</f>
        <v>1572301.3699999999</v>
      </c>
      <c r="N90" s="101"/>
      <c r="O90" s="101"/>
      <c r="P90" s="101"/>
      <c r="Q90" s="93">
        <f t="shared" si="2"/>
        <v>-104543.62999999989</v>
      </c>
      <c r="R90" s="94">
        <f t="shared" si="3"/>
        <v>793.81164954029202</v>
      </c>
    </row>
    <row r="91" spans="1:18" x14ac:dyDescent="0.35">
      <c r="A91" s="100">
        <v>8</v>
      </c>
      <c r="B91" s="101" t="s">
        <v>61</v>
      </c>
      <c r="C91" s="101" t="s">
        <v>279</v>
      </c>
      <c r="D91" s="101" t="s">
        <v>280</v>
      </c>
      <c r="E91" s="101" t="s">
        <v>0</v>
      </c>
      <c r="F91" s="101" t="s">
        <v>178</v>
      </c>
      <c r="G91" s="101" t="s">
        <v>606</v>
      </c>
      <c r="H91" s="102">
        <v>7078</v>
      </c>
      <c r="I91" s="100">
        <v>5</v>
      </c>
      <c r="J91" s="103">
        <f>หนองบัวลำภู!F10</f>
        <v>967437.42</v>
      </c>
      <c r="K91" s="104">
        <f>หนองบัวลำภู!AF10</f>
        <v>1046048.6400000001</v>
      </c>
      <c r="L91" s="105">
        <f>หนองบัวลำภู!AG10</f>
        <v>3167146.7199999997</v>
      </c>
      <c r="M91" s="105">
        <f>หนองบัวลำภู!AH10</f>
        <v>2706408.9899999998</v>
      </c>
      <c r="N91" s="101"/>
      <c r="O91" s="101"/>
      <c r="P91" s="101"/>
      <c r="Q91" s="93">
        <f t="shared" si="2"/>
        <v>460737.73</v>
      </c>
      <c r="R91" s="94">
        <f t="shared" si="3"/>
        <v>447.46350946595078</v>
      </c>
    </row>
    <row r="92" spans="1:18" x14ac:dyDescent="0.35">
      <c r="A92" s="100">
        <v>9</v>
      </c>
      <c r="B92" s="101" t="s">
        <v>61</v>
      </c>
      <c r="C92" s="101" t="s">
        <v>279</v>
      </c>
      <c r="D92" s="101" t="s">
        <v>280</v>
      </c>
      <c r="E92" s="101" t="s">
        <v>0</v>
      </c>
      <c r="F92" s="101" t="s">
        <v>178</v>
      </c>
      <c r="G92" s="101" t="s">
        <v>607</v>
      </c>
      <c r="H92" s="102">
        <v>2787</v>
      </c>
      <c r="I92" s="100">
        <v>2</v>
      </c>
      <c r="J92" s="103">
        <f>หนองบัวลำภู!F11</f>
        <v>107164.21</v>
      </c>
      <c r="K92" s="248">
        <f>หนองบัวลำภู!AF11</f>
        <v>177899.86</v>
      </c>
      <c r="L92" s="105">
        <f>หนองบัวลำภู!AG11</f>
        <v>1059731.31</v>
      </c>
      <c r="M92" s="105">
        <f>หนองบัวลำภู!AH11</f>
        <v>1268960.75</v>
      </c>
      <c r="N92" s="101"/>
      <c r="O92" s="101"/>
      <c r="P92" s="101"/>
      <c r="Q92" s="93">
        <f t="shared" si="2"/>
        <v>-209229.43999999994</v>
      </c>
      <c r="R92" s="94">
        <f t="shared" si="3"/>
        <v>380.2408719052745</v>
      </c>
    </row>
    <row r="93" spans="1:18" x14ac:dyDescent="0.35">
      <c r="A93" s="100">
        <v>10</v>
      </c>
      <c r="B93" s="101" t="s">
        <v>61</v>
      </c>
      <c r="C93" s="101" t="s">
        <v>279</v>
      </c>
      <c r="D93" s="101" t="s">
        <v>280</v>
      </c>
      <c r="E93" s="101" t="s">
        <v>0</v>
      </c>
      <c r="F93" s="101" t="s">
        <v>178</v>
      </c>
      <c r="G93" s="101" t="s">
        <v>608</v>
      </c>
      <c r="H93" s="102">
        <v>4346</v>
      </c>
      <c r="I93" s="100">
        <v>3</v>
      </c>
      <c r="J93" s="103">
        <f>หนองบัวลำภู!F12</f>
        <v>652243.91</v>
      </c>
      <c r="K93" s="104">
        <f>หนองบัวลำภู!AF12</f>
        <v>743708.33000000007</v>
      </c>
      <c r="L93" s="105">
        <f>หนองบัวลำภู!AG12</f>
        <v>1994954.4300000002</v>
      </c>
      <c r="M93" s="105">
        <f>หนองบัวลำภู!AH12</f>
        <v>2167094.63</v>
      </c>
      <c r="N93" s="101"/>
      <c r="O93" s="101"/>
      <c r="P93" s="101"/>
      <c r="Q93" s="93">
        <f t="shared" si="2"/>
        <v>-172140.19999999972</v>
      </c>
      <c r="R93" s="94">
        <f t="shared" si="3"/>
        <v>459.03231247123796</v>
      </c>
    </row>
    <row r="94" spans="1:18" x14ac:dyDescent="0.35">
      <c r="A94" s="100">
        <v>11</v>
      </c>
      <c r="B94" s="101" t="s">
        <v>61</v>
      </c>
      <c r="C94" s="101" t="s">
        <v>279</v>
      </c>
      <c r="D94" s="101" t="s">
        <v>280</v>
      </c>
      <c r="E94" s="101" t="s">
        <v>0</v>
      </c>
      <c r="F94" s="101" t="s">
        <v>178</v>
      </c>
      <c r="G94" s="101" t="s">
        <v>609</v>
      </c>
      <c r="H94" s="102">
        <v>2971</v>
      </c>
      <c r="I94" s="100">
        <v>2</v>
      </c>
      <c r="J94" s="103">
        <f>หนองบัวลำภู!F13</f>
        <v>443863.53</v>
      </c>
      <c r="K94" s="104">
        <f>หนองบัวลำภู!AF13</f>
        <v>395818.22000000009</v>
      </c>
      <c r="L94" s="105">
        <f>หนองบัวลำภู!AG13</f>
        <v>918238.12</v>
      </c>
      <c r="M94" s="105">
        <f>หนองบัวลำภู!AH13</f>
        <v>1064046.9099999999</v>
      </c>
      <c r="N94" s="101"/>
      <c r="O94" s="101"/>
      <c r="P94" s="101"/>
      <c r="Q94" s="93">
        <f t="shared" si="2"/>
        <v>-145808.78999999992</v>
      </c>
      <c r="R94" s="94">
        <f t="shared" si="3"/>
        <v>309.06702120498147</v>
      </c>
    </row>
    <row r="95" spans="1:18" x14ac:dyDescent="0.35">
      <c r="A95" s="100">
        <v>12</v>
      </c>
      <c r="B95" s="101" t="s">
        <v>61</v>
      </c>
      <c r="C95" s="101" t="s">
        <v>279</v>
      </c>
      <c r="D95" s="101" t="s">
        <v>280</v>
      </c>
      <c r="E95" s="101" t="s">
        <v>0</v>
      </c>
      <c r="F95" s="101" t="s">
        <v>178</v>
      </c>
      <c r="G95" s="101" t="s">
        <v>610</v>
      </c>
      <c r="H95" s="102">
        <v>2720</v>
      </c>
      <c r="I95" s="100">
        <v>2</v>
      </c>
      <c r="J95" s="103">
        <f>หนองบัวลำภู!F14</f>
        <v>374745.5</v>
      </c>
      <c r="K95" s="104">
        <f>หนองบัวลำภู!AF14</f>
        <v>397022.25</v>
      </c>
      <c r="L95" s="105">
        <f>หนองบัวลำภู!AG14</f>
        <v>1572084.8599999999</v>
      </c>
      <c r="M95" s="105">
        <f>หนองบัวลำภู!AH14</f>
        <v>1687482.77</v>
      </c>
      <c r="N95" s="101"/>
      <c r="O95" s="101"/>
      <c r="P95" s="101"/>
      <c r="Q95" s="93">
        <f t="shared" si="2"/>
        <v>-115397.91000000015</v>
      </c>
      <c r="R95" s="94">
        <f t="shared" si="3"/>
        <v>577.97237499999994</v>
      </c>
    </row>
    <row r="96" spans="1:18" x14ac:dyDescent="0.35">
      <c r="A96" s="100">
        <v>13</v>
      </c>
      <c r="B96" s="101" t="s">
        <v>61</v>
      </c>
      <c r="C96" s="101" t="s">
        <v>279</v>
      </c>
      <c r="D96" s="101" t="s">
        <v>280</v>
      </c>
      <c r="E96" s="101" t="s">
        <v>0</v>
      </c>
      <c r="F96" s="101" t="s">
        <v>178</v>
      </c>
      <c r="G96" s="101" t="s">
        <v>611</v>
      </c>
      <c r="H96" s="102">
        <v>4608</v>
      </c>
      <c r="I96" s="100">
        <v>4</v>
      </c>
      <c r="J96" s="103">
        <f>หนองบัวลำภู!F15</f>
        <v>645465.1</v>
      </c>
      <c r="K96" s="248">
        <f>หนองบัวลำภู!AF15</f>
        <v>687809.52999999991</v>
      </c>
      <c r="L96" s="105">
        <f>หนองบัวลำภู!AG15</f>
        <v>2171809.62</v>
      </c>
      <c r="M96" s="105">
        <f>หนองบัวลำภู!AH15</f>
        <v>2295677.13</v>
      </c>
      <c r="N96" s="101"/>
      <c r="O96" s="101"/>
      <c r="P96" s="101"/>
      <c r="Q96" s="93">
        <f t="shared" si="2"/>
        <v>-123867.50999999978</v>
      </c>
      <c r="R96" s="94">
        <f t="shared" si="3"/>
        <v>471.31285156250004</v>
      </c>
    </row>
    <row r="97" spans="1:18" x14ac:dyDescent="0.35">
      <c r="A97" s="100">
        <v>14</v>
      </c>
      <c r="B97" s="101" t="s">
        <v>61</v>
      </c>
      <c r="C97" s="101" t="s">
        <v>279</v>
      </c>
      <c r="D97" s="101" t="s">
        <v>280</v>
      </c>
      <c r="E97" s="101" t="s">
        <v>0</v>
      </c>
      <c r="F97" s="101" t="s">
        <v>178</v>
      </c>
      <c r="G97" s="101" t="s">
        <v>612</v>
      </c>
      <c r="H97" s="102">
        <v>4866</v>
      </c>
      <c r="I97" s="100">
        <v>4</v>
      </c>
      <c r="J97" s="103">
        <f>หนองบัวลำภู!F16</f>
        <v>158384.51999999999</v>
      </c>
      <c r="K97" s="104">
        <f>หนองบัวลำภู!AF16</f>
        <v>193105.28999999998</v>
      </c>
      <c r="L97" s="105">
        <f>หนองบัวลำภู!AG16</f>
        <v>2371910.4699999997</v>
      </c>
      <c r="M97" s="105">
        <f>หนองบัวลำภู!AH16</f>
        <v>2621059.4700000002</v>
      </c>
      <c r="N97" s="101"/>
      <c r="O97" s="101"/>
      <c r="P97" s="101"/>
      <c r="Q97" s="93">
        <f t="shared" si="2"/>
        <v>-249149.00000000047</v>
      </c>
      <c r="R97" s="94">
        <f t="shared" si="3"/>
        <v>487.44563707357167</v>
      </c>
    </row>
    <row r="98" spans="1:18" x14ac:dyDescent="0.35">
      <c r="A98" s="100">
        <v>15</v>
      </c>
      <c r="B98" s="101" t="s">
        <v>61</v>
      </c>
      <c r="C98" s="101" t="s">
        <v>279</v>
      </c>
      <c r="D98" s="101" t="s">
        <v>280</v>
      </c>
      <c r="E98" s="101" t="s">
        <v>0</v>
      </c>
      <c r="F98" s="101" t="s">
        <v>178</v>
      </c>
      <c r="G98" s="101" t="s">
        <v>613</v>
      </c>
      <c r="H98" s="102">
        <v>3427</v>
      </c>
      <c r="I98" s="100">
        <v>3</v>
      </c>
      <c r="J98" s="103">
        <f>หนองบัวลำภู!F17</f>
        <v>629374.64</v>
      </c>
      <c r="K98" s="104">
        <f>หนองบัวลำภู!AF17</f>
        <v>625888.26</v>
      </c>
      <c r="L98" s="105">
        <f>หนองบัวลำภู!AG17</f>
        <v>2112412.4500000002</v>
      </c>
      <c r="M98" s="105">
        <f>หนองบัวลำภู!AH17</f>
        <v>2278878.0300000003</v>
      </c>
      <c r="N98" s="101"/>
      <c r="O98" s="101"/>
      <c r="P98" s="101"/>
      <c r="Q98" s="93">
        <f t="shared" si="2"/>
        <v>-166465.58000000007</v>
      </c>
      <c r="R98" s="94">
        <f t="shared" si="3"/>
        <v>616.40281587394225</v>
      </c>
    </row>
    <row r="99" spans="1:18" x14ac:dyDescent="0.35">
      <c r="A99" s="100">
        <v>16</v>
      </c>
      <c r="B99" s="101" t="s">
        <v>61</v>
      </c>
      <c r="C99" s="101" t="s">
        <v>279</v>
      </c>
      <c r="D99" s="101" t="s">
        <v>280</v>
      </c>
      <c r="E99" s="101" t="s">
        <v>0</v>
      </c>
      <c r="F99" s="101" t="s">
        <v>178</v>
      </c>
      <c r="G99" s="101" t="s">
        <v>614</v>
      </c>
      <c r="H99" s="102">
        <v>5652</v>
      </c>
      <c r="I99" s="100">
        <v>4</v>
      </c>
      <c r="J99" s="103">
        <f>หนองบัวลำภู!F18</f>
        <v>577985.24</v>
      </c>
      <c r="K99" s="104">
        <f>หนองบัวลำภู!AF18</f>
        <v>658169.52</v>
      </c>
      <c r="L99" s="105">
        <f>หนองบัวลำภู!AG18</f>
        <v>2824016.88</v>
      </c>
      <c r="M99" s="105">
        <f>หนองบัวลำภู!AH18</f>
        <v>2786165.66</v>
      </c>
      <c r="N99" s="101"/>
      <c r="O99" s="101"/>
      <c r="P99" s="101"/>
      <c r="Q99" s="93">
        <f t="shared" si="2"/>
        <v>37851.219999999739</v>
      </c>
      <c r="R99" s="94">
        <f t="shared" si="3"/>
        <v>499.64912951167724</v>
      </c>
    </row>
    <row r="100" spans="1:18" x14ac:dyDescent="0.35">
      <c r="A100" s="100">
        <v>17</v>
      </c>
      <c r="B100" s="101" t="s">
        <v>61</v>
      </c>
      <c r="C100" s="101" t="s">
        <v>279</v>
      </c>
      <c r="D100" s="101" t="s">
        <v>280</v>
      </c>
      <c r="E100" s="101" t="s">
        <v>0</v>
      </c>
      <c r="F100" s="101" t="s">
        <v>178</v>
      </c>
      <c r="G100" s="101" t="s">
        <v>615</v>
      </c>
      <c r="H100" s="102">
        <v>3912</v>
      </c>
      <c r="I100" s="100">
        <v>3</v>
      </c>
      <c r="J100" s="103">
        <f>หนองบัวลำภู!F19</f>
        <v>329634.51</v>
      </c>
      <c r="K100" s="248">
        <f>หนองบัวลำภู!AF19</f>
        <v>402509.83</v>
      </c>
      <c r="L100" s="105">
        <f>หนองบัวลำภู!AG19</f>
        <v>2426481.34</v>
      </c>
      <c r="M100" s="105">
        <f>หนองบัวลำภู!AH19</f>
        <v>2469062.46</v>
      </c>
      <c r="N100" s="101"/>
      <c r="O100" s="101"/>
      <c r="P100" s="101"/>
      <c r="Q100" s="93">
        <f t="shared" si="2"/>
        <v>-42581.120000000112</v>
      </c>
      <c r="R100" s="94">
        <f t="shared" si="3"/>
        <v>620.26619120654391</v>
      </c>
    </row>
    <row r="101" spans="1:18" x14ac:dyDescent="0.35">
      <c r="A101" s="100">
        <v>18</v>
      </c>
      <c r="B101" s="101" t="s">
        <v>61</v>
      </c>
      <c r="C101" s="101" t="s">
        <v>279</v>
      </c>
      <c r="D101" s="101" t="s">
        <v>280</v>
      </c>
      <c r="E101" s="101" t="s">
        <v>0</v>
      </c>
      <c r="F101" s="101" t="s">
        <v>178</v>
      </c>
      <c r="G101" s="101" t="s">
        <v>616</v>
      </c>
      <c r="H101" s="102">
        <v>2731</v>
      </c>
      <c r="I101" s="100">
        <v>2</v>
      </c>
      <c r="J101" s="103">
        <f>หนองบัวลำภู!F20</f>
        <v>580434.09</v>
      </c>
      <c r="K101" s="248">
        <f>หนองบัวลำภู!AF20</f>
        <v>617565.69000000006</v>
      </c>
      <c r="L101" s="105">
        <f>หนองบัวลำภู!AG20</f>
        <v>1831229.5</v>
      </c>
      <c r="M101" s="105">
        <f>หนองบัวลำภู!AH20</f>
        <v>1908736.18</v>
      </c>
      <c r="N101" s="101"/>
      <c r="O101" s="101"/>
      <c r="P101" s="101"/>
      <c r="Q101" s="93">
        <f t="shared" si="2"/>
        <v>-77506.679999999935</v>
      </c>
      <c r="R101" s="94">
        <f t="shared" si="3"/>
        <v>670.53441962651038</v>
      </c>
    </row>
    <row r="102" spans="1:18" x14ac:dyDescent="0.35">
      <c r="A102" s="100">
        <v>19</v>
      </c>
      <c r="B102" s="101" t="s">
        <v>61</v>
      </c>
      <c r="C102" s="101" t="s">
        <v>279</v>
      </c>
      <c r="D102" s="101" t="s">
        <v>280</v>
      </c>
      <c r="E102" s="101" t="s">
        <v>0</v>
      </c>
      <c r="F102" s="101" t="s">
        <v>178</v>
      </c>
      <c r="G102" s="101" t="s">
        <v>617</v>
      </c>
      <c r="H102" s="102">
        <v>2945</v>
      </c>
      <c r="I102" s="100">
        <v>2</v>
      </c>
      <c r="J102" s="103">
        <f>หนองบัวลำภู!F21</f>
        <v>275666.62</v>
      </c>
      <c r="K102" s="104">
        <f>หนองบัวลำภู!AF21</f>
        <v>307813.83</v>
      </c>
      <c r="L102" s="105">
        <f>หนองบัวลำภู!AG21</f>
        <v>1527809.5699999998</v>
      </c>
      <c r="M102" s="105">
        <f>หนองบัวลำภู!AH21</f>
        <v>1940508.49</v>
      </c>
      <c r="N102" s="101"/>
      <c r="O102" s="101"/>
      <c r="P102" s="101"/>
      <c r="Q102" s="93">
        <f t="shared" si="2"/>
        <v>-412698.92000000016</v>
      </c>
      <c r="R102" s="94">
        <f t="shared" si="3"/>
        <v>518.78083870967737</v>
      </c>
    </row>
    <row r="103" spans="1:18" x14ac:dyDescent="0.35">
      <c r="A103" s="100">
        <v>20</v>
      </c>
      <c r="B103" s="101" t="s">
        <v>61</v>
      </c>
      <c r="C103" s="101" t="s">
        <v>279</v>
      </c>
      <c r="D103" s="101" t="s">
        <v>280</v>
      </c>
      <c r="E103" s="101" t="s">
        <v>0</v>
      </c>
      <c r="F103" s="101" t="s">
        <v>178</v>
      </c>
      <c r="G103" s="101" t="s">
        <v>618</v>
      </c>
      <c r="H103" s="102">
        <v>3678</v>
      </c>
      <c r="I103" s="100">
        <v>3</v>
      </c>
      <c r="J103" s="103">
        <f>หนองบัวลำภู!F22</f>
        <v>396092.05</v>
      </c>
      <c r="K103" s="248">
        <f>หนองบัวลำภู!AF22</f>
        <v>408232.92</v>
      </c>
      <c r="L103" s="105">
        <f>หนองบัวลำภู!AG22</f>
        <v>1572424.38</v>
      </c>
      <c r="M103" s="105">
        <f>หนองบัวลำภู!AH22</f>
        <v>1748886.74</v>
      </c>
      <c r="N103" s="101"/>
      <c r="O103" s="101"/>
      <c r="P103" s="101"/>
      <c r="Q103" s="93">
        <f t="shared" si="2"/>
        <v>-176462.3600000001</v>
      </c>
      <c r="R103" s="94">
        <f t="shared" si="3"/>
        <v>427.52158238172916</v>
      </c>
    </row>
    <row r="104" spans="1:18" x14ac:dyDescent="0.35">
      <c r="A104" s="100">
        <v>21</v>
      </c>
      <c r="B104" s="101" t="s">
        <v>61</v>
      </c>
      <c r="C104" s="101" t="s">
        <v>279</v>
      </c>
      <c r="D104" s="101" t="s">
        <v>280</v>
      </c>
      <c r="E104" s="101" t="s">
        <v>0</v>
      </c>
      <c r="F104" s="101" t="s">
        <v>178</v>
      </c>
      <c r="G104" s="101" t="s">
        <v>619</v>
      </c>
      <c r="H104" s="102">
        <v>4213</v>
      </c>
      <c r="I104" s="100">
        <v>3</v>
      </c>
      <c r="J104" s="103">
        <f>หนองบัวลำภู!F23</f>
        <v>1165793.54</v>
      </c>
      <c r="K104" s="104">
        <f>หนองบัวลำภู!AF23</f>
        <v>1187071.24</v>
      </c>
      <c r="L104" s="105">
        <f>หนองบัวลำภู!AG23</f>
        <v>1599203.67</v>
      </c>
      <c r="M104" s="105">
        <f>หนองบัวลำภู!AH23</f>
        <v>1710492.0899999999</v>
      </c>
      <c r="N104" s="101"/>
      <c r="O104" s="101"/>
      <c r="P104" s="101"/>
      <c r="Q104" s="93">
        <f t="shared" si="2"/>
        <v>-111288.41999999993</v>
      </c>
      <c r="R104" s="94">
        <f t="shared" si="3"/>
        <v>379.58786375504388</v>
      </c>
    </row>
    <row r="105" spans="1:18" s="112" customFormat="1" x14ac:dyDescent="0.35">
      <c r="A105" s="106">
        <v>1</v>
      </c>
      <c r="B105" s="107" t="s">
        <v>61</v>
      </c>
      <c r="C105" s="107"/>
      <c r="D105" s="107"/>
      <c r="E105" s="107" t="s">
        <v>75</v>
      </c>
      <c r="F105" s="107"/>
      <c r="G105" s="107" t="s">
        <v>282</v>
      </c>
      <c r="H105" s="113">
        <f>SUM(H84:H104)</f>
        <v>84974</v>
      </c>
      <c r="I105" s="106"/>
      <c r="J105" s="109">
        <f>SUM(J84:J104)</f>
        <v>10375940.349999998</v>
      </c>
      <c r="K105" s="109">
        <f>SUM(K84:K104)</f>
        <v>11341182.99</v>
      </c>
      <c r="L105" s="109">
        <f>SUM(L84:L104)</f>
        <v>42509126.130000003</v>
      </c>
      <c r="M105" s="109">
        <f>SUM(M84:M104)</f>
        <v>43190486.620000005</v>
      </c>
      <c r="N105" s="107">
        <v>20</v>
      </c>
      <c r="O105" s="107">
        <v>20</v>
      </c>
      <c r="P105" s="107">
        <f>N105-O105</f>
        <v>0</v>
      </c>
      <c r="Q105" s="110">
        <f t="shared" si="2"/>
        <v>-681360.49000000209</v>
      </c>
      <c r="R105" s="111">
        <f>L105/H105</f>
        <v>500.2603870595712</v>
      </c>
    </row>
    <row r="106" spans="1:18" x14ac:dyDescent="0.35">
      <c r="A106" s="100">
        <v>1</v>
      </c>
      <c r="B106" s="101" t="s">
        <v>61</v>
      </c>
      <c r="C106" s="101" t="s">
        <v>283</v>
      </c>
      <c r="D106" s="101" t="s">
        <v>82</v>
      </c>
      <c r="E106" s="101" t="s">
        <v>1</v>
      </c>
      <c r="F106" s="101" t="s">
        <v>208</v>
      </c>
      <c r="G106" s="101" t="s">
        <v>284</v>
      </c>
      <c r="H106" s="102"/>
      <c r="I106" s="100"/>
      <c r="J106" s="103"/>
      <c r="K106" s="104"/>
      <c r="L106" s="105"/>
      <c r="M106" s="105"/>
      <c r="N106" s="101"/>
      <c r="O106" s="101"/>
      <c r="P106" s="101"/>
    </row>
    <row r="107" spans="1:18" x14ac:dyDescent="0.35">
      <c r="A107" s="100">
        <v>2</v>
      </c>
      <c r="B107" s="101" t="s">
        <v>61</v>
      </c>
      <c r="C107" s="101" t="s">
        <v>283</v>
      </c>
      <c r="D107" s="101" t="s">
        <v>82</v>
      </c>
      <c r="E107" s="101" t="s">
        <v>1</v>
      </c>
      <c r="F107" s="101" t="s">
        <v>178</v>
      </c>
      <c r="G107" s="101" t="s">
        <v>620</v>
      </c>
      <c r="H107" s="102">
        <v>7384</v>
      </c>
      <c r="I107" s="100">
        <v>5</v>
      </c>
      <c r="J107" s="103">
        <f>หนองบัวลำภู!F24</f>
        <v>989543.75</v>
      </c>
      <c r="K107" s="104">
        <f>หนองบัวลำภู!AF24</f>
        <v>1057991.82</v>
      </c>
      <c r="L107" s="105">
        <f>หนองบัวลำภู!AG24</f>
        <v>3194341.42</v>
      </c>
      <c r="M107" s="105">
        <f>หนองบัวลำภู!AH24</f>
        <v>2682986.5399999996</v>
      </c>
      <c r="N107" s="101"/>
      <c r="O107" s="101"/>
      <c r="P107" s="101"/>
      <c r="Q107" s="93">
        <f t="shared" si="2"/>
        <v>511354.88000000035</v>
      </c>
      <c r="R107" s="94">
        <f t="shared" si="3"/>
        <v>432.60311755146262</v>
      </c>
    </row>
    <row r="108" spans="1:18" x14ac:dyDescent="0.35">
      <c r="A108" s="100">
        <v>3</v>
      </c>
      <c r="B108" s="101" t="s">
        <v>61</v>
      </c>
      <c r="C108" s="101" t="s">
        <v>283</v>
      </c>
      <c r="D108" s="101" t="s">
        <v>82</v>
      </c>
      <c r="E108" s="101" t="s">
        <v>1</v>
      </c>
      <c r="F108" s="101" t="s">
        <v>178</v>
      </c>
      <c r="G108" s="101" t="s">
        <v>621</v>
      </c>
      <c r="H108" s="102">
        <v>4311</v>
      </c>
      <c r="I108" s="100">
        <v>3</v>
      </c>
      <c r="J108" s="103">
        <f>หนองบัวลำภู!F25</f>
        <v>151960.75</v>
      </c>
      <c r="K108" s="103">
        <f>หนองบัวลำภู!AF25</f>
        <v>308586.65999999997</v>
      </c>
      <c r="L108" s="105">
        <f>หนองบัวลำภู!AG25</f>
        <v>2327201.19</v>
      </c>
      <c r="M108" s="105">
        <f>หนองบัวลำภู!AH25</f>
        <v>2083143.4</v>
      </c>
      <c r="N108" s="101"/>
      <c r="O108" s="101"/>
      <c r="P108" s="101"/>
      <c r="Q108" s="93">
        <f t="shared" si="2"/>
        <v>244057.79000000004</v>
      </c>
      <c r="R108" s="94">
        <f t="shared" si="3"/>
        <v>539.82862212943633</v>
      </c>
    </row>
    <row r="109" spans="1:18" x14ac:dyDescent="0.35">
      <c r="A109" s="100">
        <v>4</v>
      </c>
      <c r="B109" s="101" t="s">
        <v>61</v>
      </c>
      <c r="C109" s="101" t="s">
        <v>283</v>
      </c>
      <c r="D109" s="101" t="s">
        <v>82</v>
      </c>
      <c r="E109" s="101" t="s">
        <v>1</v>
      </c>
      <c r="F109" s="101" t="s">
        <v>178</v>
      </c>
      <c r="G109" s="101" t="s">
        <v>622</v>
      </c>
      <c r="H109" s="102">
        <v>7424</v>
      </c>
      <c r="I109" s="100">
        <v>5</v>
      </c>
      <c r="J109" s="103">
        <f>หนองบัวลำภู!F26</f>
        <v>817601.05</v>
      </c>
      <c r="K109" s="104">
        <f>หนองบัวลำภู!AF26</f>
        <v>835029.94000000006</v>
      </c>
      <c r="L109" s="105">
        <f>หนองบัวลำภู!AG26</f>
        <v>4252632.6899999995</v>
      </c>
      <c r="M109" s="105">
        <f>หนองบัวลำภู!AH26</f>
        <v>3604335.19</v>
      </c>
      <c r="N109" s="101"/>
      <c r="O109" s="101"/>
      <c r="P109" s="101"/>
      <c r="Q109" s="93">
        <f t="shared" si="2"/>
        <v>648297.49999999953</v>
      </c>
      <c r="R109" s="94">
        <f t="shared" si="3"/>
        <v>572.82229121767239</v>
      </c>
    </row>
    <row r="110" spans="1:18" x14ac:dyDescent="0.35">
      <c r="A110" s="100">
        <v>5</v>
      </c>
      <c r="B110" s="101" t="s">
        <v>61</v>
      </c>
      <c r="C110" s="101" t="s">
        <v>283</v>
      </c>
      <c r="D110" s="101" t="s">
        <v>82</v>
      </c>
      <c r="E110" s="101" t="s">
        <v>1</v>
      </c>
      <c r="F110" s="101" t="s">
        <v>178</v>
      </c>
      <c r="G110" s="101" t="s">
        <v>623</v>
      </c>
      <c r="H110" s="102">
        <v>4841</v>
      </c>
      <c r="I110" s="100">
        <v>4</v>
      </c>
      <c r="J110" s="103">
        <f>หนองบัวลำภู!F27</f>
        <v>720961.09</v>
      </c>
      <c r="K110" s="104">
        <f>หนองบัวลำภู!AF27</f>
        <v>756427.48</v>
      </c>
      <c r="L110" s="105">
        <f>หนองบัวลำภู!AG27</f>
        <v>2763193.01</v>
      </c>
      <c r="M110" s="105">
        <f>หนองบัวลำภู!AH27</f>
        <v>2572842.5499999998</v>
      </c>
      <c r="N110" s="101"/>
      <c r="O110" s="101"/>
      <c r="P110" s="101"/>
      <c r="Q110" s="93">
        <f t="shared" si="2"/>
        <v>190350.45999999996</v>
      </c>
      <c r="R110" s="94">
        <f t="shared" si="3"/>
        <v>570.78971493493077</v>
      </c>
    </row>
    <row r="111" spans="1:18" x14ac:dyDescent="0.35">
      <c r="A111" s="100">
        <v>6</v>
      </c>
      <c r="B111" s="101" t="s">
        <v>61</v>
      </c>
      <c r="C111" s="101" t="s">
        <v>283</v>
      </c>
      <c r="D111" s="101" t="s">
        <v>82</v>
      </c>
      <c r="E111" s="101" t="s">
        <v>1</v>
      </c>
      <c r="F111" s="101" t="s">
        <v>178</v>
      </c>
      <c r="G111" s="101" t="s">
        <v>624</v>
      </c>
      <c r="H111" s="102">
        <v>3165</v>
      </c>
      <c r="I111" s="100">
        <v>3</v>
      </c>
      <c r="J111" s="103">
        <f>หนองบัวลำภู!F28</f>
        <v>500983.8</v>
      </c>
      <c r="K111" s="104">
        <f>หนองบัวลำภู!AF28</f>
        <v>515685.44</v>
      </c>
      <c r="L111" s="105">
        <f>หนองบัวลำภู!AG28</f>
        <v>2596823.98</v>
      </c>
      <c r="M111" s="105">
        <f>หนองบัวลำภู!AH28</f>
        <v>2354373.6700000004</v>
      </c>
      <c r="N111" s="101"/>
      <c r="O111" s="101"/>
      <c r="P111" s="101"/>
      <c r="Q111" s="93">
        <f t="shared" si="2"/>
        <v>242450.30999999959</v>
      </c>
      <c r="R111" s="94">
        <f t="shared" si="3"/>
        <v>820.48151026856237</v>
      </c>
    </row>
    <row r="112" spans="1:18" x14ac:dyDescent="0.35">
      <c r="A112" s="100">
        <v>7</v>
      </c>
      <c r="B112" s="101" t="s">
        <v>61</v>
      </c>
      <c r="C112" s="101" t="s">
        <v>283</v>
      </c>
      <c r="D112" s="101" t="s">
        <v>82</v>
      </c>
      <c r="E112" s="101" t="s">
        <v>1</v>
      </c>
      <c r="F112" s="101" t="s">
        <v>178</v>
      </c>
      <c r="G112" s="101" t="s">
        <v>625</v>
      </c>
      <c r="H112" s="102">
        <v>3662</v>
      </c>
      <c r="I112" s="100">
        <v>3</v>
      </c>
      <c r="J112" s="103">
        <f>หนองบัวลำภู!F29</f>
        <v>371702.47</v>
      </c>
      <c r="K112" s="104">
        <f>หนองบัวลำภู!AF29</f>
        <v>392879.68</v>
      </c>
      <c r="L112" s="105">
        <f>หนองบัวลำภู!AG29</f>
        <v>2336675.1</v>
      </c>
      <c r="M112" s="105">
        <f>หนองบัวลำภู!AH29</f>
        <v>2267563.39</v>
      </c>
      <c r="N112" s="101"/>
      <c r="O112" s="101"/>
      <c r="P112" s="101"/>
      <c r="Q112" s="93">
        <f t="shared" si="2"/>
        <v>69111.709999999963</v>
      </c>
      <c r="R112" s="94">
        <f t="shared" si="3"/>
        <v>638.08713817586022</v>
      </c>
    </row>
    <row r="113" spans="1:18" x14ac:dyDescent="0.35">
      <c r="A113" s="100">
        <v>8</v>
      </c>
      <c r="B113" s="101" t="s">
        <v>61</v>
      </c>
      <c r="C113" s="101" t="s">
        <v>283</v>
      </c>
      <c r="D113" s="101" t="s">
        <v>82</v>
      </c>
      <c r="E113" s="101" t="s">
        <v>1</v>
      </c>
      <c r="F113" s="101" t="s">
        <v>178</v>
      </c>
      <c r="G113" s="101" t="s">
        <v>626</v>
      </c>
      <c r="H113" s="102">
        <v>2860</v>
      </c>
      <c r="I113" s="100">
        <v>2</v>
      </c>
      <c r="J113" s="103">
        <f>หนองบัวลำภู!F30</f>
        <v>280976.11</v>
      </c>
      <c r="K113" s="104">
        <f>หนองบัวลำภู!AF30</f>
        <v>342629.826</v>
      </c>
      <c r="L113" s="105">
        <f>หนองบัวลำภู!AG30</f>
        <v>1620303.25</v>
      </c>
      <c r="M113" s="105">
        <f>หนองบัวลำภู!AH30</f>
        <v>1747910.254</v>
      </c>
      <c r="N113" s="101"/>
      <c r="O113" s="101"/>
      <c r="P113" s="101"/>
      <c r="Q113" s="93">
        <f t="shared" si="2"/>
        <v>-127607.00399999996</v>
      </c>
      <c r="R113" s="94">
        <f t="shared" si="3"/>
        <v>566.53959790209785</v>
      </c>
    </row>
    <row r="114" spans="1:18" x14ac:dyDescent="0.35">
      <c r="A114" s="100">
        <v>9</v>
      </c>
      <c r="B114" s="101" t="s">
        <v>61</v>
      </c>
      <c r="C114" s="101" t="s">
        <v>283</v>
      </c>
      <c r="D114" s="101" t="s">
        <v>82</v>
      </c>
      <c r="E114" s="101" t="s">
        <v>1</v>
      </c>
      <c r="F114" s="101" t="s">
        <v>178</v>
      </c>
      <c r="G114" s="101" t="s">
        <v>627</v>
      </c>
      <c r="H114" s="102">
        <v>6859</v>
      </c>
      <c r="I114" s="100">
        <v>5</v>
      </c>
      <c r="J114" s="103">
        <f>หนองบัวลำภู!F31</f>
        <v>805969.7</v>
      </c>
      <c r="K114" s="104">
        <f>หนองบัวลำภู!AF31</f>
        <v>840231.39999999991</v>
      </c>
      <c r="L114" s="105">
        <f>หนองบัวลำภู!AG31</f>
        <v>2723841.2699999996</v>
      </c>
      <c r="M114" s="105">
        <f>หนองบัวลำภู!AH31</f>
        <v>2616277.7600000002</v>
      </c>
      <c r="N114" s="101"/>
      <c r="O114" s="101"/>
      <c r="P114" s="101"/>
      <c r="Q114" s="93">
        <f t="shared" si="2"/>
        <v>107563.50999999931</v>
      </c>
      <c r="R114" s="94">
        <f t="shared" si="3"/>
        <v>397.11929873159346</v>
      </c>
    </row>
    <row r="115" spans="1:18" x14ac:dyDescent="0.35">
      <c r="A115" s="100">
        <v>10</v>
      </c>
      <c r="B115" s="101" t="s">
        <v>61</v>
      </c>
      <c r="C115" s="101" t="s">
        <v>283</v>
      </c>
      <c r="D115" s="101" t="s">
        <v>82</v>
      </c>
      <c r="E115" s="101" t="s">
        <v>1</v>
      </c>
      <c r="F115" s="101" t="s">
        <v>178</v>
      </c>
      <c r="G115" s="101" t="s">
        <v>628</v>
      </c>
      <c r="H115" s="102">
        <v>2919</v>
      </c>
      <c r="I115" s="100">
        <v>2</v>
      </c>
      <c r="J115" s="103">
        <f>หนองบัวลำภู!F32</f>
        <v>331854.78999999998</v>
      </c>
      <c r="K115" s="104">
        <f>หนองบัวลำภู!AF32</f>
        <v>341627.01</v>
      </c>
      <c r="L115" s="105">
        <f>หนองบัวลำภู!AG32</f>
        <v>1677597.88</v>
      </c>
      <c r="M115" s="105">
        <f>หนองบัวลำภู!AH32</f>
        <v>1646291.8100000003</v>
      </c>
      <c r="N115" s="101"/>
      <c r="O115" s="101"/>
      <c r="P115" s="101"/>
      <c r="Q115" s="93">
        <f t="shared" si="2"/>
        <v>31306.0699999996</v>
      </c>
      <c r="R115" s="94">
        <f t="shared" si="3"/>
        <v>574.7166426858513</v>
      </c>
    </row>
    <row r="116" spans="1:18" x14ac:dyDescent="0.35">
      <c r="A116" s="100">
        <v>11</v>
      </c>
      <c r="B116" s="101" t="s">
        <v>61</v>
      </c>
      <c r="C116" s="101" t="s">
        <v>283</v>
      </c>
      <c r="D116" s="101" t="s">
        <v>82</v>
      </c>
      <c r="E116" s="101" t="s">
        <v>1</v>
      </c>
      <c r="F116" s="101" t="s">
        <v>178</v>
      </c>
      <c r="G116" s="101" t="s">
        <v>629</v>
      </c>
      <c r="H116" s="102">
        <v>5877</v>
      </c>
      <c r="I116" s="100">
        <v>4</v>
      </c>
      <c r="J116" s="103">
        <f>หนองบัวลำภู!F33</f>
        <v>433005.83</v>
      </c>
      <c r="K116" s="104">
        <f>หนองบัวลำภู!AF33</f>
        <v>442051.61000000004</v>
      </c>
      <c r="L116" s="105">
        <f>หนองบัวลำภู!AG33</f>
        <v>2947860.31</v>
      </c>
      <c r="M116" s="105">
        <f>หนองบัวลำภู!AH33</f>
        <v>2616200.9500000002</v>
      </c>
      <c r="N116" s="101"/>
      <c r="O116" s="101"/>
      <c r="P116" s="101"/>
      <c r="Q116" s="93">
        <f t="shared" si="2"/>
        <v>331659.35999999987</v>
      </c>
      <c r="R116" s="94">
        <f t="shared" si="3"/>
        <v>501.59270205887361</v>
      </c>
    </row>
    <row r="117" spans="1:18" x14ac:dyDescent="0.35">
      <c r="A117" s="100">
        <v>12</v>
      </c>
      <c r="B117" s="101" t="s">
        <v>61</v>
      </c>
      <c r="C117" s="101" t="s">
        <v>283</v>
      </c>
      <c r="D117" s="101" t="s">
        <v>82</v>
      </c>
      <c r="E117" s="101" t="s">
        <v>1</v>
      </c>
      <c r="F117" s="101" t="s">
        <v>178</v>
      </c>
      <c r="G117" s="101" t="s">
        <v>630</v>
      </c>
      <c r="H117" s="102">
        <v>5647</v>
      </c>
      <c r="I117" s="100">
        <v>4</v>
      </c>
      <c r="J117" s="103">
        <f>หนองบัวลำภู!F34</f>
        <v>584470.87</v>
      </c>
      <c r="K117" s="104">
        <f>หนองบัวลำภู!AF34</f>
        <v>621390.41</v>
      </c>
      <c r="L117" s="105">
        <f>หนองบัวลำภู!AG34</f>
        <v>2965834.4</v>
      </c>
      <c r="M117" s="105">
        <f>หนองบัวลำภู!AH34</f>
        <v>2803583.89</v>
      </c>
      <c r="N117" s="101"/>
      <c r="O117" s="101"/>
      <c r="P117" s="101"/>
      <c r="Q117" s="93">
        <f t="shared" si="2"/>
        <v>162250.50999999978</v>
      </c>
      <c r="R117" s="94">
        <f t="shared" si="3"/>
        <v>525.20531255533911</v>
      </c>
    </row>
    <row r="118" spans="1:18" x14ac:dyDescent="0.35">
      <c r="A118" s="100">
        <v>13</v>
      </c>
      <c r="B118" s="101" t="s">
        <v>61</v>
      </c>
      <c r="C118" s="101" t="s">
        <v>283</v>
      </c>
      <c r="D118" s="101" t="s">
        <v>82</v>
      </c>
      <c r="E118" s="101" t="s">
        <v>1</v>
      </c>
      <c r="F118" s="101" t="s">
        <v>178</v>
      </c>
      <c r="G118" s="101" t="s">
        <v>631</v>
      </c>
      <c r="H118" s="102">
        <v>4300</v>
      </c>
      <c r="I118" s="100">
        <v>3</v>
      </c>
      <c r="J118" s="103">
        <f>หนองบัวลำภู!F35</f>
        <v>502603.18</v>
      </c>
      <c r="K118" s="104">
        <f>หนองบัวลำภู!AF35</f>
        <v>554009.39999999991</v>
      </c>
      <c r="L118" s="105">
        <f>หนองบัวลำภู!AG35</f>
        <v>2031989.8</v>
      </c>
      <c r="M118" s="105">
        <f>หนองบัวลำภู!AH35</f>
        <v>1773709.15</v>
      </c>
      <c r="N118" s="101"/>
      <c r="O118" s="101"/>
      <c r="P118" s="101"/>
      <c r="Q118" s="93">
        <f t="shared" si="2"/>
        <v>258280.65000000014</v>
      </c>
      <c r="R118" s="94">
        <f t="shared" si="3"/>
        <v>472.5557674418605</v>
      </c>
    </row>
    <row r="119" spans="1:18" s="112" customFormat="1" x14ac:dyDescent="0.35">
      <c r="A119" s="106">
        <v>2</v>
      </c>
      <c r="B119" s="107" t="s">
        <v>61</v>
      </c>
      <c r="C119" s="107"/>
      <c r="D119" s="107"/>
      <c r="E119" s="107" t="s">
        <v>75</v>
      </c>
      <c r="F119" s="107"/>
      <c r="G119" s="107" t="s">
        <v>285</v>
      </c>
      <c r="H119" s="113">
        <f>SUM(H106:H118)</f>
        <v>59249</v>
      </c>
      <c r="I119" s="106"/>
      <c r="J119" s="109">
        <f>SUM(J106:J118)</f>
        <v>6491633.3899999997</v>
      </c>
      <c r="K119" s="109">
        <f>SUM(K106:K118)</f>
        <v>7008540.675999999</v>
      </c>
      <c r="L119" s="109">
        <f>SUM(L106:L118)</f>
        <v>31438294.299999997</v>
      </c>
      <c r="M119" s="109">
        <f>SUM(M106:M118)</f>
        <v>28769218.553999998</v>
      </c>
      <c r="N119" s="107">
        <v>12</v>
      </c>
      <c r="O119" s="107">
        <v>12</v>
      </c>
      <c r="P119" s="107">
        <f>N119-O119</f>
        <v>0</v>
      </c>
      <c r="Q119" s="110">
        <f t="shared" si="2"/>
        <v>2669075.7459999993</v>
      </c>
      <c r="R119" s="111">
        <f>L119/H119</f>
        <v>530.61307870175017</v>
      </c>
    </row>
    <row r="120" spans="1:18" x14ac:dyDescent="0.35">
      <c r="A120" s="100">
        <v>1</v>
      </c>
      <c r="B120" s="101" t="s">
        <v>61</v>
      </c>
      <c r="C120" s="101" t="s">
        <v>286</v>
      </c>
      <c r="D120" s="101" t="s">
        <v>89</v>
      </c>
      <c r="E120" s="101" t="s">
        <v>2</v>
      </c>
      <c r="F120" s="101" t="s">
        <v>208</v>
      </c>
      <c r="G120" s="101" t="s">
        <v>287</v>
      </c>
      <c r="H120" s="102"/>
      <c r="I120" s="100"/>
      <c r="J120" s="103"/>
      <c r="K120" s="104"/>
      <c r="L120" s="105"/>
      <c r="M120" s="105"/>
      <c r="N120" s="101"/>
      <c r="O120" s="101"/>
      <c r="P120" s="101"/>
    </row>
    <row r="121" spans="1:18" x14ac:dyDescent="0.35">
      <c r="A121" s="100">
        <v>2</v>
      </c>
      <c r="B121" s="101" t="s">
        <v>61</v>
      </c>
      <c r="C121" s="101" t="s">
        <v>286</v>
      </c>
      <c r="D121" s="101" t="s">
        <v>89</v>
      </c>
      <c r="E121" s="101" t="s">
        <v>2</v>
      </c>
      <c r="F121" s="101" t="s">
        <v>178</v>
      </c>
      <c r="G121" s="101" t="s">
        <v>632</v>
      </c>
      <c r="H121" s="102">
        <v>1926</v>
      </c>
      <c r="I121" s="100">
        <v>2</v>
      </c>
      <c r="J121" s="103">
        <f>หนองบัวลำภู!F36</f>
        <v>345298.35</v>
      </c>
      <c r="K121" s="104">
        <f>หนองบัวลำภู!AF36</f>
        <v>373297.73</v>
      </c>
      <c r="L121" s="105">
        <f>หนองบัวลำภู!AG36</f>
        <v>1520997.53</v>
      </c>
      <c r="M121" s="105">
        <f>หนองบัวลำภู!AH36</f>
        <v>1393241.04</v>
      </c>
      <c r="N121" s="101"/>
      <c r="O121" s="101"/>
      <c r="P121" s="101"/>
      <c r="Q121" s="93">
        <f t="shared" si="2"/>
        <v>127756.48999999999</v>
      </c>
      <c r="R121" s="94">
        <f t="shared" si="3"/>
        <v>789.71834371754937</v>
      </c>
    </row>
    <row r="122" spans="1:18" x14ac:dyDescent="0.35">
      <c r="A122" s="100">
        <v>3</v>
      </c>
      <c r="B122" s="101" t="s">
        <v>61</v>
      </c>
      <c r="C122" s="101" t="s">
        <v>286</v>
      </c>
      <c r="D122" s="101" t="s">
        <v>89</v>
      </c>
      <c r="E122" s="101" t="s">
        <v>2</v>
      </c>
      <c r="F122" s="101" t="s">
        <v>178</v>
      </c>
      <c r="G122" s="101" t="s">
        <v>633</v>
      </c>
      <c r="H122" s="102">
        <v>4146</v>
      </c>
      <c r="I122" s="100">
        <v>3</v>
      </c>
      <c r="J122" s="103">
        <f>หนองบัวลำภู!F37</f>
        <v>713550.76</v>
      </c>
      <c r="K122" s="104">
        <f>หนองบัวลำภู!AF37</f>
        <v>757328.33</v>
      </c>
      <c r="L122" s="105">
        <f>หนองบัวลำภู!AG37</f>
        <v>2779284.58</v>
      </c>
      <c r="M122" s="105">
        <f>หนองบัวลำภู!AH37</f>
        <v>2332731.2399999998</v>
      </c>
      <c r="N122" s="101"/>
      <c r="O122" s="101"/>
      <c r="P122" s="101"/>
      <c r="Q122" s="93">
        <f t="shared" si="2"/>
        <v>446553.34000000032</v>
      </c>
      <c r="R122" s="94">
        <f t="shared" si="3"/>
        <v>670.35325132657988</v>
      </c>
    </row>
    <row r="123" spans="1:18" x14ac:dyDescent="0.35">
      <c r="A123" s="100">
        <v>4</v>
      </c>
      <c r="B123" s="101" t="s">
        <v>61</v>
      </c>
      <c r="C123" s="101" t="s">
        <v>286</v>
      </c>
      <c r="D123" s="101" t="s">
        <v>89</v>
      </c>
      <c r="E123" s="101" t="s">
        <v>2</v>
      </c>
      <c r="F123" s="101" t="s">
        <v>178</v>
      </c>
      <c r="G123" s="101" t="s">
        <v>634</v>
      </c>
      <c r="H123" s="102">
        <v>1218</v>
      </c>
      <c r="I123" s="100">
        <v>1</v>
      </c>
      <c r="J123" s="103">
        <f>หนองบัวลำภู!F38</f>
        <v>334503.58</v>
      </c>
      <c r="K123" s="104">
        <f>หนองบัวลำภู!AF38</f>
        <v>345912.37</v>
      </c>
      <c r="L123" s="105">
        <f>หนองบัวลำภู!AG38</f>
        <v>1450134.52</v>
      </c>
      <c r="M123" s="105">
        <f>หนองบัวลำภู!AH38</f>
        <v>1416286.23</v>
      </c>
      <c r="N123" s="101"/>
      <c r="O123" s="101"/>
      <c r="P123" s="101"/>
      <c r="Q123" s="93">
        <f t="shared" si="2"/>
        <v>33848.290000000037</v>
      </c>
      <c r="R123" s="94">
        <f t="shared" si="3"/>
        <v>1190.5866338259441</v>
      </c>
    </row>
    <row r="124" spans="1:18" x14ac:dyDescent="0.35">
      <c r="A124" s="100">
        <v>5</v>
      </c>
      <c r="B124" s="101" t="s">
        <v>61</v>
      </c>
      <c r="C124" s="101" t="s">
        <v>286</v>
      </c>
      <c r="D124" s="101" t="s">
        <v>89</v>
      </c>
      <c r="E124" s="101" t="s">
        <v>2</v>
      </c>
      <c r="F124" s="101" t="s">
        <v>178</v>
      </c>
      <c r="G124" s="101" t="s">
        <v>635</v>
      </c>
      <c r="H124" s="102">
        <v>5296</v>
      </c>
      <c r="I124" s="100">
        <v>4</v>
      </c>
      <c r="J124" s="103">
        <f>หนองบัวลำภู!F39</f>
        <v>868798.18</v>
      </c>
      <c r="K124" s="104">
        <f>หนองบัวลำภู!AF39</f>
        <v>945545.47000000009</v>
      </c>
      <c r="L124" s="105">
        <f>หนองบัวลำภู!AG39</f>
        <v>2325548.16</v>
      </c>
      <c r="M124" s="105">
        <f>หนองบัวลำภู!AH39</f>
        <v>1914895.4300000002</v>
      </c>
      <c r="N124" s="101"/>
      <c r="O124" s="101"/>
      <c r="P124" s="101"/>
      <c r="Q124" s="93">
        <f t="shared" si="2"/>
        <v>410652.73</v>
      </c>
      <c r="R124" s="94">
        <f t="shared" si="3"/>
        <v>439.11407854984895</v>
      </c>
    </row>
    <row r="125" spans="1:18" x14ac:dyDescent="0.35">
      <c r="A125" s="100">
        <v>6</v>
      </c>
      <c r="B125" s="101" t="s">
        <v>61</v>
      </c>
      <c r="C125" s="101" t="s">
        <v>286</v>
      </c>
      <c r="D125" s="101" t="s">
        <v>89</v>
      </c>
      <c r="E125" s="101" t="s">
        <v>2</v>
      </c>
      <c r="F125" s="101" t="s">
        <v>178</v>
      </c>
      <c r="G125" s="101" t="s">
        <v>636</v>
      </c>
      <c r="H125" s="102">
        <v>3642</v>
      </c>
      <c r="I125" s="100">
        <v>3</v>
      </c>
      <c r="J125" s="103">
        <f>หนองบัวลำภู!F40</f>
        <v>778535.42</v>
      </c>
      <c r="K125" s="104">
        <f>หนองบัวลำภู!AF40</f>
        <v>858352.58000000007</v>
      </c>
      <c r="L125" s="105">
        <f>หนองบัวลำภู!AG40</f>
        <v>2675969.8899999997</v>
      </c>
      <c r="M125" s="105">
        <f>หนองบัวลำภู!AH40</f>
        <v>2219632.5399999996</v>
      </c>
      <c r="N125" s="101"/>
      <c r="O125" s="101"/>
      <c r="P125" s="101"/>
      <c r="Q125" s="93">
        <f t="shared" si="2"/>
        <v>456337.35000000009</v>
      </c>
      <c r="R125" s="94">
        <f t="shared" si="3"/>
        <v>734.75285282811637</v>
      </c>
    </row>
    <row r="126" spans="1:18" x14ac:dyDescent="0.35">
      <c r="A126" s="100">
        <v>7</v>
      </c>
      <c r="B126" s="101" t="s">
        <v>61</v>
      </c>
      <c r="C126" s="101" t="s">
        <v>286</v>
      </c>
      <c r="D126" s="101" t="s">
        <v>89</v>
      </c>
      <c r="E126" s="101" t="s">
        <v>2</v>
      </c>
      <c r="F126" s="101" t="s">
        <v>178</v>
      </c>
      <c r="G126" s="101" t="s">
        <v>637</v>
      </c>
      <c r="H126" s="102">
        <v>3621</v>
      </c>
      <c r="I126" s="100">
        <v>3</v>
      </c>
      <c r="J126" s="103">
        <f>หนองบัวลำภู!F41</f>
        <v>1002312.08</v>
      </c>
      <c r="K126" s="104">
        <f>หนองบัวลำภู!AF41</f>
        <v>1152316.76</v>
      </c>
      <c r="L126" s="105">
        <f>หนองบัวลำภู!AG41</f>
        <v>3256214.24</v>
      </c>
      <c r="M126" s="105">
        <f>หนองบัวลำภู!AH41</f>
        <v>2923929.88</v>
      </c>
      <c r="N126" s="101"/>
      <c r="O126" s="101"/>
      <c r="P126" s="101"/>
      <c r="Q126" s="93">
        <f t="shared" si="2"/>
        <v>332284.36000000034</v>
      </c>
      <c r="R126" s="94">
        <f t="shared" si="3"/>
        <v>899.25828224247448</v>
      </c>
    </row>
    <row r="127" spans="1:18" x14ac:dyDescent="0.35">
      <c r="A127" s="100">
        <v>8</v>
      </c>
      <c r="B127" s="101" t="s">
        <v>61</v>
      </c>
      <c r="C127" s="101" t="s">
        <v>286</v>
      </c>
      <c r="D127" s="101" t="s">
        <v>89</v>
      </c>
      <c r="E127" s="101" t="s">
        <v>2</v>
      </c>
      <c r="F127" s="101" t="s">
        <v>178</v>
      </c>
      <c r="G127" s="101" t="s">
        <v>638</v>
      </c>
      <c r="H127" s="102">
        <v>1853</v>
      </c>
      <c r="I127" s="100">
        <v>2</v>
      </c>
      <c r="J127" s="103">
        <f>หนองบัวลำภู!F42</f>
        <v>375846.5</v>
      </c>
      <c r="K127" s="104">
        <f>หนองบัวลำภู!AF42</f>
        <v>410402.01</v>
      </c>
      <c r="L127" s="105">
        <f>หนองบัวลำภู!AG42</f>
        <v>1998239.57</v>
      </c>
      <c r="M127" s="105">
        <f>หนองบัวลำภู!AH42</f>
        <v>1924532.66</v>
      </c>
      <c r="N127" s="101"/>
      <c r="O127" s="101"/>
      <c r="P127" s="101"/>
      <c r="Q127" s="93">
        <f t="shared" si="2"/>
        <v>73706.910000000149</v>
      </c>
      <c r="R127" s="94">
        <f t="shared" si="3"/>
        <v>1078.3807717215327</v>
      </c>
    </row>
    <row r="128" spans="1:18" x14ac:dyDescent="0.35">
      <c r="A128" s="100">
        <v>9</v>
      </c>
      <c r="B128" s="101" t="s">
        <v>61</v>
      </c>
      <c r="C128" s="101" t="s">
        <v>286</v>
      </c>
      <c r="D128" s="101" t="s">
        <v>89</v>
      </c>
      <c r="E128" s="101" t="s">
        <v>2</v>
      </c>
      <c r="F128" s="101" t="s">
        <v>178</v>
      </c>
      <c r="G128" s="101" t="s">
        <v>639</v>
      </c>
      <c r="H128" s="102">
        <v>1606</v>
      </c>
      <c r="I128" s="100">
        <v>2</v>
      </c>
      <c r="J128" s="103">
        <f>หนองบัวลำภู!F43</f>
        <v>428201.25</v>
      </c>
      <c r="K128" s="104">
        <f>หนองบัวลำภู!AF43</f>
        <v>449120.42</v>
      </c>
      <c r="L128" s="105">
        <f>หนองบัวลำภู!AG43</f>
        <v>1554511.8399999999</v>
      </c>
      <c r="M128" s="105">
        <f>หนองบัวลำภู!AH43</f>
        <v>1409981.21</v>
      </c>
      <c r="N128" s="101"/>
      <c r="O128" s="101"/>
      <c r="P128" s="101"/>
      <c r="Q128" s="93">
        <f t="shared" si="2"/>
        <v>144530.62999999989</v>
      </c>
      <c r="R128" s="94">
        <f t="shared" si="3"/>
        <v>967.94012453300115</v>
      </c>
    </row>
    <row r="129" spans="1:18" x14ac:dyDescent="0.35">
      <c r="A129" s="100">
        <v>10</v>
      </c>
      <c r="B129" s="101" t="s">
        <v>61</v>
      </c>
      <c r="C129" s="101" t="s">
        <v>286</v>
      </c>
      <c r="D129" s="101" t="s">
        <v>89</v>
      </c>
      <c r="E129" s="101" t="s">
        <v>2</v>
      </c>
      <c r="F129" s="101" t="s">
        <v>178</v>
      </c>
      <c r="G129" s="101" t="s">
        <v>640</v>
      </c>
      <c r="H129" s="102">
        <v>4293</v>
      </c>
      <c r="I129" s="100">
        <v>3</v>
      </c>
      <c r="J129" s="103">
        <f>หนองบัวลำภู!F44</f>
        <v>1357420.12</v>
      </c>
      <c r="K129" s="104">
        <f>หนองบัวลำภู!AF44</f>
        <v>1449306.2600000002</v>
      </c>
      <c r="L129" s="105">
        <f>หนองบัวลำภู!AG44</f>
        <v>3023022.51</v>
      </c>
      <c r="M129" s="105">
        <f>หนองบัวลำภู!AH44</f>
        <v>2096755.99</v>
      </c>
      <c r="N129" s="101"/>
      <c r="O129" s="101"/>
      <c r="P129" s="101"/>
      <c r="Q129" s="93">
        <f t="shared" si="2"/>
        <v>926266.51999999979</v>
      </c>
      <c r="R129" s="94">
        <f t="shared" si="3"/>
        <v>704.17482180293496</v>
      </c>
    </row>
    <row r="130" spans="1:18" x14ac:dyDescent="0.35">
      <c r="A130" s="100">
        <v>11</v>
      </c>
      <c r="B130" s="101" t="s">
        <v>61</v>
      </c>
      <c r="C130" s="101" t="s">
        <v>286</v>
      </c>
      <c r="D130" s="101" t="s">
        <v>89</v>
      </c>
      <c r="E130" s="101" t="s">
        <v>2</v>
      </c>
      <c r="F130" s="101" t="s">
        <v>178</v>
      </c>
      <c r="G130" s="101" t="s">
        <v>641</v>
      </c>
      <c r="H130" s="102">
        <v>2536</v>
      </c>
      <c r="I130" s="100">
        <v>2</v>
      </c>
      <c r="J130" s="103">
        <f>หนองบัวลำภู!F45</f>
        <v>418738.76</v>
      </c>
      <c r="K130" s="104">
        <f>หนองบัวลำภู!AF45</f>
        <v>433014.64</v>
      </c>
      <c r="L130" s="105">
        <f>หนองบัวลำภู!AG45</f>
        <v>945148.15</v>
      </c>
      <c r="M130" s="105">
        <f>หนองบัวลำภู!AH45</f>
        <v>933366.04999999993</v>
      </c>
      <c r="N130" s="101"/>
      <c r="O130" s="101"/>
      <c r="P130" s="101"/>
      <c r="Q130" s="93">
        <f t="shared" si="2"/>
        <v>11782.100000000093</v>
      </c>
      <c r="R130" s="94">
        <f t="shared" si="3"/>
        <v>372.69248817034702</v>
      </c>
    </row>
    <row r="131" spans="1:18" x14ac:dyDescent="0.35">
      <c r="A131" s="100">
        <v>12</v>
      </c>
      <c r="B131" s="101" t="s">
        <v>61</v>
      </c>
      <c r="C131" s="101" t="s">
        <v>286</v>
      </c>
      <c r="D131" s="101" t="s">
        <v>89</v>
      </c>
      <c r="E131" s="101" t="s">
        <v>2</v>
      </c>
      <c r="F131" s="101" t="s">
        <v>178</v>
      </c>
      <c r="G131" s="101" t="s">
        <v>642</v>
      </c>
      <c r="H131" s="102">
        <v>3568</v>
      </c>
      <c r="I131" s="100">
        <v>3</v>
      </c>
      <c r="J131" s="103">
        <f>หนองบัวลำภู!F46</f>
        <v>279067.26</v>
      </c>
      <c r="K131" s="104">
        <f>หนองบัวลำภู!AF46</f>
        <v>359529.88</v>
      </c>
      <c r="L131" s="105">
        <f>หนองบัวลำภู!AG46</f>
        <v>2428094.77</v>
      </c>
      <c r="M131" s="105">
        <f>หนองบัวลำภู!AH46</f>
        <v>2351437.6599999997</v>
      </c>
      <c r="N131" s="101"/>
      <c r="O131" s="101"/>
      <c r="P131" s="101"/>
      <c r="Q131" s="93">
        <f t="shared" si="2"/>
        <v>76657.110000000335</v>
      </c>
      <c r="R131" s="94">
        <f t="shared" si="3"/>
        <v>680.51983464125556</v>
      </c>
    </row>
    <row r="132" spans="1:18" x14ac:dyDescent="0.35">
      <c r="A132" s="100">
        <v>13</v>
      </c>
      <c r="B132" s="101" t="s">
        <v>61</v>
      </c>
      <c r="C132" s="101" t="s">
        <v>286</v>
      </c>
      <c r="D132" s="101" t="s">
        <v>89</v>
      </c>
      <c r="E132" s="101" t="s">
        <v>2</v>
      </c>
      <c r="F132" s="101" t="s">
        <v>178</v>
      </c>
      <c r="G132" s="101" t="s">
        <v>643</v>
      </c>
      <c r="H132" s="102">
        <v>2724</v>
      </c>
      <c r="I132" s="100">
        <v>2</v>
      </c>
      <c r="J132" s="103">
        <f>หนองบัวลำภู!F47</f>
        <v>235958.7</v>
      </c>
      <c r="K132" s="104">
        <f>หนองบัวลำภู!AF47</f>
        <v>307593.58</v>
      </c>
      <c r="L132" s="105">
        <f>หนองบัวลำภู!AG47</f>
        <v>1796789.53</v>
      </c>
      <c r="M132" s="105">
        <f>หนองบัวลำภู!AH47</f>
        <v>1760563.1300000001</v>
      </c>
      <c r="N132" s="101"/>
      <c r="O132" s="101"/>
      <c r="P132" s="101"/>
      <c r="Q132" s="93">
        <f t="shared" si="2"/>
        <v>36226.399999999907</v>
      </c>
      <c r="R132" s="94">
        <f t="shared" si="3"/>
        <v>659.61436490455219</v>
      </c>
    </row>
    <row r="133" spans="1:18" x14ac:dyDescent="0.35">
      <c r="A133" s="100">
        <v>14</v>
      </c>
      <c r="B133" s="101" t="s">
        <v>61</v>
      </c>
      <c r="C133" s="101" t="s">
        <v>286</v>
      </c>
      <c r="D133" s="101" t="s">
        <v>89</v>
      </c>
      <c r="E133" s="101" t="s">
        <v>2</v>
      </c>
      <c r="F133" s="101" t="s">
        <v>178</v>
      </c>
      <c r="G133" s="101" t="s">
        <v>644</v>
      </c>
      <c r="H133" s="102">
        <v>1550</v>
      </c>
      <c r="I133" s="100">
        <v>2</v>
      </c>
      <c r="J133" s="103">
        <f>หนองบัวลำภู!F48</f>
        <v>465382.27</v>
      </c>
      <c r="K133" s="104">
        <f>หนองบัวลำภู!AF48</f>
        <v>541391.30000000005</v>
      </c>
      <c r="L133" s="105">
        <f>หนองบัวลำภู!AG48</f>
        <v>1500744.49</v>
      </c>
      <c r="M133" s="105">
        <f>หนองบัวลำภู!AH48</f>
        <v>1429922.2</v>
      </c>
      <c r="N133" s="101"/>
      <c r="O133" s="101"/>
      <c r="P133" s="101"/>
      <c r="Q133" s="93">
        <f t="shared" si="2"/>
        <v>70822.290000000037</v>
      </c>
      <c r="R133" s="94">
        <f t="shared" si="3"/>
        <v>968.22225161290316</v>
      </c>
    </row>
    <row r="134" spans="1:18" x14ac:dyDescent="0.35">
      <c r="A134" s="100">
        <v>15</v>
      </c>
      <c r="B134" s="101" t="s">
        <v>61</v>
      </c>
      <c r="C134" s="101" t="s">
        <v>286</v>
      </c>
      <c r="D134" s="101" t="s">
        <v>89</v>
      </c>
      <c r="E134" s="101" t="s">
        <v>2</v>
      </c>
      <c r="F134" s="101" t="s">
        <v>178</v>
      </c>
      <c r="G134" s="101" t="s">
        <v>645</v>
      </c>
      <c r="H134" s="102">
        <v>2348</v>
      </c>
      <c r="I134" s="100">
        <v>2</v>
      </c>
      <c r="J134" s="103">
        <f>หนองบัวลำภู!F49</f>
        <v>292887.06</v>
      </c>
      <c r="K134" s="104">
        <f>หนองบัวลำภู!AF49</f>
        <v>370189.79</v>
      </c>
      <c r="L134" s="105">
        <f>หนองบัวลำภู!AG49</f>
        <v>1491947.62</v>
      </c>
      <c r="M134" s="105">
        <f>หนองบัวลำภู!AH49</f>
        <v>1424761.49</v>
      </c>
      <c r="N134" s="101"/>
      <c r="O134" s="101"/>
      <c r="P134" s="101"/>
      <c r="Q134" s="93">
        <f t="shared" si="2"/>
        <v>67186.130000000121</v>
      </c>
      <c r="R134" s="94">
        <f t="shared" si="3"/>
        <v>635.41210391822835</v>
      </c>
    </row>
    <row r="135" spans="1:18" s="112" customFormat="1" x14ac:dyDescent="0.35">
      <c r="A135" s="106">
        <v>3</v>
      </c>
      <c r="B135" s="107" t="s">
        <v>61</v>
      </c>
      <c r="C135" s="107"/>
      <c r="D135" s="107"/>
      <c r="E135" s="107" t="s">
        <v>75</v>
      </c>
      <c r="F135" s="107"/>
      <c r="G135" s="107" t="s">
        <v>288</v>
      </c>
      <c r="H135" s="113">
        <f>SUM(H120:H134)</f>
        <v>40327</v>
      </c>
      <c r="I135" s="106"/>
      <c r="J135" s="109">
        <f>SUM(J121:J134)</f>
        <v>7896500.29</v>
      </c>
      <c r="K135" s="109">
        <f>SUM(K120:K134)</f>
        <v>8753301.1199999992</v>
      </c>
      <c r="L135" s="109">
        <f>SUM(L120:L134)</f>
        <v>28746647.399999995</v>
      </c>
      <c r="M135" s="109">
        <f>SUM(M120:M134)</f>
        <v>25532036.749999996</v>
      </c>
      <c r="N135" s="107">
        <v>14</v>
      </c>
      <c r="O135" s="107">
        <v>14</v>
      </c>
      <c r="P135" s="107">
        <f>N135-O135</f>
        <v>0</v>
      </c>
      <c r="Q135" s="110">
        <f t="shared" ref="Q135:Q198" si="5">L135-M135</f>
        <v>3214610.6499999985</v>
      </c>
      <c r="R135" s="111">
        <f>L135/H135</f>
        <v>712.83872839536775</v>
      </c>
    </row>
    <row r="136" spans="1:18" x14ac:dyDescent="0.35">
      <c r="A136" s="100">
        <v>1</v>
      </c>
      <c r="B136" s="101" t="s">
        <v>61</v>
      </c>
      <c r="C136" s="101" t="s">
        <v>289</v>
      </c>
      <c r="D136" s="101" t="s">
        <v>96</v>
      </c>
      <c r="E136" s="101" t="s">
        <v>3</v>
      </c>
      <c r="F136" s="101" t="s">
        <v>208</v>
      </c>
      <c r="G136" s="101" t="s">
        <v>290</v>
      </c>
      <c r="H136" s="102"/>
      <c r="I136" s="100"/>
      <c r="J136" s="103"/>
      <c r="K136" s="104"/>
      <c r="L136" s="105"/>
      <c r="M136" s="105"/>
      <c r="N136" s="101"/>
      <c r="O136" s="101"/>
      <c r="P136" s="101"/>
    </row>
    <row r="137" spans="1:18" x14ac:dyDescent="0.35">
      <c r="A137" s="100">
        <v>2</v>
      </c>
      <c r="B137" s="101" t="s">
        <v>61</v>
      </c>
      <c r="C137" s="101" t="s">
        <v>289</v>
      </c>
      <c r="D137" s="101" t="s">
        <v>96</v>
      </c>
      <c r="E137" s="101" t="s">
        <v>3</v>
      </c>
      <c r="F137" s="101" t="s">
        <v>178</v>
      </c>
      <c r="G137" s="101" t="s">
        <v>646</v>
      </c>
      <c r="H137" s="102">
        <v>5674</v>
      </c>
      <c r="I137" s="100">
        <v>4</v>
      </c>
      <c r="J137" s="103">
        <f>หนองบัวลำภู!F50</f>
        <v>866435.5</v>
      </c>
      <c r="K137" s="104">
        <f>หนองบัวลำภู!AF50</f>
        <v>918011.89</v>
      </c>
      <c r="L137" s="105">
        <f>หนองบัวลำภู!AG50</f>
        <v>3556471.36</v>
      </c>
      <c r="M137" s="105">
        <f>หนองบัวลำภู!AH50</f>
        <v>2940572.2</v>
      </c>
      <c r="N137" s="101"/>
      <c r="O137" s="101"/>
      <c r="P137" s="101"/>
      <c r="Q137" s="93">
        <f t="shared" si="5"/>
        <v>615899.15999999968</v>
      </c>
      <c r="R137" s="94">
        <f t="shared" ref="R137:R198" si="6">L137/H137</f>
        <v>626.80143813887912</v>
      </c>
    </row>
    <row r="138" spans="1:18" x14ac:dyDescent="0.35">
      <c r="A138" s="100">
        <v>3</v>
      </c>
      <c r="B138" s="101" t="s">
        <v>61</v>
      </c>
      <c r="C138" s="101" t="s">
        <v>289</v>
      </c>
      <c r="D138" s="101" t="s">
        <v>96</v>
      </c>
      <c r="E138" s="101" t="s">
        <v>3</v>
      </c>
      <c r="F138" s="101" t="s">
        <v>178</v>
      </c>
      <c r="G138" s="101" t="s">
        <v>647</v>
      </c>
      <c r="H138" s="102">
        <v>5329</v>
      </c>
      <c r="I138" s="100">
        <v>4</v>
      </c>
      <c r="J138" s="103">
        <f>หนองบัวลำภู!F51</f>
        <v>642463.11</v>
      </c>
      <c r="K138" s="104">
        <f>หนองบัวลำภู!AF51</f>
        <v>712133.42999999993</v>
      </c>
      <c r="L138" s="105">
        <f>หนองบัวลำภู!AG51</f>
        <v>3584817.2</v>
      </c>
      <c r="M138" s="105">
        <f>หนองบัวลำภู!AH51</f>
        <v>3143758.87</v>
      </c>
      <c r="N138" s="101"/>
      <c r="O138" s="101"/>
      <c r="P138" s="101"/>
      <c r="Q138" s="93">
        <f t="shared" si="5"/>
        <v>441058.33000000007</v>
      </c>
      <c r="R138" s="94">
        <f t="shared" si="6"/>
        <v>672.69979358228568</v>
      </c>
    </row>
    <row r="139" spans="1:18" x14ac:dyDescent="0.35">
      <c r="A139" s="100">
        <v>4</v>
      </c>
      <c r="B139" s="101" t="s">
        <v>61</v>
      </c>
      <c r="C139" s="101" t="s">
        <v>289</v>
      </c>
      <c r="D139" s="101" t="s">
        <v>96</v>
      </c>
      <c r="E139" s="101" t="s">
        <v>3</v>
      </c>
      <c r="F139" s="101" t="s">
        <v>178</v>
      </c>
      <c r="G139" s="101" t="s">
        <v>648</v>
      </c>
      <c r="H139" s="102">
        <v>3741</v>
      </c>
      <c r="I139" s="100">
        <v>3</v>
      </c>
      <c r="J139" s="103">
        <f>หนองบัวลำภู!F52</f>
        <v>691799.15</v>
      </c>
      <c r="K139" s="104">
        <f>หนองบัวลำภู!AF52</f>
        <v>709458.35</v>
      </c>
      <c r="L139" s="105">
        <f>หนองบัวลำภู!AG52</f>
        <v>1694947.15</v>
      </c>
      <c r="M139" s="105">
        <f>หนองบัวลำภู!AH52</f>
        <v>1288567.96</v>
      </c>
      <c r="N139" s="101"/>
      <c r="O139" s="101"/>
      <c r="P139" s="101"/>
      <c r="Q139" s="93">
        <f t="shared" si="5"/>
        <v>406379.18999999994</v>
      </c>
      <c r="R139" s="94">
        <f t="shared" si="6"/>
        <v>453.07328254477409</v>
      </c>
    </row>
    <row r="140" spans="1:18" x14ac:dyDescent="0.35">
      <c r="A140" s="100">
        <v>5</v>
      </c>
      <c r="B140" s="101" t="s">
        <v>61</v>
      </c>
      <c r="C140" s="101" t="s">
        <v>289</v>
      </c>
      <c r="D140" s="101" t="s">
        <v>96</v>
      </c>
      <c r="E140" s="101" t="s">
        <v>3</v>
      </c>
      <c r="F140" s="101" t="s">
        <v>178</v>
      </c>
      <c r="G140" s="101" t="s">
        <v>649</v>
      </c>
      <c r="H140" s="102">
        <v>10085</v>
      </c>
      <c r="I140" s="100">
        <v>5</v>
      </c>
      <c r="J140" s="103">
        <f>หนองบัวลำภู!F53</f>
        <v>780618.3</v>
      </c>
      <c r="K140" s="104">
        <f>หนองบัวลำภู!AF53</f>
        <v>884788.66</v>
      </c>
      <c r="L140" s="105">
        <f>หนองบัวลำภู!AG53</f>
        <v>12147401.529999999</v>
      </c>
      <c r="M140" s="105">
        <f>หนองบัวลำภู!AH53</f>
        <v>11828761.49</v>
      </c>
      <c r="N140" s="101"/>
      <c r="O140" s="101"/>
      <c r="P140" s="101"/>
      <c r="Q140" s="93">
        <f t="shared" si="5"/>
        <v>318640.03999999911</v>
      </c>
      <c r="R140" s="94">
        <f t="shared" si="6"/>
        <v>1204.501886960833</v>
      </c>
    </row>
    <row r="141" spans="1:18" x14ac:dyDescent="0.35">
      <c r="A141" s="100">
        <v>6</v>
      </c>
      <c r="B141" s="101" t="s">
        <v>61</v>
      </c>
      <c r="C141" s="101" t="s">
        <v>289</v>
      </c>
      <c r="D141" s="101" t="s">
        <v>96</v>
      </c>
      <c r="E141" s="101" t="s">
        <v>3</v>
      </c>
      <c r="F141" s="101" t="s">
        <v>178</v>
      </c>
      <c r="G141" s="101" t="s">
        <v>650</v>
      </c>
      <c r="H141" s="102">
        <v>1758</v>
      </c>
      <c r="I141" s="100">
        <v>2</v>
      </c>
      <c r="J141" s="103">
        <f>หนองบัวลำภู!F54</f>
        <v>315598.3</v>
      </c>
      <c r="K141" s="104">
        <f>หนองบัวลำภู!AF54</f>
        <v>333742.81</v>
      </c>
      <c r="L141" s="105">
        <f>หนองบัวลำภู!AG54</f>
        <v>1987488.6600000001</v>
      </c>
      <c r="M141" s="105">
        <f>หนองบัวลำภู!AH54</f>
        <v>1848250.12</v>
      </c>
      <c r="N141" s="101"/>
      <c r="O141" s="101"/>
      <c r="P141" s="101"/>
      <c r="Q141" s="93">
        <f t="shared" si="5"/>
        <v>139238.54000000004</v>
      </c>
      <c r="R141" s="94">
        <f t="shared" si="6"/>
        <v>1130.5396245733789</v>
      </c>
    </row>
    <row r="142" spans="1:18" x14ac:dyDescent="0.35">
      <c r="A142" s="100">
        <v>7</v>
      </c>
      <c r="B142" s="101" t="s">
        <v>61</v>
      </c>
      <c r="C142" s="101" t="s">
        <v>289</v>
      </c>
      <c r="D142" s="101" t="s">
        <v>96</v>
      </c>
      <c r="E142" s="101" t="s">
        <v>3</v>
      </c>
      <c r="F142" s="101" t="s">
        <v>178</v>
      </c>
      <c r="G142" s="101" t="s">
        <v>651</v>
      </c>
      <c r="H142" s="102">
        <v>3359</v>
      </c>
      <c r="I142" s="100">
        <v>3</v>
      </c>
      <c r="J142" s="103">
        <f>หนองบัวลำภู!F55</f>
        <v>358021.53</v>
      </c>
      <c r="K142" s="104">
        <f>หนองบัวลำภู!AF55</f>
        <v>378629.01</v>
      </c>
      <c r="L142" s="105">
        <f>หนองบัวลำภู!AG55</f>
        <v>2724308.98</v>
      </c>
      <c r="M142" s="105">
        <f>หนองบัวลำภู!AH55</f>
        <v>2511814.29</v>
      </c>
      <c r="N142" s="101"/>
      <c r="O142" s="101"/>
      <c r="P142" s="101"/>
      <c r="Q142" s="93">
        <f t="shared" si="5"/>
        <v>212494.68999999994</v>
      </c>
      <c r="R142" s="94">
        <f t="shared" si="6"/>
        <v>811.04762727002083</v>
      </c>
    </row>
    <row r="143" spans="1:18" x14ac:dyDescent="0.35">
      <c r="A143" s="100">
        <v>8</v>
      </c>
      <c r="B143" s="101" t="s">
        <v>61</v>
      </c>
      <c r="C143" s="101" t="s">
        <v>289</v>
      </c>
      <c r="D143" s="101" t="s">
        <v>96</v>
      </c>
      <c r="E143" s="101" t="s">
        <v>3</v>
      </c>
      <c r="F143" s="101" t="s">
        <v>178</v>
      </c>
      <c r="G143" s="101" t="s">
        <v>1417</v>
      </c>
      <c r="H143" s="102">
        <v>5691</v>
      </c>
      <c r="I143" s="100">
        <v>4</v>
      </c>
      <c r="J143" s="103">
        <f>หนองบัวลำภู!F56</f>
        <v>524017.19</v>
      </c>
      <c r="K143" s="104">
        <f>หนองบัวลำภู!AF56</f>
        <v>558967.35</v>
      </c>
      <c r="L143" s="105">
        <f>หนองบัวลำภู!AG56</f>
        <v>2915226.64</v>
      </c>
      <c r="M143" s="105">
        <f>หนองบัวลำภู!AH56</f>
        <v>2362027.42</v>
      </c>
      <c r="N143" s="101"/>
      <c r="O143" s="101"/>
      <c r="P143" s="101"/>
      <c r="Q143" s="93">
        <f t="shared" si="5"/>
        <v>553199.2200000002</v>
      </c>
      <c r="R143" s="94">
        <f t="shared" si="6"/>
        <v>512.25208926374978</v>
      </c>
    </row>
    <row r="144" spans="1:18" x14ac:dyDescent="0.35">
      <c r="A144" s="100">
        <v>9</v>
      </c>
      <c r="B144" s="101" t="s">
        <v>61</v>
      </c>
      <c r="C144" s="101" t="s">
        <v>289</v>
      </c>
      <c r="D144" s="101" t="s">
        <v>96</v>
      </c>
      <c r="E144" s="101" t="s">
        <v>3</v>
      </c>
      <c r="F144" s="101" t="s">
        <v>178</v>
      </c>
      <c r="G144" s="101" t="s">
        <v>653</v>
      </c>
      <c r="H144" s="102">
        <v>2989</v>
      </c>
      <c r="I144" s="100">
        <v>2</v>
      </c>
      <c r="J144" s="103">
        <f>หนองบัวลำภู!F57</f>
        <v>402712.12</v>
      </c>
      <c r="K144" s="104">
        <f>หนองบัวลำภู!AF57</f>
        <v>457831.22000000003</v>
      </c>
      <c r="L144" s="105">
        <f>หนองบัวลำภู!AG57</f>
        <v>2194946.27</v>
      </c>
      <c r="M144" s="105">
        <f>หนองบัวลำภู!AH57</f>
        <v>1850735.17</v>
      </c>
      <c r="N144" s="101"/>
      <c r="O144" s="101"/>
      <c r="P144" s="101"/>
      <c r="Q144" s="93">
        <f t="shared" si="5"/>
        <v>344211.10000000009</v>
      </c>
      <c r="R144" s="94">
        <f t="shared" si="6"/>
        <v>734.34134158581469</v>
      </c>
    </row>
    <row r="145" spans="1:18" x14ac:dyDescent="0.35">
      <c r="A145" s="100">
        <v>10</v>
      </c>
      <c r="B145" s="101" t="s">
        <v>61</v>
      </c>
      <c r="C145" s="101" t="s">
        <v>289</v>
      </c>
      <c r="D145" s="101" t="s">
        <v>96</v>
      </c>
      <c r="E145" s="101" t="s">
        <v>3</v>
      </c>
      <c r="F145" s="101" t="s">
        <v>178</v>
      </c>
      <c r="G145" s="101" t="s">
        <v>654</v>
      </c>
      <c r="H145" s="102">
        <v>5028</v>
      </c>
      <c r="I145" s="100">
        <v>4</v>
      </c>
      <c r="J145" s="103">
        <f>หนองบัวลำภู!F58</f>
        <v>559392.43999999994</v>
      </c>
      <c r="K145" s="104">
        <f>หนองบัวลำภู!AF58</f>
        <v>644696.81999999995</v>
      </c>
      <c r="L145" s="105">
        <f>หนองบัวลำภู!AG58</f>
        <v>3998101.39</v>
      </c>
      <c r="M145" s="105">
        <f>หนองบัวลำภู!AH58</f>
        <v>3229928.5</v>
      </c>
      <c r="N145" s="101"/>
      <c r="O145" s="101"/>
      <c r="P145" s="101"/>
      <c r="Q145" s="93">
        <f t="shared" si="5"/>
        <v>768172.89000000013</v>
      </c>
      <c r="R145" s="94">
        <f t="shared" si="6"/>
        <v>795.16734089101033</v>
      </c>
    </row>
    <row r="146" spans="1:18" x14ac:dyDescent="0.35">
      <c r="A146" s="100">
        <v>11</v>
      </c>
      <c r="B146" s="101" t="s">
        <v>61</v>
      </c>
      <c r="C146" s="101" t="s">
        <v>289</v>
      </c>
      <c r="D146" s="101" t="s">
        <v>96</v>
      </c>
      <c r="E146" s="101" t="s">
        <v>3</v>
      </c>
      <c r="F146" s="101" t="s">
        <v>178</v>
      </c>
      <c r="G146" s="101" t="s">
        <v>655</v>
      </c>
      <c r="H146" s="102">
        <v>3475</v>
      </c>
      <c r="I146" s="100">
        <v>3</v>
      </c>
      <c r="J146" s="103">
        <f>หนองบัวลำภู!F59</f>
        <v>225138.78</v>
      </c>
      <c r="K146" s="104">
        <f>หนองบัวลำภู!AF59</f>
        <v>237678.815</v>
      </c>
      <c r="L146" s="105">
        <f>หนองบัวลำภู!AG59</f>
        <v>1819341.1500000001</v>
      </c>
      <c r="M146" s="105">
        <f>หนองบัวลำภู!AH59</f>
        <v>1618214.635</v>
      </c>
      <c r="N146" s="101"/>
      <c r="O146" s="101"/>
      <c r="P146" s="101"/>
      <c r="Q146" s="93">
        <f t="shared" si="5"/>
        <v>201126.51500000013</v>
      </c>
      <c r="R146" s="94">
        <f t="shared" si="6"/>
        <v>523.55141007194254</v>
      </c>
    </row>
    <row r="147" spans="1:18" x14ac:dyDescent="0.35">
      <c r="A147" s="100">
        <v>12</v>
      </c>
      <c r="B147" s="101" t="s">
        <v>61</v>
      </c>
      <c r="C147" s="101" t="s">
        <v>289</v>
      </c>
      <c r="D147" s="101" t="s">
        <v>96</v>
      </c>
      <c r="E147" s="101" t="s">
        <v>3</v>
      </c>
      <c r="F147" s="101" t="s">
        <v>178</v>
      </c>
      <c r="G147" s="101" t="s">
        <v>656</v>
      </c>
      <c r="H147" s="102">
        <v>2888</v>
      </c>
      <c r="I147" s="100">
        <v>2</v>
      </c>
      <c r="J147" s="103">
        <f>หนองบัวลำภู!F60</f>
        <v>259133.76</v>
      </c>
      <c r="K147" s="104">
        <f>หนองบัวลำภู!AF60</f>
        <v>309903.76</v>
      </c>
      <c r="L147" s="105">
        <f>หนองบัวลำภู!AG60</f>
        <v>1697980.13</v>
      </c>
      <c r="M147" s="105">
        <f>หนองบัวลำภู!AH60</f>
        <v>1753906.67</v>
      </c>
      <c r="N147" s="101"/>
      <c r="O147" s="101"/>
      <c r="P147" s="101"/>
      <c r="Q147" s="93">
        <f t="shared" si="5"/>
        <v>-55926.540000000037</v>
      </c>
      <c r="R147" s="94">
        <f t="shared" si="6"/>
        <v>587.94325831024923</v>
      </c>
    </row>
    <row r="148" spans="1:18" x14ac:dyDescent="0.35">
      <c r="A148" s="100">
        <v>13</v>
      </c>
      <c r="B148" s="101" t="s">
        <v>61</v>
      </c>
      <c r="C148" s="101" t="s">
        <v>289</v>
      </c>
      <c r="D148" s="101" t="s">
        <v>96</v>
      </c>
      <c r="E148" s="101" t="s">
        <v>3</v>
      </c>
      <c r="F148" s="101" t="s">
        <v>178</v>
      </c>
      <c r="G148" s="101" t="s">
        <v>657</v>
      </c>
      <c r="H148" s="102">
        <v>1354</v>
      </c>
      <c r="I148" s="100">
        <v>1</v>
      </c>
      <c r="J148" s="103">
        <f>หนองบัวลำภู!F61</f>
        <v>212049.12</v>
      </c>
      <c r="K148" s="104">
        <f>หนองบัวลำภู!AF61</f>
        <v>255215.53999999998</v>
      </c>
      <c r="L148" s="105">
        <f>หนองบัวลำภู!AG61</f>
        <v>1698880.74</v>
      </c>
      <c r="M148" s="105">
        <f>หนองบัวลำภู!AH61</f>
        <v>1560140.24</v>
      </c>
      <c r="N148" s="101"/>
      <c r="O148" s="101"/>
      <c r="P148" s="101"/>
      <c r="Q148" s="93">
        <f t="shared" si="5"/>
        <v>138740.5</v>
      </c>
      <c r="R148" s="94">
        <f t="shared" si="6"/>
        <v>1254.7125110782865</v>
      </c>
    </row>
    <row r="149" spans="1:18" x14ac:dyDescent="0.35">
      <c r="A149" s="100">
        <v>14</v>
      </c>
      <c r="B149" s="101" t="s">
        <v>61</v>
      </c>
      <c r="C149" s="101" t="s">
        <v>289</v>
      </c>
      <c r="D149" s="101" t="s">
        <v>96</v>
      </c>
      <c r="E149" s="101" t="s">
        <v>3</v>
      </c>
      <c r="F149" s="101" t="s">
        <v>178</v>
      </c>
      <c r="G149" s="101" t="s">
        <v>658</v>
      </c>
      <c r="H149" s="102">
        <v>3500</v>
      </c>
      <c r="I149" s="100">
        <v>3</v>
      </c>
      <c r="J149" s="103">
        <f>หนองบัวลำภู!F62</f>
        <v>558386.77</v>
      </c>
      <c r="K149" s="104">
        <f>หนองบัวลำภู!AF62</f>
        <v>551357.70000000007</v>
      </c>
      <c r="L149" s="105">
        <f>หนองบัวลำภู!AG62</f>
        <v>2165480.88</v>
      </c>
      <c r="M149" s="105">
        <f>หนองบัวลำภู!AH62</f>
        <v>2118605.06</v>
      </c>
      <c r="N149" s="101"/>
      <c r="O149" s="101"/>
      <c r="P149" s="101"/>
      <c r="Q149" s="93">
        <f t="shared" si="5"/>
        <v>46875.819999999832</v>
      </c>
      <c r="R149" s="94">
        <f t="shared" si="6"/>
        <v>618.70882285714288</v>
      </c>
    </row>
    <row r="150" spans="1:18" x14ac:dyDescent="0.35">
      <c r="A150" s="100">
        <v>15</v>
      </c>
      <c r="B150" s="101" t="s">
        <v>61</v>
      </c>
      <c r="C150" s="101" t="s">
        <v>289</v>
      </c>
      <c r="D150" s="101" t="s">
        <v>96</v>
      </c>
      <c r="E150" s="101" t="s">
        <v>3</v>
      </c>
      <c r="F150" s="101" t="s">
        <v>178</v>
      </c>
      <c r="G150" s="101" t="s">
        <v>659</v>
      </c>
      <c r="H150" s="102">
        <v>6506</v>
      </c>
      <c r="I150" s="100">
        <v>5</v>
      </c>
      <c r="J150" s="103">
        <f>หนองบัวลำภู!F63</f>
        <v>721333.2</v>
      </c>
      <c r="K150" s="104">
        <f>หนองบัวลำภู!AF63</f>
        <v>716062.33999999985</v>
      </c>
      <c r="L150" s="105">
        <f>หนองบัวลำภู!AG63</f>
        <v>3156859.08</v>
      </c>
      <c r="M150" s="105">
        <f>หนองบัวลำภู!AH63</f>
        <v>2866315.7600000002</v>
      </c>
      <c r="N150" s="101"/>
      <c r="O150" s="101"/>
      <c r="P150" s="101"/>
      <c r="Q150" s="93">
        <f t="shared" si="5"/>
        <v>290543.31999999983</v>
      </c>
      <c r="R150" s="94">
        <f t="shared" si="6"/>
        <v>485.22272978788811</v>
      </c>
    </row>
    <row r="151" spans="1:18" x14ac:dyDescent="0.35">
      <c r="A151" s="100">
        <v>16</v>
      </c>
      <c r="B151" s="101" t="s">
        <v>61</v>
      </c>
      <c r="C151" s="101" t="s">
        <v>289</v>
      </c>
      <c r="D151" s="101" t="s">
        <v>96</v>
      </c>
      <c r="E151" s="101" t="s">
        <v>3</v>
      </c>
      <c r="F151" s="101" t="s">
        <v>178</v>
      </c>
      <c r="G151" s="101" t="s">
        <v>660</v>
      </c>
      <c r="H151" s="102">
        <v>4556</v>
      </c>
      <c r="I151" s="100">
        <v>4</v>
      </c>
      <c r="J151" s="103">
        <f>หนองบัวลำภู!F64</f>
        <v>757416.05</v>
      </c>
      <c r="K151" s="104">
        <f>หนองบัวลำภู!AF64</f>
        <v>731554.41</v>
      </c>
      <c r="L151" s="105">
        <f>หนองบัวลำภู!AG64</f>
        <v>2507587.44</v>
      </c>
      <c r="M151" s="105">
        <f>หนองบัวลำภู!AH64</f>
        <v>1990899.89</v>
      </c>
      <c r="N151" s="101"/>
      <c r="O151" s="101"/>
      <c r="P151" s="101"/>
      <c r="Q151" s="93">
        <f t="shared" si="5"/>
        <v>516687.55000000005</v>
      </c>
      <c r="R151" s="94">
        <f t="shared" si="6"/>
        <v>550.39232660228265</v>
      </c>
    </row>
    <row r="152" spans="1:18" x14ac:dyDescent="0.35">
      <c r="A152" s="100">
        <v>17</v>
      </c>
      <c r="B152" s="101" t="s">
        <v>61</v>
      </c>
      <c r="C152" s="101" t="s">
        <v>289</v>
      </c>
      <c r="D152" s="101" t="s">
        <v>96</v>
      </c>
      <c r="E152" s="101" t="s">
        <v>3</v>
      </c>
      <c r="F152" s="101" t="s">
        <v>178</v>
      </c>
      <c r="G152" s="101" t="s">
        <v>661</v>
      </c>
      <c r="H152" s="102">
        <v>3413</v>
      </c>
      <c r="I152" s="100">
        <v>3</v>
      </c>
      <c r="J152" s="103">
        <f>หนองบัวลำภู!F65</f>
        <v>410920.27</v>
      </c>
      <c r="K152" s="104">
        <f>หนองบัวลำภู!AF65</f>
        <v>421746.15</v>
      </c>
      <c r="L152" s="105">
        <f>หนองบัวลำภู!AG65</f>
        <v>2770062.34</v>
      </c>
      <c r="M152" s="105">
        <f>หนองบัวลำภู!AH65</f>
        <v>2506533.0399999996</v>
      </c>
      <c r="N152" s="101"/>
      <c r="O152" s="101"/>
      <c r="P152" s="101"/>
      <c r="Q152" s="93">
        <f t="shared" si="5"/>
        <v>263529.30000000028</v>
      </c>
      <c r="R152" s="94">
        <f t="shared" si="6"/>
        <v>811.6209610313507</v>
      </c>
    </row>
    <row r="153" spans="1:18" x14ac:dyDescent="0.35">
      <c r="A153" s="100">
        <v>18</v>
      </c>
      <c r="B153" s="101" t="s">
        <v>61</v>
      </c>
      <c r="C153" s="101" t="s">
        <v>289</v>
      </c>
      <c r="D153" s="101" t="s">
        <v>96</v>
      </c>
      <c r="E153" s="101" t="s">
        <v>3</v>
      </c>
      <c r="F153" s="101" t="s">
        <v>178</v>
      </c>
      <c r="G153" s="101" t="s">
        <v>662</v>
      </c>
      <c r="H153" s="102">
        <v>3744</v>
      </c>
      <c r="I153" s="100">
        <v>3</v>
      </c>
      <c r="J153" s="103">
        <f>หนองบัวลำภู!F66</f>
        <v>548814.9</v>
      </c>
      <c r="K153" s="104">
        <f>หนองบัวลำภู!AF66</f>
        <v>546758.76</v>
      </c>
      <c r="L153" s="105">
        <f>หนองบัวลำภู!AG66</f>
        <v>2023113.0799999998</v>
      </c>
      <c r="M153" s="105">
        <f>หนองบัวลำภู!AH66</f>
        <v>1610540.02</v>
      </c>
      <c r="N153" s="101"/>
      <c r="O153" s="101"/>
      <c r="P153" s="101"/>
      <c r="Q153" s="93">
        <f t="shared" si="5"/>
        <v>412573.05999999982</v>
      </c>
      <c r="R153" s="94">
        <f t="shared" si="6"/>
        <v>540.36139957264947</v>
      </c>
    </row>
    <row r="154" spans="1:18" s="112" customFormat="1" x14ac:dyDescent="0.35">
      <c r="A154" s="106">
        <v>4</v>
      </c>
      <c r="B154" s="107" t="s">
        <v>61</v>
      </c>
      <c r="C154" s="107"/>
      <c r="D154" s="107"/>
      <c r="E154" s="107" t="s">
        <v>75</v>
      </c>
      <c r="F154" s="107"/>
      <c r="G154" s="107" t="s">
        <v>291</v>
      </c>
      <c r="H154" s="113">
        <f>SUM(H136:H153)</f>
        <v>73090</v>
      </c>
      <c r="I154" s="106"/>
      <c r="J154" s="109">
        <f>SUM(J136:J153)</f>
        <v>8834250.4899999984</v>
      </c>
      <c r="K154" s="109">
        <f>SUM(K136:K153)</f>
        <v>9368537.0150000006</v>
      </c>
      <c r="L154" s="109">
        <f>SUM(L136:L153)</f>
        <v>52643014.019999996</v>
      </c>
      <c r="M154" s="109">
        <f>SUM(M136:M153)</f>
        <v>47029571.335000008</v>
      </c>
      <c r="N154" s="107">
        <v>17</v>
      </c>
      <c r="O154" s="107">
        <v>17</v>
      </c>
      <c r="P154" s="107">
        <f>N154-O154</f>
        <v>0</v>
      </c>
      <c r="Q154" s="110">
        <f t="shared" si="5"/>
        <v>5613442.6849999875</v>
      </c>
      <c r="R154" s="111">
        <f>L154/H154</f>
        <v>720.24919989054581</v>
      </c>
    </row>
    <row r="155" spans="1:18" x14ac:dyDescent="0.35">
      <c r="A155" s="100">
        <v>1</v>
      </c>
      <c r="B155" s="101" t="s">
        <v>61</v>
      </c>
      <c r="C155" s="101" t="s">
        <v>292</v>
      </c>
      <c r="D155" s="101" t="s">
        <v>103</v>
      </c>
      <c r="E155" s="101" t="s">
        <v>4</v>
      </c>
      <c r="F155" s="101" t="s">
        <v>208</v>
      </c>
      <c r="G155" s="101" t="s">
        <v>293</v>
      </c>
      <c r="H155" s="102"/>
      <c r="I155" s="100"/>
      <c r="J155" s="103"/>
      <c r="K155" s="104"/>
      <c r="L155" s="105"/>
      <c r="M155" s="105"/>
      <c r="N155" s="101"/>
      <c r="O155" s="101"/>
      <c r="P155" s="101"/>
    </row>
    <row r="156" spans="1:18" x14ac:dyDescent="0.35">
      <c r="A156" s="100">
        <v>2</v>
      </c>
      <c r="B156" s="101" t="s">
        <v>61</v>
      </c>
      <c r="C156" s="101" t="s">
        <v>292</v>
      </c>
      <c r="D156" s="101" t="s">
        <v>103</v>
      </c>
      <c r="E156" s="101" t="s">
        <v>4</v>
      </c>
      <c r="F156" s="101" t="s">
        <v>178</v>
      </c>
      <c r="G156" s="101" t="s">
        <v>663</v>
      </c>
      <c r="H156" s="102">
        <v>3395</v>
      </c>
      <c r="I156" s="100">
        <v>3</v>
      </c>
      <c r="J156" s="103">
        <f>หนองบัวลำภู!F67</f>
        <v>928116.53</v>
      </c>
      <c r="K156" s="104">
        <f>หนองบัวลำภู!AF67</f>
        <v>977518.08000000007</v>
      </c>
      <c r="L156" s="105">
        <f>หนองบัวลำภู!AG67</f>
        <v>1965213.47</v>
      </c>
      <c r="M156" s="105">
        <f>หนองบัวลำภู!AH67</f>
        <v>1796999.5000000002</v>
      </c>
      <c r="N156" s="101"/>
      <c r="O156" s="101"/>
      <c r="P156" s="101"/>
      <c r="Q156" s="93">
        <f t="shared" si="5"/>
        <v>168213.96999999974</v>
      </c>
      <c r="R156" s="94">
        <f t="shared" si="6"/>
        <v>578.85521944035349</v>
      </c>
    </row>
    <row r="157" spans="1:18" x14ac:dyDescent="0.35">
      <c r="A157" s="100">
        <v>3</v>
      </c>
      <c r="B157" s="101" t="s">
        <v>61</v>
      </c>
      <c r="C157" s="101" t="s">
        <v>292</v>
      </c>
      <c r="D157" s="101" t="s">
        <v>103</v>
      </c>
      <c r="E157" s="101" t="s">
        <v>4</v>
      </c>
      <c r="F157" s="101" t="s">
        <v>178</v>
      </c>
      <c r="G157" s="101" t="s">
        <v>664</v>
      </c>
      <c r="H157" s="102">
        <v>3310</v>
      </c>
      <c r="I157" s="100">
        <v>3</v>
      </c>
      <c r="J157" s="103">
        <f>หนองบัวลำภู!F68</f>
        <v>528322.81000000006</v>
      </c>
      <c r="K157" s="103">
        <f>หนองบัวลำภู!AF68</f>
        <v>572908.92000000004</v>
      </c>
      <c r="L157" s="105">
        <f>หนองบัวลำภู!AG68</f>
        <v>2428912.84</v>
      </c>
      <c r="M157" s="105">
        <f>หนองบัวลำภู!AH68</f>
        <v>2002793.66</v>
      </c>
      <c r="N157" s="101"/>
      <c r="O157" s="101"/>
      <c r="P157" s="101"/>
      <c r="Q157" s="93">
        <f t="shared" si="5"/>
        <v>426119.17999999993</v>
      </c>
      <c r="R157" s="94">
        <f t="shared" si="6"/>
        <v>733.81052567975826</v>
      </c>
    </row>
    <row r="158" spans="1:18" x14ac:dyDescent="0.35">
      <c r="A158" s="100">
        <v>4</v>
      </c>
      <c r="B158" s="101" t="s">
        <v>61</v>
      </c>
      <c r="C158" s="101" t="s">
        <v>292</v>
      </c>
      <c r="D158" s="101" t="s">
        <v>103</v>
      </c>
      <c r="E158" s="101" t="s">
        <v>4</v>
      </c>
      <c r="F158" s="101" t="s">
        <v>178</v>
      </c>
      <c r="G158" s="101" t="s">
        <v>665</v>
      </c>
      <c r="H158" s="102">
        <v>9421</v>
      </c>
      <c r="I158" s="100">
        <v>5</v>
      </c>
      <c r="J158" s="103">
        <f>หนองบัวลำภู!F69</f>
        <v>781077.61</v>
      </c>
      <c r="K158" s="104">
        <f>หนองบัวลำภู!AF69</f>
        <v>855108.01</v>
      </c>
      <c r="L158" s="105">
        <f>หนองบัวลำภู!AG69</f>
        <v>3784398.9299999997</v>
      </c>
      <c r="M158" s="105">
        <f>หนองบัวลำภู!AH69</f>
        <v>3663766.8200000003</v>
      </c>
      <c r="N158" s="101"/>
      <c r="O158" s="101"/>
      <c r="P158" s="101"/>
      <c r="Q158" s="93">
        <f t="shared" si="5"/>
        <v>120632.1099999994</v>
      </c>
      <c r="R158" s="94">
        <f t="shared" si="6"/>
        <v>401.69821993418952</v>
      </c>
    </row>
    <row r="159" spans="1:18" x14ac:dyDescent="0.35">
      <c r="A159" s="100">
        <v>5</v>
      </c>
      <c r="B159" s="101" t="s">
        <v>61</v>
      </c>
      <c r="C159" s="101" t="s">
        <v>292</v>
      </c>
      <c r="D159" s="101" t="s">
        <v>103</v>
      </c>
      <c r="E159" s="101" t="s">
        <v>4</v>
      </c>
      <c r="F159" s="101" t="s">
        <v>178</v>
      </c>
      <c r="G159" s="101" t="s">
        <v>666</v>
      </c>
      <c r="H159" s="102">
        <v>2850</v>
      </c>
      <c r="I159" s="100">
        <v>2</v>
      </c>
      <c r="J159" s="103">
        <f>หนองบัวลำภู!F70</f>
        <v>191865.5</v>
      </c>
      <c r="K159" s="103">
        <f>หนองบัวลำภู!AF70</f>
        <v>264186.13</v>
      </c>
      <c r="L159" s="105">
        <f>หนองบัวลำภู!AG70</f>
        <v>1809397.17</v>
      </c>
      <c r="M159" s="105">
        <f>หนองบัวลำภู!AH70</f>
        <v>1864454.6099999999</v>
      </c>
      <c r="N159" s="101"/>
      <c r="O159" s="101"/>
      <c r="P159" s="101"/>
      <c r="Q159" s="93">
        <f t="shared" si="5"/>
        <v>-55057.439999999944</v>
      </c>
      <c r="R159" s="94">
        <f t="shared" si="6"/>
        <v>634.87619999999993</v>
      </c>
    </row>
    <row r="160" spans="1:18" x14ac:dyDescent="0.35">
      <c r="A160" s="100">
        <v>6</v>
      </c>
      <c r="B160" s="101" t="s">
        <v>61</v>
      </c>
      <c r="C160" s="101" t="s">
        <v>292</v>
      </c>
      <c r="D160" s="101" t="s">
        <v>103</v>
      </c>
      <c r="E160" s="101" t="s">
        <v>4</v>
      </c>
      <c r="F160" s="101" t="s">
        <v>178</v>
      </c>
      <c r="G160" s="101" t="s">
        <v>667</v>
      </c>
      <c r="H160" s="102">
        <v>3674</v>
      </c>
      <c r="I160" s="100">
        <v>3</v>
      </c>
      <c r="J160" s="103">
        <f>หนองบัวลำภู!F71</f>
        <v>791371.53</v>
      </c>
      <c r="K160" s="104">
        <f>หนองบัวลำภู!AF71</f>
        <v>823054.77</v>
      </c>
      <c r="L160" s="105">
        <f>หนองบัวลำภู!AG71</f>
        <v>1702372.03</v>
      </c>
      <c r="M160" s="105">
        <f>หนองบัวลำภู!AH71</f>
        <v>1760749.72</v>
      </c>
      <c r="N160" s="101"/>
      <c r="O160" s="101"/>
      <c r="P160" s="101"/>
      <c r="Q160" s="93">
        <f t="shared" si="5"/>
        <v>-58377.689999999944</v>
      </c>
      <c r="R160" s="94">
        <f t="shared" si="6"/>
        <v>463.35656777354382</v>
      </c>
    </row>
    <row r="161" spans="1:18" x14ac:dyDescent="0.35">
      <c r="A161" s="100">
        <v>7</v>
      </c>
      <c r="B161" s="101" t="s">
        <v>61</v>
      </c>
      <c r="C161" s="101" t="s">
        <v>292</v>
      </c>
      <c r="D161" s="101" t="s">
        <v>103</v>
      </c>
      <c r="E161" s="101" t="s">
        <v>4</v>
      </c>
      <c r="F161" s="101" t="s">
        <v>178</v>
      </c>
      <c r="G161" s="101" t="s">
        <v>668</v>
      </c>
      <c r="H161" s="102">
        <v>3134</v>
      </c>
      <c r="I161" s="100">
        <v>3</v>
      </c>
      <c r="J161" s="103">
        <f>หนองบัวลำภู!F72</f>
        <v>561151.73</v>
      </c>
      <c r="K161" s="104">
        <f>หนองบัวลำภู!AF72</f>
        <v>671309.72</v>
      </c>
      <c r="L161" s="105">
        <f>หนองบัวลำภู!AG72</f>
        <v>2499701.4699999997</v>
      </c>
      <c r="M161" s="105">
        <f>หนองบัวลำภู!AH72</f>
        <v>2004591.73</v>
      </c>
      <c r="N161" s="101"/>
      <c r="O161" s="101"/>
      <c r="P161" s="101"/>
      <c r="Q161" s="93">
        <f t="shared" si="5"/>
        <v>495109.73999999976</v>
      </c>
      <c r="R161" s="94">
        <f t="shared" si="6"/>
        <v>797.60736119974467</v>
      </c>
    </row>
    <row r="162" spans="1:18" x14ac:dyDescent="0.35">
      <c r="A162" s="100">
        <v>8</v>
      </c>
      <c r="B162" s="101" t="s">
        <v>61</v>
      </c>
      <c r="C162" s="101" t="s">
        <v>292</v>
      </c>
      <c r="D162" s="101" t="s">
        <v>103</v>
      </c>
      <c r="E162" s="101" t="s">
        <v>4</v>
      </c>
      <c r="F162" s="101" t="s">
        <v>178</v>
      </c>
      <c r="G162" s="101" t="s">
        <v>669</v>
      </c>
      <c r="H162" s="102">
        <v>3983</v>
      </c>
      <c r="I162" s="100">
        <v>3</v>
      </c>
      <c r="J162" s="103">
        <f>หนองบัวลำภู!F73</f>
        <v>397556.26</v>
      </c>
      <c r="K162" s="103">
        <f>หนองบัวลำภู!AF73</f>
        <v>475343.18</v>
      </c>
      <c r="L162" s="105">
        <f>หนองบัวลำภู!AG73</f>
        <v>2259966.96</v>
      </c>
      <c r="M162" s="105">
        <f>หนองบัวลำภู!AH73</f>
        <v>1975171.8900000001</v>
      </c>
      <c r="N162" s="101"/>
      <c r="O162" s="101"/>
      <c r="P162" s="101"/>
      <c r="Q162" s="93">
        <f t="shared" si="5"/>
        <v>284795.06999999983</v>
      </c>
      <c r="R162" s="94">
        <f t="shared" si="6"/>
        <v>567.40320361536533</v>
      </c>
    </row>
    <row r="163" spans="1:18" x14ac:dyDescent="0.35">
      <c r="A163" s="100">
        <v>9</v>
      </c>
      <c r="B163" s="101" t="s">
        <v>61</v>
      </c>
      <c r="C163" s="101" t="s">
        <v>292</v>
      </c>
      <c r="D163" s="101" t="s">
        <v>103</v>
      </c>
      <c r="E163" s="101" t="s">
        <v>4</v>
      </c>
      <c r="F163" s="101" t="s">
        <v>178</v>
      </c>
      <c r="G163" s="101" t="s">
        <v>670</v>
      </c>
      <c r="H163" s="102">
        <v>4514</v>
      </c>
      <c r="I163" s="100">
        <v>4</v>
      </c>
      <c r="J163" s="103">
        <f>หนองบัวลำภู!F74</f>
        <v>907066.7</v>
      </c>
      <c r="K163" s="103">
        <f>หนองบัวลำภู!AF74</f>
        <v>1019085.6799999999</v>
      </c>
      <c r="L163" s="105">
        <f>หนองบัวลำภู!AG74</f>
        <v>2329071.84</v>
      </c>
      <c r="M163" s="105">
        <f>หนองบัวลำภู!AH74</f>
        <v>1663390.4</v>
      </c>
      <c r="N163" s="101"/>
      <c r="O163" s="101"/>
      <c r="P163" s="101"/>
      <c r="Q163" s="93">
        <f t="shared" si="5"/>
        <v>665681.43999999994</v>
      </c>
      <c r="R163" s="94">
        <f t="shared" si="6"/>
        <v>515.96629153743902</v>
      </c>
    </row>
    <row r="164" spans="1:18" x14ac:dyDescent="0.35">
      <c r="A164" s="100">
        <v>10</v>
      </c>
      <c r="B164" s="101" t="s">
        <v>61</v>
      </c>
      <c r="C164" s="101" t="s">
        <v>292</v>
      </c>
      <c r="D164" s="101" t="s">
        <v>103</v>
      </c>
      <c r="E164" s="101" t="s">
        <v>4</v>
      </c>
      <c r="F164" s="101" t="s">
        <v>178</v>
      </c>
      <c r="G164" s="101" t="s">
        <v>671</v>
      </c>
      <c r="H164" s="102">
        <v>2730</v>
      </c>
      <c r="I164" s="100">
        <v>2</v>
      </c>
      <c r="J164" s="103">
        <f>หนองบัวลำภู!F75</f>
        <v>385349.41</v>
      </c>
      <c r="K164" s="103">
        <f>หนองบัวลำภู!AF75</f>
        <v>364310.69999999995</v>
      </c>
      <c r="L164" s="105">
        <f>หนองบัวลำภู!AG75</f>
        <v>1825594.58</v>
      </c>
      <c r="M164" s="105">
        <f>หนองบัวลำภู!AH75</f>
        <v>1472950.68</v>
      </c>
      <c r="N164" s="101"/>
      <c r="O164" s="101"/>
      <c r="P164" s="101"/>
      <c r="Q164" s="93">
        <f t="shared" si="5"/>
        <v>352643.90000000014</v>
      </c>
      <c r="R164" s="94">
        <f t="shared" si="6"/>
        <v>668.71596336996345</v>
      </c>
    </row>
    <row r="165" spans="1:18" x14ac:dyDescent="0.35">
      <c r="A165" s="100">
        <v>11</v>
      </c>
      <c r="B165" s="101" t="s">
        <v>61</v>
      </c>
      <c r="C165" s="101" t="s">
        <v>292</v>
      </c>
      <c r="D165" s="101" t="s">
        <v>103</v>
      </c>
      <c r="E165" s="101" t="s">
        <v>4</v>
      </c>
      <c r="F165" s="101" t="s">
        <v>178</v>
      </c>
      <c r="G165" s="101" t="s">
        <v>672</v>
      </c>
      <c r="H165" s="102">
        <v>2300</v>
      </c>
      <c r="I165" s="100">
        <v>2</v>
      </c>
      <c r="J165" s="103">
        <f>หนองบัวลำภู!F76</f>
        <v>175969.94</v>
      </c>
      <c r="K165" s="104">
        <f>หนองบัวลำภู!AF76</f>
        <v>235040.76</v>
      </c>
      <c r="L165" s="105">
        <f>หนองบัวลำภู!AG76</f>
        <v>1077840.6200000001</v>
      </c>
      <c r="M165" s="105">
        <f>หนองบัวลำภู!AH76</f>
        <v>921447.74</v>
      </c>
      <c r="N165" s="101"/>
      <c r="O165" s="101"/>
      <c r="P165" s="101"/>
      <c r="Q165" s="93">
        <f t="shared" si="5"/>
        <v>156392.88000000012</v>
      </c>
      <c r="R165" s="94">
        <f t="shared" si="6"/>
        <v>468.62635652173918</v>
      </c>
    </row>
    <row r="166" spans="1:18" x14ac:dyDescent="0.35">
      <c r="A166" s="100">
        <v>12</v>
      </c>
      <c r="B166" s="101" t="s">
        <v>61</v>
      </c>
      <c r="C166" s="101" t="s">
        <v>292</v>
      </c>
      <c r="D166" s="101" t="s">
        <v>103</v>
      </c>
      <c r="E166" s="101" t="s">
        <v>4</v>
      </c>
      <c r="F166" s="101" t="s">
        <v>178</v>
      </c>
      <c r="G166" s="101" t="s">
        <v>673</v>
      </c>
      <c r="H166" s="102">
        <v>4344</v>
      </c>
      <c r="I166" s="100">
        <v>3</v>
      </c>
      <c r="J166" s="103">
        <f>หนองบัวลำภู!F77</f>
        <v>620004.18000000005</v>
      </c>
      <c r="K166" s="104">
        <f>หนองบัวลำภู!AF77</f>
        <v>698432.74000000011</v>
      </c>
      <c r="L166" s="105">
        <f>หนองบัวลำภู!AG77</f>
        <v>2309201.38</v>
      </c>
      <c r="M166" s="105">
        <f>หนองบัวลำภู!AH77</f>
        <v>2086738.33</v>
      </c>
      <c r="N166" s="101"/>
      <c r="O166" s="101"/>
      <c r="P166" s="101"/>
      <c r="Q166" s="93">
        <f t="shared" si="5"/>
        <v>222463.04999999981</v>
      </c>
      <c r="R166" s="94">
        <f t="shared" si="6"/>
        <v>531.58411141804788</v>
      </c>
    </row>
    <row r="167" spans="1:18" x14ac:dyDescent="0.35">
      <c r="A167" s="100">
        <v>13</v>
      </c>
      <c r="B167" s="101" t="s">
        <v>61</v>
      </c>
      <c r="C167" s="101" t="s">
        <v>292</v>
      </c>
      <c r="D167" s="101" t="s">
        <v>103</v>
      </c>
      <c r="E167" s="101" t="s">
        <v>4</v>
      </c>
      <c r="F167" s="101" t="s">
        <v>178</v>
      </c>
      <c r="G167" s="101" t="s">
        <v>674</v>
      </c>
      <c r="H167" s="102">
        <v>1502</v>
      </c>
      <c r="I167" s="100">
        <v>1</v>
      </c>
      <c r="J167" s="103">
        <f>หนองบัวลำภู!F78</f>
        <v>228142.47</v>
      </c>
      <c r="K167" s="103">
        <f>หนองบัวลำภู!AF78</f>
        <v>272749.13</v>
      </c>
      <c r="L167" s="105">
        <f>หนองบัวลำภู!AG78</f>
        <v>1466731.7999999998</v>
      </c>
      <c r="M167" s="105">
        <f>หนองบัวลำภู!AH78</f>
        <v>1386188.46</v>
      </c>
      <c r="N167" s="101"/>
      <c r="O167" s="101"/>
      <c r="P167" s="101"/>
      <c r="Q167" s="93">
        <f t="shared" si="5"/>
        <v>80543.339999999851</v>
      </c>
      <c r="R167" s="94">
        <f t="shared" si="6"/>
        <v>976.51917443408774</v>
      </c>
    </row>
    <row r="168" spans="1:18" x14ac:dyDescent="0.35">
      <c r="A168" s="100">
        <v>14</v>
      </c>
      <c r="B168" s="101" t="s">
        <v>61</v>
      </c>
      <c r="C168" s="101" t="s">
        <v>292</v>
      </c>
      <c r="D168" s="101" t="s">
        <v>103</v>
      </c>
      <c r="E168" s="101" t="s">
        <v>4</v>
      </c>
      <c r="F168" s="101" t="s">
        <v>178</v>
      </c>
      <c r="G168" s="101" t="s">
        <v>675</v>
      </c>
      <c r="H168" s="102">
        <v>2803</v>
      </c>
      <c r="I168" s="100">
        <v>2</v>
      </c>
      <c r="J168" s="103">
        <f>หนองบัวลำภู!F79</f>
        <v>372852.91</v>
      </c>
      <c r="K168" s="104">
        <f>หนองบัวลำภู!AF79</f>
        <v>342016.35</v>
      </c>
      <c r="L168" s="105">
        <f>หนองบัวลำภู!AG79</f>
        <v>1886710.02</v>
      </c>
      <c r="M168" s="105">
        <f>หนองบัวลำภู!AH79</f>
        <v>1926004.97</v>
      </c>
      <c r="N168" s="101"/>
      <c r="O168" s="101"/>
      <c r="P168" s="101"/>
      <c r="Q168" s="93">
        <f t="shared" si="5"/>
        <v>-39294.949999999953</v>
      </c>
      <c r="R168" s="94">
        <f t="shared" si="6"/>
        <v>673.1038244737781</v>
      </c>
    </row>
    <row r="169" spans="1:18" s="112" customFormat="1" x14ac:dyDescent="0.35">
      <c r="A169" s="106">
        <v>5</v>
      </c>
      <c r="B169" s="107" t="s">
        <v>61</v>
      </c>
      <c r="C169" s="107"/>
      <c r="D169" s="107"/>
      <c r="E169" s="107" t="s">
        <v>75</v>
      </c>
      <c r="F169" s="107"/>
      <c r="G169" s="107" t="s">
        <v>294</v>
      </c>
      <c r="H169" s="113">
        <f>SUM(H155:H168)</f>
        <v>47960</v>
      </c>
      <c r="I169" s="106"/>
      <c r="J169" s="109">
        <f>SUM(J155:J168)</f>
        <v>6868847.580000001</v>
      </c>
      <c r="K169" s="109">
        <f>SUM(K155:K168)</f>
        <v>7571064.169999999</v>
      </c>
      <c r="L169" s="109">
        <f>SUM(L155:L168)</f>
        <v>27345113.109999999</v>
      </c>
      <c r="M169" s="109">
        <f>SUM(M155:M168)</f>
        <v>24525248.509999998</v>
      </c>
      <c r="N169" s="107">
        <v>13</v>
      </c>
      <c r="O169" s="107">
        <v>13</v>
      </c>
      <c r="P169" s="107">
        <f>N169-O169</f>
        <v>0</v>
      </c>
      <c r="Q169" s="110">
        <f t="shared" si="5"/>
        <v>2819864.6000000015</v>
      </c>
      <c r="R169" s="111">
        <f>L169/H169</f>
        <v>570.16499395329436</v>
      </c>
    </row>
    <row r="170" spans="1:18" x14ac:dyDescent="0.35">
      <c r="A170" s="100">
        <v>1</v>
      </c>
      <c r="B170" s="101" t="s">
        <v>61</v>
      </c>
      <c r="C170" s="101" t="s">
        <v>295</v>
      </c>
      <c r="D170" s="101" t="s">
        <v>110</v>
      </c>
      <c r="E170" s="101" t="s">
        <v>5</v>
      </c>
      <c r="F170" s="101" t="s">
        <v>208</v>
      </c>
      <c r="G170" s="101" t="s">
        <v>296</v>
      </c>
      <c r="H170" s="102"/>
      <c r="I170" s="100"/>
      <c r="J170" s="103"/>
      <c r="K170" s="104"/>
      <c r="L170" s="105"/>
      <c r="M170" s="105"/>
      <c r="N170" s="101"/>
      <c r="O170" s="101"/>
      <c r="P170" s="101"/>
    </row>
    <row r="171" spans="1:18" x14ac:dyDescent="0.35">
      <c r="A171" s="100">
        <v>2</v>
      </c>
      <c r="B171" s="101" t="s">
        <v>61</v>
      </c>
      <c r="C171" s="101" t="s">
        <v>295</v>
      </c>
      <c r="D171" s="101" t="s">
        <v>110</v>
      </c>
      <c r="E171" s="101" t="s">
        <v>5</v>
      </c>
      <c r="F171" s="101" t="s">
        <v>178</v>
      </c>
      <c r="G171" s="101" t="s">
        <v>676</v>
      </c>
      <c r="H171" s="102">
        <v>4273</v>
      </c>
      <c r="I171" s="100">
        <v>3</v>
      </c>
      <c r="J171" s="103">
        <f>หนองบัวลำภู!F80</f>
        <v>725241.7</v>
      </c>
      <c r="K171" s="104">
        <f>หนองบัวลำภู!AF80</f>
        <v>738801.66999999993</v>
      </c>
      <c r="L171" s="105">
        <f>หนองบัวลำภู!AG80</f>
        <v>2435948.2999999998</v>
      </c>
      <c r="M171" s="105">
        <f>หนองบัวลำภู!AH80</f>
        <v>1903142.02</v>
      </c>
      <c r="N171" s="101"/>
      <c r="O171" s="101"/>
      <c r="P171" s="101"/>
      <c r="Q171" s="93">
        <f t="shared" si="5"/>
        <v>532806.2799999998</v>
      </c>
      <c r="R171" s="94">
        <f t="shared" si="6"/>
        <v>570.07917154224197</v>
      </c>
    </row>
    <row r="172" spans="1:18" x14ac:dyDescent="0.35">
      <c r="A172" s="100">
        <v>3</v>
      </c>
      <c r="B172" s="101" t="s">
        <v>61</v>
      </c>
      <c r="C172" s="101" t="s">
        <v>295</v>
      </c>
      <c r="D172" s="101" t="s">
        <v>110</v>
      </c>
      <c r="E172" s="101" t="s">
        <v>5</v>
      </c>
      <c r="F172" s="101" t="s">
        <v>178</v>
      </c>
      <c r="G172" s="101" t="s">
        <v>677</v>
      </c>
      <c r="H172" s="102">
        <v>1852</v>
      </c>
      <c r="I172" s="100">
        <v>2</v>
      </c>
      <c r="J172" s="103">
        <f>หนองบัวลำภู!F81</f>
        <v>390523.03</v>
      </c>
      <c r="K172" s="104">
        <f>หนองบัวลำภู!AF81</f>
        <v>420073.13</v>
      </c>
      <c r="L172" s="105">
        <f>หนองบัวลำภู!AG81</f>
        <v>1645893.15</v>
      </c>
      <c r="M172" s="105">
        <f>หนองบัวลำภู!AH81</f>
        <v>1319019.68</v>
      </c>
      <c r="N172" s="101"/>
      <c r="O172" s="101"/>
      <c r="P172" s="101"/>
      <c r="Q172" s="93">
        <f t="shared" si="5"/>
        <v>326873.46999999997</v>
      </c>
      <c r="R172" s="94">
        <f t="shared" si="6"/>
        <v>888.71120410367166</v>
      </c>
    </row>
    <row r="173" spans="1:18" x14ac:dyDescent="0.35">
      <c r="A173" s="100">
        <v>4</v>
      </c>
      <c r="B173" s="101" t="s">
        <v>61</v>
      </c>
      <c r="C173" s="101" t="s">
        <v>295</v>
      </c>
      <c r="D173" s="101" t="s">
        <v>110</v>
      </c>
      <c r="E173" s="101" t="s">
        <v>5</v>
      </c>
      <c r="F173" s="101" t="s">
        <v>178</v>
      </c>
      <c r="G173" s="101" t="s">
        <v>678</v>
      </c>
      <c r="H173" s="102">
        <v>4269</v>
      </c>
      <c r="I173" s="100">
        <v>3</v>
      </c>
      <c r="J173" s="103">
        <f>หนองบัวลำภู!F82</f>
        <v>690251.15</v>
      </c>
      <c r="K173" s="104">
        <f>หนองบัวลำภู!AF82</f>
        <v>619410.23</v>
      </c>
      <c r="L173" s="105">
        <f>หนองบัวลำภู!AG82</f>
        <v>2671197.87</v>
      </c>
      <c r="M173" s="105">
        <f>หนองบัวลำภู!AH82</f>
        <v>2197616.98</v>
      </c>
      <c r="N173" s="101"/>
      <c r="O173" s="101"/>
      <c r="P173" s="101"/>
      <c r="Q173" s="93">
        <f t="shared" si="5"/>
        <v>473580.89000000013</v>
      </c>
      <c r="R173" s="94">
        <f t="shared" si="6"/>
        <v>625.71981026001413</v>
      </c>
    </row>
    <row r="174" spans="1:18" x14ac:dyDescent="0.35">
      <c r="A174" s="100">
        <v>5</v>
      </c>
      <c r="B174" s="101" t="s">
        <v>61</v>
      </c>
      <c r="C174" s="101" t="s">
        <v>295</v>
      </c>
      <c r="D174" s="101" t="s">
        <v>110</v>
      </c>
      <c r="E174" s="101" t="s">
        <v>5</v>
      </c>
      <c r="F174" s="101" t="s">
        <v>178</v>
      </c>
      <c r="G174" s="101" t="s">
        <v>679</v>
      </c>
      <c r="H174" s="102">
        <v>4484</v>
      </c>
      <c r="I174" s="100">
        <v>3</v>
      </c>
      <c r="J174" s="103">
        <f>หนองบัวลำภู!F83</f>
        <v>938223.68</v>
      </c>
      <c r="K174" s="104">
        <f>หนองบัวลำภู!AF83</f>
        <v>964449.01</v>
      </c>
      <c r="L174" s="105">
        <f>หนองบัวลำภู!AG83</f>
        <v>2373225.96</v>
      </c>
      <c r="M174" s="105">
        <f>หนองบัวลำภู!AH83</f>
        <v>2192827.81</v>
      </c>
      <c r="N174" s="101"/>
      <c r="O174" s="101"/>
      <c r="P174" s="101"/>
      <c r="Q174" s="93">
        <f t="shared" si="5"/>
        <v>180398.14999999991</v>
      </c>
      <c r="R174" s="94">
        <f t="shared" si="6"/>
        <v>529.26537912578056</v>
      </c>
    </row>
    <row r="175" spans="1:18" x14ac:dyDescent="0.35">
      <c r="A175" s="100">
        <v>6</v>
      </c>
      <c r="B175" s="101" t="s">
        <v>61</v>
      </c>
      <c r="C175" s="101" t="s">
        <v>295</v>
      </c>
      <c r="D175" s="101" t="s">
        <v>110</v>
      </c>
      <c r="E175" s="101" t="s">
        <v>5</v>
      </c>
      <c r="F175" s="101" t="s">
        <v>178</v>
      </c>
      <c r="G175" s="101" t="s">
        <v>680</v>
      </c>
      <c r="H175" s="102">
        <v>2010</v>
      </c>
      <c r="I175" s="100">
        <v>2</v>
      </c>
      <c r="J175" s="103">
        <f>หนองบัวลำภู!F84</f>
        <v>327970.77</v>
      </c>
      <c r="K175" s="104">
        <f>หนองบัวลำภู!AF84</f>
        <v>326398.54000000004</v>
      </c>
      <c r="L175" s="105">
        <f>หนองบัวลำภู!AG84</f>
        <v>1784837.4</v>
      </c>
      <c r="M175" s="105">
        <f>หนองบัวลำภู!AH84</f>
        <v>1644277.98</v>
      </c>
      <c r="N175" s="101"/>
      <c r="O175" s="101"/>
      <c r="P175" s="101"/>
      <c r="Q175" s="93">
        <f t="shared" si="5"/>
        <v>140559.41999999993</v>
      </c>
      <c r="R175" s="94">
        <f t="shared" si="6"/>
        <v>887.97880597014921</v>
      </c>
    </row>
    <row r="176" spans="1:18" x14ac:dyDescent="0.35">
      <c r="A176" s="100">
        <v>7</v>
      </c>
      <c r="B176" s="101" t="s">
        <v>61</v>
      </c>
      <c r="C176" s="101" t="s">
        <v>295</v>
      </c>
      <c r="D176" s="101" t="s">
        <v>110</v>
      </c>
      <c r="E176" s="101" t="s">
        <v>5</v>
      </c>
      <c r="F176" s="101" t="s">
        <v>178</v>
      </c>
      <c r="G176" s="101" t="s">
        <v>681</v>
      </c>
      <c r="H176" s="102">
        <v>5203</v>
      </c>
      <c r="I176" s="100">
        <v>4</v>
      </c>
      <c r="J176" s="103">
        <f>หนองบัวลำภู!F85</f>
        <v>702073.2</v>
      </c>
      <c r="K176" s="104">
        <f>หนองบัวลำภู!AF85</f>
        <v>751761.87999999989</v>
      </c>
      <c r="L176" s="105">
        <f>หนองบัวลำภู!AG85</f>
        <v>2467106.38</v>
      </c>
      <c r="M176" s="105">
        <f>หนองบัวลำภู!AH85</f>
        <v>2119181.4899999998</v>
      </c>
      <c r="N176" s="101"/>
      <c r="O176" s="101"/>
      <c r="P176" s="101"/>
      <c r="Q176" s="93">
        <f t="shared" si="5"/>
        <v>347924.89000000013</v>
      </c>
      <c r="R176" s="94">
        <f t="shared" si="6"/>
        <v>474.16997501441472</v>
      </c>
    </row>
    <row r="177" spans="1:18" x14ac:dyDescent="0.35">
      <c r="A177" s="100">
        <v>8</v>
      </c>
      <c r="B177" s="101" t="s">
        <v>61</v>
      </c>
      <c r="C177" s="101" t="s">
        <v>295</v>
      </c>
      <c r="D177" s="101" t="s">
        <v>110</v>
      </c>
      <c r="E177" s="101" t="s">
        <v>5</v>
      </c>
      <c r="F177" s="101" t="s">
        <v>178</v>
      </c>
      <c r="G177" s="101" t="s">
        <v>682</v>
      </c>
      <c r="H177" s="102">
        <v>3490</v>
      </c>
      <c r="I177" s="100">
        <v>3</v>
      </c>
      <c r="J177" s="103">
        <f>หนองบัวลำภู!F86</f>
        <v>747851.99</v>
      </c>
      <c r="K177" s="104">
        <f>หนองบัวลำภู!AF86</f>
        <v>758989.92999999993</v>
      </c>
      <c r="L177" s="105">
        <f>หนองบัวลำภู!AG86</f>
        <v>1996764.04</v>
      </c>
      <c r="M177" s="105">
        <f>หนองบัวลำภู!AH86</f>
        <v>1829946.27</v>
      </c>
      <c r="N177" s="101"/>
      <c r="O177" s="101"/>
      <c r="P177" s="101"/>
      <c r="Q177" s="93">
        <f t="shared" si="5"/>
        <v>166817.77000000002</v>
      </c>
      <c r="R177" s="94">
        <f t="shared" si="6"/>
        <v>572.13869340974213</v>
      </c>
    </row>
    <row r="178" spans="1:18" s="112" customFormat="1" x14ac:dyDescent="0.35">
      <c r="A178" s="106">
        <v>6</v>
      </c>
      <c r="B178" s="107" t="s">
        <v>61</v>
      </c>
      <c r="C178" s="107"/>
      <c r="D178" s="107"/>
      <c r="E178" s="107" t="s">
        <v>75</v>
      </c>
      <c r="F178" s="107"/>
      <c r="G178" s="107" t="s">
        <v>297</v>
      </c>
      <c r="H178" s="113">
        <f>SUM(H170:H177)</f>
        <v>25581</v>
      </c>
      <c r="I178" s="106"/>
      <c r="J178" s="109">
        <f>SUM(J170:J177)</f>
        <v>4522135.5200000005</v>
      </c>
      <c r="K178" s="109">
        <f>SUM(K170:K177)</f>
        <v>4579884.3899999997</v>
      </c>
      <c r="L178" s="109">
        <f>SUM(L170:L177)</f>
        <v>15374973.100000001</v>
      </c>
      <c r="M178" s="109">
        <f>SUM(M170:M177)</f>
        <v>13206012.23</v>
      </c>
      <c r="N178" s="107">
        <v>7</v>
      </c>
      <c r="O178" s="107">
        <v>7</v>
      </c>
      <c r="P178" s="107">
        <v>0</v>
      </c>
      <c r="Q178" s="110">
        <f t="shared" si="5"/>
        <v>2168960.870000001</v>
      </c>
      <c r="R178" s="111">
        <f t="shared" si="6"/>
        <v>601.03096438763146</v>
      </c>
    </row>
    <row r="179" spans="1:18" s="112" customFormat="1" ht="21.75" thickBot="1" x14ac:dyDescent="0.4">
      <c r="A179" s="121"/>
      <c r="B179" s="122" t="s">
        <v>61</v>
      </c>
      <c r="C179" s="122" t="s">
        <v>61</v>
      </c>
      <c r="D179" s="122" t="s">
        <v>61</v>
      </c>
      <c r="E179" s="122" t="s">
        <v>61</v>
      </c>
      <c r="F179" s="122"/>
      <c r="G179" s="122" t="s">
        <v>298</v>
      </c>
      <c r="H179" s="123">
        <f>H105+H119+H135+H154+H169+H178</f>
        <v>331181</v>
      </c>
      <c r="I179" s="121"/>
      <c r="J179" s="124">
        <f t="shared" ref="J179:N179" si="7">J105+J119+J135+J154+J169+J178</f>
        <v>44989307.619999997</v>
      </c>
      <c r="K179" s="125">
        <f t="shared" si="7"/>
        <v>48622510.361000001</v>
      </c>
      <c r="L179" s="124">
        <f t="shared" si="7"/>
        <v>198057168.05999997</v>
      </c>
      <c r="M179" s="124">
        <f t="shared" si="7"/>
        <v>182252573.99899998</v>
      </c>
      <c r="N179" s="122">
        <f t="shared" si="7"/>
        <v>83</v>
      </c>
      <c r="O179" s="122">
        <f>O105+O119+O135+O154+O169+O178</f>
        <v>83</v>
      </c>
      <c r="P179" s="122">
        <f>N179-O179</f>
        <v>0</v>
      </c>
      <c r="Q179" s="110">
        <f t="shared" si="5"/>
        <v>15804594.06099999</v>
      </c>
      <c r="R179" s="111">
        <f t="shared" si="6"/>
        <v>598.03300328219302</v>
      </c>
    </row>
    <row r="180" spans="1:18" s="112" customFormat="1" ht="22.5" thickTop="1" thickBot="1" x14ac:dyDescent="0.4">
      <c r="A180" s="126"/>
      <c r="B180" s="127"/>
      <c r="C180" s="127"/>
      <c r="D180" s="127"/>
      <c r="E180" s="391" t="s">
        <v>299</v>
      </c>
      <c r="F180" s="392"/>
      <c r="G180" s="393"/>
      <c r="H180" s="128"/>
      <c r="I180" s="126"/>
      <c r="J180" s="129">
        <f>J179/O179</f>
        <v>542039.85084337345</v>
      </c>
      <c r="K180" s="130">
        <f>K179/O179</f>
        <v>585813.37784337346</v>
      </c>
      <c r="L180" s="129">
        <f>L179/O179</f>
        <v>2386230.9404819272</v>
      </c>
      <c r="M180" s="129">
        <f>M179/O179</f>
        <v>2195814.1445662649</v>
      </c>
      <c r="N180" s="127"/>
      <c r="O180" s="127"/>
      <c r="P180" s="127"/>
      <c r="Q180" s="93">
        <f t="shared" si="5"/>
        <v>190416.79591566231</v>
      </c>
      <c r="R180" s="94"/>
    </row>
    <row r="181" spans="1:18" s="112" customFormat="1" ht="21.75" thickTop="1" x14ac:dyDescent="0.35">
      <c r="A181" s="137">
        <v>1</v>
      </c>
      <c r="B181" s="138" t="s">
        <v>62</v>
      </c>
      <c r="C181" s="138" t="s">
        <v>300</v>
      </c>
      <c r="D181" s="138" t="s">
        <v>301</v>
      </c>
      <c r="E181" s="138" t="s">
        <v>41</v>
      </c>
      <c r="F181" s="138" t="s">
        <v>302</v>
      </c>
      <c r="G181" s="138" t="s">
        <v>41</v>
      </c>
      <c r="H181" s="139"/>
      <c r="I181" s="137"/>
      <c r="J181" s="140"/>
      <c r="K181" s="141"/>
      <c r="L181" s="142"/>
      <c r="M181" s="142"/>
      <c r="N181" s="143"/>
      <c r="O181" s="143"/>
      <c r="P181" s="143"/>
      <c r="Q181" s="110"/>
      <c r="R181" s="111"/>
    </row>
    <row r="182" spans="1:18" x14ac:dyDescent="0.35">
      <c r="A182" s="100">
        <v>2</v>
      </c>
      <c r="B182" s="101" t="s">
        <v>62</v>
      </c>
      <c r="C182" s="101" t="s">
        <v>300</v>
      </c>
      <c r="D182" s="101" t="s">
        <v>301</v>
      </c>
      <c r="E182" s="101" t="s">
        <v>41</v>
      </c>
      <c r="F182" s="101" t="s">
        <v>178</v>
      </c>
      <c r="G182" s="101" t="s">
        <v>811</v>
      </c>
      <c r="H182" s="102">
        <v>7213</v>
      </c>
      <c r="I182" s="100">
        <v>5</v>
      </c>
      <c r="J182" s="103">
        <f>อุดรธานี!F10</f>
        <v>625035.29</v>
      </c>
      <c r="K182" s="104">
        <f>อุดรธานี!AM10</f>
        <v>1088549.29</v>
      </c>
      <c r="L182" s="105">
        <f>อุดรธานี!AN10</f>
        <v>3901812.7800000003</v>
      </c>
      <c r="M182" s="105">
        <f>อุดรธานี!AO10</f>
        <v>4041927.79</v>
      </c>
      <c r="N182" s="101"/>
      <c r="O182" s="101"/>
      <c r="P182" s="101"/>
      <c r="Q182" s="93">
        <f t="shared" si="5"/>
        <v>-140115.00999999978</v>
      </c>
      <c r="R182" s="94">
        <f t="shared" si="6"/>
        <v>540.94174130042984</v>
      </c>
    </row>
    <row r="183" spans="1:18" x14ac:dyDescent="0.35">
      <c r="A183" s="100">
        <v>3</v>
      </c>
      <c r="B183" s="101" t="s">
        <v>62</v>
      </c>
      <c r="C183" s="101" t="s">
        <v>300</v>
      </c>
      <c r="D183" s="101" t="s">
        <v>301</v>
      </c>
      <c r="E183" s="101" t="s">
        <v>41</v>
      </c>
      <c r="F183" s="101" t="s">
        <v>178</v>
      </c>
      <c r="G183" s="101" t="s">
        <v>812</v>
      </c>
      <c r="H183" s="102">
        <v>7809</v>
      </c>
      <c r="I183" s="100">
        <v>5</v>
      </c>
      <c r="J183" s="103">
        <f>อุดรธานี!F11</f>
        <v>883898.82</v>
      </c>
      <c r="K183" s="104">
        <f>อุดรธานี!AM11</f>
        <v>1368450.4</v>
      </c>
      <c r="L183" s="105">
        <f>อุดรธานี!AN11</f>
        <v>3360689.8600000003</v>
      </c>
      <c r="M183" s="105">
        <f>อุดรธานี!AO11</f>
        <v>3714873.35</v>
      </c>
      <c r="N183" s="101"/>
      <c r="O183" s="101"/>
      <c r="P183" s="101"/>
      <c r="Q183" s="93">
        <f t="shared" si="5"/>
        <v>-354183.48999999976</v>
      </c>
      <c r="R183" s="94">
        <f t="shared" si="6"/>
        <v>430.36110385452685</v>
      </c>
    </row>
    <row r="184" spans="1:18" x14ac:dyDescent="0.35">
      <c r="A184" s="100">
        <v>4</v>
      </c>
      <c r="B184" s="101" t="s">
        <v>62</v>
      </c>
      <c r="C184" s="101" t="s">
        <v>300</v>
      </c>
      <c r="D184" s="101" t="s">
        <v>301</v>
      </c>
      <c r="E184" s="101" t="s">
        <v>41</v>
      </c>
      <c r="F184" s="101" t="s">
        <v>178</v>
      </c>
      <c r="G184" s="101" t="s">
        <v>813</v>
      </c>
      <c r="H184" s="102">
        <v>11200</v>
      </c>
      <c r="I184" s="100">
        <v>5</v>
      </c>
      <c r="J184" s="103">
        <f>อุดรธานี!F12</f>
        <v>3026089.4</v>
      </c>
      <c r="K184" s="104">
        <f>อุดรธานี!AM12</f>
        <v>3671453.1899999995</v>
      </c>
      <c r="L184" s="105">
        <f>อุดรธานี!AN12</f>
        <v>4317442.8599999994</v>
      </c>
      <c r="M184" s="105">
        <f>อุดรธานี!AO12</f>
        <v>3819815.4899999998</v>
      </c>
      <c r="N184" s="101"/>
      <c r="O184" s="101"/>
      <c r="P184" s="101"/>
      <c r="Q184" s="93">
        <f t="shared" si="5"/>
        <v>497627.36999999965</v>
      </c>
      <c r="R184" s="94">
        <f t="shared" si="6"/>
        <v>385.48596964285707</v>
      </c>
    </row>
    <row r="185" spans="1:18" x14ac:dyDescent="0.35">
      <c r="A185" s="100">
        <v>5</v>
      </c>
      <c r="B185" s="101" t="s">
        <v>62</v>
      </c>
      <c r="C185" s="101" t="s">
        <v>300</v>
      </c>
      <c r="D185" s="101" t="s">
        <v>301</v>
      </c>
      <c r="E185" s="101" t="s">
        <v>41</v>
      </c>
      <c r="F185" s="101" t="s">
        <v>178</v>
      </c>
      <c r="G185" s="101" t="s">
        <v>814</v>
      </c>
      <c r="H185" s="102">
        <v>5373</v>
      </c>
      <c r="I185" s="100">
        <v>4</v>
      </c>
      <c r="J185" s="103">
        <f>อุดรธานี!F13</f>
        <v>1598236.29</v>
      </c>
      <c r="K185" s="104">
        <f>อุดรธานี!AM13</f>
        <v>1762516.91</v>
      </c>
      <c r="L185" s="105">
        <f>อุดรธานี!AN13</f>
        <v>3119526.04</v>
      </c>
      <c r="M185" s="105">
        <f>อุดรธานี!AO13</f>
        <v>2949398.8499999996</v>
      </c>
      <c r="N185" s="101"/>
      <c r="O185" s="101"/>
      <c r="P185" s="101"/>
      <c r="Q185" s="93">
        <f t="shared" si="5"/>
        <v>170127.19000000041</v>
      </c>
      <c r="R185" s="94">
        <f t="shared" si="6"/>
        <v>580.59297226875117</v>
      </c>
    </row>
    <row r="186" spans="1:18" x14ac:dyDescent="0.35">
      <c r="A186" s="100">
        <v>6</v>
      </c>
      <c r="B186" s="101" t="s">
        <v>62</v>
      </c>
      <c r="C186" s="101" t="s">
        <v>300</v>
      </c>
      <c r="D186" s="101" t="s">
        <v>301</v>
      </c>
      <c r="E186" s="101" t="s">
        <v>41</v>
      </c>
      <c r="F186" s="101" t="s">
        <v>178</v>
      </c>
      <c r="G186" s="101" t="s">
        <v>815</v>
      </c>
      <c r="H186" s="102">
        <v>4595</v>
      </c>
      <c r="I186" s="100">
        <v>4</v>
      </c>
      <c r="J186" s="103">
        <f>อุดรธานี!F14</f>
        <v>565102.93999999994</v>
      </c>
      <c r="K186" s="104">
        <f>อุดรธานี!AM14</f>
        <v>741891.09</v>
      </c>
      <c r="L186" s="105">
        <f>อุดรธานี!AN14</f>
        <v>2561193.58</v>
      </c>
      <c r="M186" s="105">
        <f>อุดรธานี!AO14</f>
        <v>2631517.06</v>
      </c>
      <c r="N186" s="101"/>
      <c r="O186" s="101"/>
      <c r="P186" s="101"/>
      <c r="Q186" s="93">
        <f t="shared" si="5"/>
        <v>-70323.479999999981</v>
      </c>
      <c r="R186" s="94">
        <f t="shared" si="6"/>
        <v>557.38706855277474</v>
      </c>
    </row>
    <row r="187" spans="1:18" x14ac:dyDescent="0.35">
      <c r="A187" s="100">
        <v>7</v>
      </c>
      <c r="B187" s="101" t="s">
        <v>62</v>
      </c>
      <c r="C187" s="101" t="s">
        <v>300</v>
      </c>
      <c r="D187" s="101" t="s">
        <v>301</v>
      </c>
      <c r="E187" s="101" t="s">
        <v>41</v>
      </c>
      <c r="F187" s="101" t="s">
        <v>178</v>
      </c>
      <c r="G187" s="101" t="s">
        <v>816</v>
      </c>
      <c r="H187" s="102">
        <v>8160</v>
      </c>
      <c r="I187" s="100">
        <v>5</v>
      </c>
      <c r="J187" s="103">
        <f>อุดรธานี!F15</f>
        <v>895574.17</v>
      </c>
      <c r="K187" s="104">
        <f>อุดรธานี!AM15</f>
        <v>445059.31999999983</v>
      </c>
      <c r="L187" s="105">
        <f>อุดรธานี!AN15</f>
        <v>3508305.63</v>
      </c>
      <c r="M187" s="105">
        <f>อุดรธานี!AO15</f>
        <v>4634780.5</v>
      </c>
      <c r="N187" s="101"/>
      <c r="O187" s="101"/>
      <c r="P187" s="101"/>
      <c r="Q187" s="93">
        <f t="shared" si="5"/>
        <v>-1126474.8700000001</v>
      </c>
      <c r="R187" s="94">
        <f t="shared" si="6"/>
        <v>429.93941544117644</v>
      </c>
    </row>
    <row r="188" spans="1:18" x14ac:dyDescent="0.35">
      <c r="A188" s="100">
        <v>8</v>
      </c>
      <c r="B188" s="101" t="s">
        <v>62</v>
      </c>
      <c r="C188" s="101" t="s">
        <v>300</v>
      </c>
      <c r="D188" s="101" t="s">
        <v>301</v>
      </c>
      <c r="E188" s="101" t="s">
        <v>41</v>
      </c>
      <c r="F188" s="101" t="s">
        <v>178</v>
      </c>
      <c r="G188" s="101" t="s">
        <v>817</v>
      </c>
      <c r="H188" s="102">
        <v>9211</v>
      </c>
      <c r="I188" s="100">
        <v>5</v>
      </c>
      <c r="J188" s="103">
        <f>อุดรธานี!F16</f>
        <v>1690978.48</v>
      </c>
      <c r="K188" s="104">
        <f>อุดรธานี!AM16</f>
        <v>1966633.67</v>
      </c>
      <c r="L188" s="105">
        <f>อุดรธานี!AN16</f>
        <v>3483905.91</v>
      </c>
      <c r="M188" s="105">
        <f>อุดรธานี!AO16</f>
        <v>3911048.7</v>
      </c>
      <c r="N188" s="101"/>
      <c r="O188" s="101"/>
      <c r="P188" s="101"/>
      <c r="Q188" s="93">
        <f t="shared" si="5"/>
        <v>-427142.79000000004</v>
      </c>
      <c r="R188" s="94">
        <f t="shared" si="6"/>
        <v>378.23318966453155</v>
      </c>
    </row>
    <row r="189" spans="1:18" x14ac:dyDescent="0.35">
      <c r="A189" s="100">
        <v>9</v>
      </c>
      <c r="B189" s="101" t="s">
        <v>62</v>
      </c>
      <c r="C189" s="101" t="s">
        <v>300</v>
      </c>
      <c r="D189" s="101" t="s">
        <v>301</v>
      </c>
      <c r="E189" s="101" t="s">
        <v>41</v>
      </c>
      <c r="F189" s="101" t="s">
        <v>178</v>
      </c>
      <c r="G189" s="101" t="s">
        <v>818</v>
      </c>
      <c r="H189" s="102">
        <v>4740</v>
      </c>
      <c r="I189" s="100">
        <v>4</v>
      </c>
      <c r="J189" s="103">
        <f>อุดรธานี!F17</f>
        <v>779157.87</v>
      </c>
      <c r="K189" s="104">
        <f>อุดรธานี!AM17</f>
        <v>925530.69</v>
      </c>
      <c r="L189" s="105">
        <f>อุดรธานี!AN17</f>
        <v>3849230.06</v>
      </c>
      <c r="M189" s="105">
        <f>อุดรธานี!AO17</f>
        <v>3706386.79</v>
      </c>
      <c r="N189" s="101"/>
      <c r="O189" s="101"/>
      <c r="P189" s="101"/>
      <c r="Q189" s="93">
        <f t="shared" si="5"/>
        <v>142843.27000000002</v>
      </c>
      <c r="R189" s="94">
        <f t="shared" si="6"/>
        <v>812.07385232067509</v>
      </c>
    </row>
    <row r="190" spans="1:18" x14ac:dyDescent="0.35">
      <c r="A190" s="100">
        <v>10</v>
      </c>
      <c r="B190" s="101" t="s">
        <v>62</v>
      </c>
      <c r="C190" s="101" t="s">
        <v>300</v>
      </c>
      <c r="D190" s="101" t="s">
        <v>301</v>
      </c>
      <c r="E190" s="101" t="s">
        <v>41</v>
      </c>
      <c r="F190" s="101" t="s">
        <v>178</v>
      </c>
      <c r="G190" s="101" t="s">
        <v>819</v>
      </c>
      <c r="H190" s="102">
        <v>8307</v>
      </c>
      <c r="I190" s="100">
        <v>5</v>
      </c>
      <c r="J190" s="103">
        <f>อุดรธานี!F18</f>
        <v>1715239.11</v>
      </c>
      <c r="K190" s="104">
        <f>อุดรธานี!AM18</f>
        <v>1830833.3200000003</v>
      </c>
      <c r="L190" s="105">
        <f>อุดรธานี!AN18</f>
        <v>4112937.7199999997</v>
      </c>
      <c r="M190" s="105">
        <f>อุดรธานี!AO18</f>
        <v>4419424.9399999995</v>
      </c>
      <c r="N190" s="101"/>
      <c r="O190" s="101"/>
      <c r="P190" s="101"/>
      <c r="Q190" s="93">
        <f t="shared" si="5"/>
        <v>-306487.21999999974</v>
      </c>
      <c r="R190" s="94">
        <f t="shared" si="6"/>
        <v>495.11709642470203</v>
      </c>
    </row>
    <row r="191" spans="1:18" x14ac:dyDescent="0.35">
      <c r="A191" s="100">
        <v>11</v>
      </c>
      <c r="B191" s="101" t="s">
        <v>62</v>
      </c>
      <c r="C191" s="101" t="s">
        <v>300</v>
      </c>
      <c r="D191" s="101" t="s">
        <v>301</v>
      </c>
      <c r="E191" s="101" t="s">
        <v>41</v>
      </c>
      <c r="F191" s="101" t="s">
        <v>178</v>
      </c>
      <c r="G191" s="101" t="s">
        <v>820</v>
      </c>
      <c r="H191" s="102">
        <v>9108</v>
      </c>
      <c r="I191" s="100">
        <v>5</v>
      </c>
      <c r="J191" s="103">
        <f>อุดรธานี!F19</f>
        <v>2700998.13</v>
      </c>
      <c r="K191" s="104">
        <f>อุดรธานี!AM19</f>
        <v>3116808.58</v>
      </c>
      <c r="L191" s="105">
        <f>อุดรธานี!AN19</f>
        <v>5267031.3000000007</v>
      </c>
      <c r="M191" s="105">
        <f>อุดรธานี!AO19</f>
        <v>4545018.1400000006</v>
      </c>
      <c r="N191" s="101"/>
      <c r="O191" s="101"/>
      <c r="P191" s="101"/>
      <c r="Q191" s="93">
        <f t="shared" si="5"/>
        <v>722013.16000000015</v>
      </c>
      <c r="R191" s="94">
        <f t="shared" si="6"/>
        <v>578.28626482213451</v>
      </c>
    </row>
    <row r="192" spans="1:18" x14ac:dyDescent="0.35">
      <c r="A192" s="100">
        <v>12</v>
      </c>
      <c r="B192" s="101" t="s">
        <v>62</v>
      </c>
      <c r="C192" s="101" t="s">
        <v>300</v>
      </c>
      <c r="D192" s="101" t="s">
        <v>301</v>
      </c>
      <c r="E192" s="101" t="s">
        <v>41</v>
      </c>
      <c r="F192" s="101" t="s">
        <v>178</v>
      </c>
      <c r="G192" s="101" t="s">
        <v>821</v>
      </c>
      <c r="H192" s="102">
        <v>6368</v>
      </c>
      <c r="I192" s="100">
        <v>5</v>
      </c>
      <c r="J192" s="103">
        <f>อุดรธานี!F20</f>
        <v>2090177.65</v>
      </c>
      <c r="K192" s="104">
        <f>อุดรธานี!AM20</f>
        <v>2506970.6999999997</v>
      </c>
      <c r="L192" s="105">
        <f>อุดรธานี!AN20</f>
        <v>3487546</v>
      </c>
      <c r="M192" s="105">
        <f>อุดรธานี!AO20</f>
        <v>3806977.1</v>
      </c>
      <c r="N192" s="101"/>
      <c r="O192" s="101"/>
      <c r="P192" s="101"/>
      <c r="Q192" s="93">
        <f t="shared" si="5"/>
        <v>-319431.10000000009</v>
      </c>
      <c r="R192" s="94">
        <f t="shared" si="6"/>
        <v>547.66739949748739</v>
      </c>
    </row>
    <row r="193" spans="1:18" x14ac:dyDescent="0.35">
      <c r="A193" s="100">
        <v>13</v>
      </c>
      <c r="B193" s="101" t="s">
        <v>62</v>
      </c>
      <c r="C193" s="101" t="s">
        <v>300</v>
      </c>
      <c r="D193" s="101" t="s">
        <v>301</v>
      </c>
      <c r="E193" s="101" t="s">
        <v>41</v>
      </c>
      <c r="F193" s="101" t="s">
        <v>178</v>
      </c>
      <c r="G193" s="101" t="s">
        <v>822</v>
      </c>
      <c r="H193" s="102">
        <v>5228</v>
      </c>
      <c r="I193" s="100">
        <v>4</v>
      </c>
      <c r="J193" s="103">
        <f>อุดรธานี!F21</f>
        <v>789111.74</v>
      </c>
      <c r="K193" s="104">
        <f>อุดรธานี!AM21</f>
        <v>1080621.53</v>
      </c>
      <c r="L193" s="105">
        <f>อุดรธานี!AN21</f>
        <v>2395163.9900000002</v>
      </c>
      <c r="M193" s="105">
        <f>อุดรธานี!AO21</f>
        <v>2125979.25</v>
      </c>
      <c r="N193" s="101"/>
      <c r="O193" s="101"/>
      <c r="P193" s="101"/>
      <c r="Q193" s="93">
        <f t="shared" si="5"/>
        <v>269184.74000000022</v>
      </c>
      <c r="R193" s="94">
        <f t="shared" si="6"/>
        <v>458.1415436113237</v>
      </c>
    </row>
    <row r="194" spans="1:18" x14ac:dyDescent="0.35">
      <c r="A194" s="100">
        <v>14</v>
      </c>
      <c r="B194" s="101" t="s">
        <v>62</v>
      </c>
      <c r="C194" s="101" t="s">
        <v>300</v>
      </c>
      <c r="D194" s="101" t="s">
        <v>301</v>
      </c>
      <c r="E194" s="101" t="s">
        <v>41</v>
      </c>
      <c r="F194" s="101" t="s">
        <v>178</v>
      </c>
      <c r="G194" s="101" t="s">
        <v>823</v>
      </c>
      <c r="H194" s="102">
        <v>10722</v>
      </c>
      <c r="I194" s="100">
        <v>5</v>
      </c>
      <c r="J194" s="103">
        <f>อุดรธานี!F22</f>
        <v>3175996.76</v>
      </c>
      <c r="K194" s="104">
        <f>อุดรธานี!AM22</f>
        <v>3769053.9399999995</v>
      </c>
      <c r="L194" s="105">
        <f>อุดรธานี!AN22</f>
        <v>6362000.2999999998</v>
      </c>
      <c r="M194" s="105">
        <f>อุดรธานี!AO22</f>
        <v>5627801.5099999998</v>
      </c>
      <c r="N194" s="101"/>
      <c r="O194" s="101"/>
      <c r="P194" s="101"/>
      <c r="Q194" s="93">
        <f t="shared" si="5"/>
        <v>734198.79</v>
      </c>
      <c r="R194" s="94">
        <f t="shared" si="6"/>
        <v>593.35947584405892</v>
      </c>
    </row>
    <row r="195" spans="1:18" x14ac:dyDescent="0.35">
      <c r="A195" s="100">
        <v>15</v>
      </c>
      <c r="B195" s="101" t="s">
        <v>62</v>
      </c>
      <c r="C195" s="101" t="s">
        <v>300</v>
      </c>
      <c r="D195" s="101" t="s">
        <v>301</v>
      </c>
      <c r="E195" s="101" t="s">
        <v>41</v>
      </c>
      <c r="F195" s="101" t="s">
        <v>178</v>
      </c>
      <c r="G195" s="101" t="s">
        <v>824</v>
      </c>
      <c r="H195" s="102">
        <v>9139</v>
      </c>
      <c r="I195" s="100">
        <v>5</v>
      </c>
      <c r="J195" s="103">
        <f>อุดรธานี!F23</f>
        <v>1225234.03</v>
      </c>
      <c r="K195" s="104">
        <f>อุดรธานี!AM23</f>
        <v>1330013.8700000001</v>
      </c>
      <c r="L195" s="105">
        <f>อุดรธานี!AN23</f>
        <v>5073379.21</v>
      </c>
      <c r="M195" s="105">
        <f>อุดรธานี!AO23</f>
        <v>4991022.68</v>
      </c>
      <c r="N195" s="101"/>
      <c r="O195" s="101"/>
      <c r="P195" s="101"/>
      <c r="Q195" s="93">
        <f t="shared" si="5"/>
        <v>82356.530000000261</v>
      </c>
      <c r="R195" s="94">
        <f t="shared" si="6"/>
        <v>555.13504869241706</v>
      </c>
    </row>
    <row r="196" spans="1:18" x14ac:dyDescent="0.35">
      <c r="A196" s="100">
        <v>16</v>
      </c>
      <c r="B196" s="101" t="s">
        <v>62</v>
      </c>
      <c r="C196" s="101" t="s">
        <v>300</v>
      </c>
      <c r="D196" s="101" t="s">
        <v>301</v>
      </c>
      <c r="E196" s="101" t="s">
        <v>41</v>
      </c>
      <c r="F196" s="101" t="s">
        <v>178</v>
      </c>
      <c r="G196" s="101" t="s">
        <v>825</v>
      </c>
      <c r="H196" s="102">
        <v>13991</v>
      </c>
      <c r="I196" s="100">
        <v>5</v>
      </c>
      <c r="J196" s="103">
        <f>อุดรธานี!F24</f>
        <v>2283715.29</v>
      </c>
      <c r="K196" s="104">
        <f>อุดรธานี!AM24</f>
        <v>2991217.68</v>
      </c>
      <c r="L196" s="105">
        <f>อุดรธานี!AN24</f>
        <v>6391962.5600000005</v>
      </c>
      <c r="M196" s="105">
        <f>อุดรธานี!AO24</f>
        <v>6410999.3499999996</v>
      </c>
      <c r="N196" s="101"/>
      <c r="O196" s="101"/>
      <c r="P196" s="101"/>
      <c r="Q196" s="93">
        <f t="shared" si="5"/>
        <v>-19036.789999999106</v>
      </c>
      <c r="R196" s="94">
        <f t="shared" si="6"/>
        <v>456.8624515760132</v>
      </c>
    </row>
    <row r="197" spans="1:18" x14ac:dyDescent="0.35">
      <c r="A197" s="100">
        <v>17</v>
      </c>
      <c r="B197" s="101" t="s">
        <v>62</v>
      </c>
      <c r="C197" s="101" t="s">
        <v>300</v>
      </c>
      <c r="D197" s="101" t="s">
        <v>301</v>
      </c>
      <c r="E197" s="101" t="s">
        <v>41</v>
      </c>
      <c r="F197" s="101" t="s">
        <v>178</v>
      </c>
      <c r="G197" s="101" t="s">
        <v>826</v>
      </c>
      <c r="H197" s="102">
        <v>6392</v>
      </c>
      <c r="I197" s="100">
        <v>5</v>
      </c>
      <c r="J197" s="103">
        <f>อุดรธานี!F25</f>
        <v>1404508.94</v>
      </c>
      <c r="K197" s="104">
        <f>อุดรธานี!AM25</f>
        <v>1726485.2</v>
      </c>
      <c r="L197" s="105">
        <f>อุดรธานี!AN25</f>
        <v>4449154.1100000003</v>
      </c>
      <c r="M197" s="105">
        <f>อุดรธานี!AO25</f>
        <v>4647803.32</v>
      </c>
      <c r="N197" s="101"/>
      <c r="O197" s="101"/>
      <c r="P197" s="101"/>
      <c r="Q197" s="93">
        <f t="shared" si="5"/>
        <v>-198649.20999999996</v>
      </c>
      <c r="R197" s="94">
        <f t="shared" si="6"/>
        <v>696.05039267834798</v>
      </c>
    </row>
    <row r="198" spans="1:18" x14ac:dyDescent="0.35">
      <c r="A198" s="100">
        <v>18</v>
      </c>
      <c r="B198" s="101" t="s">
        <v>62</v>
      </c>
      <c r="C198" s="101" t="s">
        <v>300</v>
      </c>
      <c r="D198" s="101" t="s">
        <v>301</v>
      </c>
      <c r="E198" s="101" t="s">
        <v>41</v>
      </c>
      <c r="F198" s="101" t="s">
        <v>178</v>
      </c>
      <c r="G198" s="101" t="s">
        <v>827</v>
      </c>
      <c r="H198" s="102">
        <v>4858</v>
      </c>
      <c r="I198" s="100">
        <v>4</v>
      </c>
      <c r="J198" s="103">
        <f>อุดรธานี!F26</f>
        <v>1276066.6399999999</v>
      </c>
      <c r="K198" s="104">
        <f>อุดรธานี!AM26</f>
        <v>1425138.57</v>
      </c>
      <c r="L198" s="105">
        <f>อุดรธานี!AN26</f>
        <v>2533887.2400000002</v>
      </c>
      <c r="M198" s="105">
        <f>อุดรธานี!AO26</f>
        <v>2643546.71</v>
      </c>
      <c r="N198" s="101"/>
      <c r="O198" s="101"/>
      <c r="P198" s="101"/>
      <c r="Q198" s="93">
        <f t="shared" si="5"/>
        <v>-109659.46999999974</v>
      </c>
      <c r="R198" s="94">
        <f t="shared" si="6"/>
        <v>521.59062165500211</v>
      </c>
    </row>
    <row r="199" spans="1:18" x14ac:dyDescent="0.35">
      <c r="A199" s="100">
        <v>19</v>
      </c>
      <c r="B199" s="101" t="s">
        <v>62</v>
      </c>
      <c r="C199" s="101" t="s">
        <v>300</v>
      </c>
      <c r="D199" s="101" t="s">
        <v>301</v>
      </c>
      <c r="E199" s="101" t="s">
        <v>41</v>
      </c>
      <c r="F199" s="101" t="s">
        <v>178</v>
      </c>
      <c r="G199" s="101" t="s">
        <v>828</v>
      </c>
      <c r="H199" s="102">
        <v>5038</v>
      </c>
      <c r="I199" s="100">
        <v>4</v>
      </c>
      <c r="J199" s="103">
        <f>อุดรธานี!F27</f>
        <v>737899.8</v>
      </c>
      <c r="K199" s="104">
        <f>อุดรธานี!AM27</f>
        <v>1099525.3</v>
      </c>
      <c r="L199" s="105">
        <f>อุดรธานี!AN27</f>
        <v>2666456.6399999997</v>
      </c>
      <c r="M199" s="105">
        <f>อุดรธานี!AO27</f>
        <v>2535774.16</v>
      </c>
      <c r="N199" s="101"/>
      <c r="O199" s="101"/>
      <c r="P199" s="101"/>
      <c r="Q199" s="93">
        <f t="shared" ref="Q199:Q261" si="8">L199-M199</f>
        <v>130682.47999999952</v>
      </c>
      <c r="R199" s="94">
        <f t="shared" ref="R199:R261" si="9">L199/H199</f>
        <v>529.26888447796739</v>
      </c>
    </row>
    <row r="200" spans="1:18" x14ac:dyDescent="0.35">
      <c r="A200" s="100">
        <v>20</v>
      </c>
      <c r="B200" s="101" t="s">
        <v>62</v>
      </c>
      <c r="C200" s="101" t="s">
        <v>300</v>
      </c>
      <c r="D200" s="101" t="s">
        <v>301</v>
      </c>
      <c r="E200" s="101" t="s">
        <v>41</v>
      </c>
      <c r="F200" s="101" t="s">
        <v>178</v>
      </c>
      <c r="G200" s="101" t="s">
        <v>829</v>
      </c>
      <c r="H200" s="102">
        <v>5026</v>
      </c>
      <c r="I200" s="100">
        <v>4</v>
      </c>
      <c r="J200" s="103">
        <f>อุดรธานี!F28</f>
        <v>1028388.68</v>
      </c>
      <c r="K200" s="104">
        <f>อุดรธานี!AM28</f>
        <v>1336807.8800000001</v>
      </c>
      <c r="L200" s="105">
        <f>อุดรธานี!AN28</f>
        <v>3032588.01</v>
      </c>
      <c r="M200" s="105">
        <f>อุดรธานี!AO28</f>
        <v>3731307.75</v>
      </c>
      <c r="N200" s="101"/>
      <c r="O200" s="101"/>
      <c r="P200" s="101"/>
      <c r="Q200" s="93">
        <f t="shared" si="8"/>
        <v>-698719.74000000022</v>
      </c>
      <c r="R200" s="94">
        <f t="shared" si="9"/>
        <v>603.38002586549931</v>
      </c>
    </row>
    <row r="201" spans="1:18" x14ac:dyDescent="0.35">
      <c r="A201" s="100">
        <v>21</v>
      </c>
      <c r="B201" s="101" t="s">
        <v>62</v>
      </c>
      <c r="C201" s="101" t="s">
        <v>300</v>
      </c>
      <c r="D201" s="101" t="s">
        <v>301</v>
      </c>
      <c r="E201" s="101" t="s">
        <v>41</v>
      </c>
      <c r="F201" s="101" t="s">
        <v>178</v>
      </c>
      <c r="G201" s="101" t="s">
        <v>830</v>
      </c>
      <c r="H201" s="102">
        <v>4590</v>
      </c>
      <c r="I201" s="100">
        <v>4</v>
      </c>
      <c r="J201" s="103">
        <f>อุดรธานี!F29</f>
        <v>615212.73</v>
      </c>
      <c r="K201" s="104">
        <f>อุดรธานี!AM29</f>
        <v>632875.41</v>
      </c>
      <c r="L201" s="105">
        <f>อุดรธานี!AN29</f>
        <v>2520619.3199999998</v>
      </c>
      <c r="M201" s="105">
        <f>อุดรธานี!AO29</f>
        <v>2617674.9900000002</v>
      </c>
      <c r="N201" s="101"/>
      <c r="O201" s="101"/>
      <c r="P201" s="101"/>
      <c r="Q201" s="93">
        <f t="shared" si="8"/>
        <v>-97055.670000000391</v>
      </c>
      <c r="R201" s="94">
        <f t="shared" si="9"/>
        <v>549.15453594771236</v>
      </c>
    </row>
    <row r="202" spans="1:18" x14ac:dyDescent="0.35">
      <c r="A202" s="100">
        <v>22</v>
      </c>
      <c r="B202" s="101" t="s">
        <v>62</v>
      </c>
      <c r="C202" s="101" t="s">
        <v>300</v>
      </c>
      <c r="D202" s="101" t="s">
        <v>301</v>
      </c>
      <c r="E202" s="101" t="s">
        <v>41</v>
      </c>
      <c r="F202" s="101" t="s">
        <v>178</v>
      </c>
      <c r="G202" s="101" t="s">
        <v>831</v>
      </c>
      <c r="H202" s="102">
        <v>7725</v>
      </c>
      <c r="I202" s="100">
        <v>5</v>
      </c>
      <c r="J202" s="103">
        <f>อุดรธานี!F30</f>
        <v>1272038.1200000001</v>
      </c>
      <c r="K202" s="104">
        <f>อุดรธานี!AM30</f>
        <v>1422297.39</v>
      </c>
      <c r="L202" s="105">
        <f>อุดรธานี!AN30</f>
        <v>3779285.83</v>
      </c>
      <c r="M202" s="105">
        <f>อุดรธานี!AO30</f>
        <v>4046781.1300000004</v>
      </c>
      <c r="N202" s="101"/>
      <c r="O202" s="101"/>
      <c r="P202" s="101"/>
      <c r="Q202" s="93">
        <f t="shared" si="8"/>
        <v>-267495.30000000028</v>
      </c>
      <c r="R202" s="94">
        <f t="shared" si="9"/>
        <v>489.22793915857608</v>
      </c>
    </row>
    <row r="203" spans="1:18" x14ac:dyDescent="0.35">
      <c r="A203" s="100">
        <v>23</v>
      </c>
      <c r="B203" s="101" t="s">
        <v>62</v>
      </c>
      <c r="C203" s="101" t="s">
        <v>300</v>
      </c>
      <c r="D203" s="101" t="s">
        <v>301</v>
      </c>
      <c r="E203" s="101" t="s">
        <v>41</v>
      </c>
      <c r="F203" s="101" t="s">
        <v>178</v>
      </c>
      <c r="G203" s="101" t="s">
        <v>832</v>
      </c>
      <c r="H203" s="102">
        <v>5622</v>
      </c>
      <c r="I203" s="100">
        <v>4</v>
      </c>
      <c r="J203" s="103">
        <f>อุดรธานี!F31</f>
        <v>2067587.48</v>
      </c>
      <c r="K203" s="104">
        <f>อุดรธานี!AM31</f>
        <v>2183475.7600000002</v>
      </c>
      <c r="L203" s="105">
        <f>อุดรธานี!AN31</f>
        <v>2542851.25</v>
      </c>
      <c r="M203" s="105">
        <f>อุดรธานี!AO31</f>
        <v>2657525.58</v>
      </c>
      <c r="N203" s="101"/>
      <c r="O203" s="101"/>
      <c r="P203" s="101"/>
      <c r="Q203" s="93">
        <f t="shared" si="8"/>
        <v>-114674.33000000007</v>
      </c>
      <c r="R203" s="94">
        <f t="shared" si="9"/>
        <v>452.3036730700818</v>
      </c>
    </row>
    <row r="204" spans="1:18" x14ac:dyDescent="0.35">
      <c r="A204" s="100">
        <v>24</v>
      </c>
      <c r="B204" s="101" t="s">
        <v>62</v>
      </c>
      <c r="C204" s="101" t="s">
        <v>300</v>
      </c>
      <c r="D204" s="101" t="s">
        <v>301</v>
      </c>
      <c r="E204" s="101" t="s">
        <v>41</v>
      </c>
      <c r="F204" s="101" t="s">
        <v>178</v>
      </c>
      <c r="G204" s="101" t="s">
        <v>833</v>
      </c>
      <c r="H204" s="102">
        <v>5752</v>
      </c>
      <c r="I204" s="100">
        <v>4</v>
      </c>
      <c r="J204" s="103">
        <f>อุดรธานี!F32</f>
        <v>888703.76</v>
      </c>
      <c r="K204" s="104">
        <f>อุดรธานี!AM32</f>
        <v>1099488.55</v>
      </c>
      <c r="L204" s="105">
        <f>อุดรธานี!AN32</f>
        <v>3343449.88</v>
      </c>
      <c r="M204" s="105">
        <f>อุดรธานี!AO32</f>
        <v>3293662.4800000004</v>
      </c>
      <c r="N204" s="101"/>
      <c r="O204" s="101"/>
      <c r="P204" s="101"/>
      <c r="Q204" s="93">
        <f t="shared" si="8"/>
        <v>49787.399999999441</v>
      </c>
      <c r="R204" s="94">
        <f t="shared" si="9"/>
        <v>581.26736439499302</v>
      </c>
    </row>
    <row r="205" spans="1:18" x14ac:dyDescent="0.35">
      <c r="A205" s="100">
        <v>25</v>
      </c>
      <c r="B205" s="101" t="s">
        <v>62</v>
      </c>
      <c r="C205" s="101" t="s">
        <v>300</v>
      </c>
      <c r="D205" s="101" t="s">
        <v>301</v>
      </c>
      <c r="E205" s="101" t="s">
        <v>41</v>
      </c>
      <c r="F205" s="101" t="s">
        <v>178</v>
      </c>
      <c r="G205" s="101" t="s">
        <v>834</v>
      </c>
      <c r="H205" s="102">
        <v>3706</v>
      </c>
      <c r="I205" s="100">
        <v>3</v>
      </c>
      <c r="J205" s="103">
        <f>อุดรธานี!F33</f>
        <v>998527.74</v>
      </c>
      <c r="K205" s="104">
        <f>อุดรธานี!AM33</f>
        <v>1149500.1099999999</v>
      </c>
      <c r="L205" s="105">
        <f>อุดรธานี!AN33</f>
        <v>2709936.85</v>
      </c>
      <c r="M205" s="105">
        <f>อุดรธานี!AO33</f>
        <v>2472590.0299999998</v>
      </c>
      <c r="N205" s="101"/>
      <c r="O205" s="101"/>
      <c r="P205" s="101"/>
      <c r="Q205" s="93">
        <f t="shared" si="8"/>
        <v>237346.8200000003</v>
      </c>
      <c r="R205" s="94">
        <f t="shared" si="9"/>
        <v>731.22958715596337</v>
      </c>
    </row>
    <row r="206" spans="1:18" x14ac:dyDescent="0.35">
      <c r="A206" s="100">
        <v>26</v>
      </c>
      <c r="B206" s="101" t="s">
        <v>62</v>
      </c>
      <c r="C206" s="101" t="s">
        <v>300</v>
      </c>
      <c r="D206" s="101" t="s">
        <v>301</v>
      </c>
      <c r="E206" s="101" t="s">
        <v>41</v>
      </c>
      <c r="F206" s="101" t="s">
        <v>178</v>
      </c>
      <c r="G206" s="101" t="s">
        <v>835</v>
      </c>
      <c r="H206" s="102">
        <v>6469</v>
      </c>
      <c r="I206" s="100">
        <v>5</v>
      </c>
      <c r="J206" s="103">
        <f>อุดรธานี!F34</f>
        <v>963791.33</v>
      </c>
      <c r="K206" s="104">
        <f>อุดรธานี!AM34</f>
        <v>1422476.3299999998</v>
      </c>
      <c r="L206" s="105">
        <f>อุดรธานี!AN34</f>
        <v>3218474.65</v>
      </c>
      <c r="M206" s="105">
        <f>อุดรธานี!AO34</f>
        <v>3324293.86</v>
      </c>
      <c r="N206" s="101"/>
      <c r="O206" s="101"/>
      <c r="P206" s="101"/>
      <c r="Q206" s="93">
        <f t="shared" si="8"/>
        <v>-105819.20999999996</v>
      </c>
      <c r="R206" s="94">
        <f t="shared" si="9"/>
        <v>497.52274694697786</v>
      </c>
    </row>
    <row r="207" spans="1:18" x14ac:dyDescent="0.35">
      <c r="A207" s="100">
        <v>27</v>
      </c>
      <c r="B207" s="101" t="s">
        <v>62</v>
      </c>
      <c r="C207" s="101" t="s">
        <v>300</v>
      </c>
      <c r="D207" s="101" t="s">
        <v>301</v>
      </c>
      <c r="E207" s="101" t="s">
        <v>41</v>
      </c>
      <c r="F207" s="101" t="s">
        <v>178</v>
      </c>
      <c r="G207" s="101" t="s">
        <v>836</v>
      </c>
      <c r="H207" s="102">
        <v>8575</v>
      </c>
      <c r="I207" s="100">
        <v>5</v>
      </c>
      <c r="J207" s="103">
        <f>อุดรธานี!F35</f>
        <v>1924295</v>
      </c>
      <c r="K207" s="104">
        <f>อุดรธานี!AM35</f>
        <v>2255546.4300000002</v>
      </c>
      <c r="L207" s="105">
        <f>อุดรธานี!AN35</f>
        <v>3619415.8400000003</v>
      </c>
      <c r="M207" s="105">
        <f>อุดรธานี!AO35</f>
        <v>3105403.88</v>
      </c>
      <c r="N207" s="101"/>
      <c r="O207" s="101"/>
      <c r="P207" s="101"/>
      <c r="Q207" s="93">
        <f t="shared" si="8"/>
        <v>514011.96000000043</v>
      </c>
      <c r="R207" s="94">
        <f t="shared" si="9"/>
        <v>422.08931078717205</v>
      </c>
    </row>
    <row r="208" spans="1:18" x14ac:dyDescent="0.35">
      <c r="A208" s="100">
        <v>28</v>
      </c>
      <c r="B208" s="101" t="s">
        <v>62</v>
      </c>
      <c r="C208" s="101" t="s">
        <v>300</v>
      </c>
      <c r="D208" s="101" t="s">
        <v>301</v>
      </c>
      <c r="E208" s="101" t="s">
        <v>41</v>
      </c>
      <c r="F208" s="101" t="s">
        <v>178</v>
      </c>
      <c r="G208" s="101" t="s">
        <v>837</v>
      </c>
      <c r="H208" s="102">
        <v>2704</v>
      </c>
      <c r="I208" s="100">
        <v>2</v>
      </c>
      <c r="J208" s="103">
        <f>อุดรธานี!F36</f>
        <v>690375.42</v>
      </c>
      <c r="K208" s="104">
        <f>อุดรธานี!AM36</f>
        <v>844256.83</v>
      </c>
      <c r="L208" s="105">
        <f>อุดรธานี!AN36</f>
        <v>1953449.37</v>
      </c>
      <c r="M208" s="105">
        <f>อุดรธานี!AO36</f>
        <v>1763768.71</v>
      </c>
      <c r="N208" s="101"/>
      <c r="O208" s="101"/>
      <c r="P208" s="101"/>
      <c r="Q208" s="93">
        <f t="shared" si="8"/>
        <v>189680.66000000015</v>
      </c>
      <c r="R208" s="94">
        <f t="shared" si="9"/>
        <v>722.42950073964505</v>
      </c>
    </row>
    <row r="209" spans="1:18" x14ac:dyDescent="0.35">
      <c r="A209" s="100">
        <v>29</v>
      </c>
      <c r="B209" s="101" t="s">
        <v>62</v>
      </c>
      <c r="C209" s="101" t="s">
        <v>300</v>
      </c>
      <c r="D209" s="101" t="s">
        <v>301</v>
      </c>
      <c r="E209" s="101" t="s">
        <v>41</v>
      </c>
      <c r="F209" s="101" t="s">
        <v>178</v>
      </c>
      <c r="G209" s="101" t="s">
        <v>838</v>
      </c>
      <c r="H209" s="102">
        <v>5541</v>
      </c>
      <c r="I209" s="100">
        <v>4</v>
      </c>
      <c r="J209" s="103">
        <f>อุดรธานี!F37</f>
        <v>788016.9</v>
      </c>
      <c r="K209" s="104">
        <f>อุดรธานี!AM37</f>
        <v>954758.77</v>
      </c>
      <c r="L209" s="105">
        <f>อุดรธานี!AN37</f>
        <v>1449370.07</v>
      </c>
      <c r="M209" s="105">
        <f>อุดรธานี!AO37</f>
        <v>1614588.58</v>
      </c>
      <c r="N209" s="101"/>
      <c r="O209" s="101"/>
      <c r="P209" s="101"/>
      <c r="Q209" s="93">
        <f t="shared" si="8"/>
        <v>-165218.51</v>
      </c>
      <c r="R209" s="94">
        <f t="shared" si="9"/>
        <v>261.57193105937557</v>
      </c>
    </row>
    <row r="210" spans="1:18" s="112" customFormat="1" x14ac:dyDescent="0.35">
      <c r="A210" s="106">
        <v>1</v>
      </c>
      <c r="B210" s="107" t="s">
        <v>62</v>
      </c>
      <c r="C210" s="107"/>
      <c r="D210" s="107"/>
      <c r="E210" s="107" t="s">
        <v>75</v>
      </c>
      <c r="F210" s="107"/>
      <c r="G210" s="107" t="s">
        <v>303</v>
      </c>
      <c r="H210" s="113">
        <f>SUM(H181:H209)</f>
        <v>193162</v>
      </c>
      <c r="I210" s="106"/>
      <c r="J210" s="109">
        <f>SUM(J181:J209)</f>
        <v>38699958.510000005</v>
      </c>
      <c r="K210" s="144">
        <f>SUM(K181:K209)</f>
        <v>46148236.709999993</v>
      </c>
      <c r="L210" s="109">
        <f>SUM(L181:L209)</f>
        <v>99011066.859999985</v>
      </c>
      <c r="M210" s="109">
        <f>SUM(M181:M209)</f>
        <v>99791692.679999977</v>
      </c>
      <c r="N210" s="107">
        <v>28</v>
      </c>
      <c r="O210" s="107">
        <v>28</v>
      </c>
      <c r="P210" s="107">
        <f>N210-O210</f>
        <v>0</v>
      </c>
      <c r="Q210" s="110">
        <f t="shared" si="8"/>
        <v>-780625.81999999285</v>
      </c>
      <c r="R210" s="111">
        <f>L210/H210</f>
        <v>512.58046023545</v>
      </c>
    </row>
    <row r="211" spans="1:18" x14ac:dyDescent="0.35">
      <c r="A211" s="100">
        <v>1</v>
      </c>
      <c r="B211" s="101" t="s">
        <v>62</v>
      </c>
      <c r="C211" s="101" t="s">
        <v>304</v>
      </c>
      <c r="D211" s="101" t="s">
        <v>83</v>
      </c>
      <c r="E211" s="101" t="s">
        <v>42</v>
      </c>
      <c r="F211" s="101" t="s">
        <v>208</v>
      </c>
      <c r="G211" s="101" t="s">
        <v>305</v>
      </c>
      <c r="H211" s="102"/>
      <c r="I211" s="100"/>
      <c r="J211" s="103"/>
      <c r="K211" s="104"/>
      <c r="L211" s="105"/>
      <c r="M211" s="105"/>
      <c r="N211" s="101"/>
      <c r="O211" s="101"/>
      <c r="P211" s="101"/>
    </row>
    <row r="212" spans="1:18" x14ac:dyDescent="0.35">
      <c r="A212" s="100">
        <v>2</v>
      </c>
      <c r="B212" s="101" t="s">
        <v>62</v>
      </c>
      <c r="C212" s="101" t="s">
        <v>304</v>
      </c>
      <c r="D212" s="101" t="s">
        <v>83</v>
      </c>
      <c r="E212" s="101" t="s">
        <v>42</v>
      </c>
      <c r="F212" s="101" t="s">
        <v>178</v>
      </c>
      <c r="G212" s="101" t="s">
        <v>839</v>
      </c>
      <c r="H212" s="102">
        <v>3427</v>
      </c>
      <c r="I212" s="100">
        <v>3</v>
      </c>
      <c r="J212" s="103">
        <f>อุดรธานี!F38</f>
        <v>946507.8</v>
      </c>
      <c r="K212" s="104">
        <f>อุดรธานี!AM38</f>
        <v>1056669.9400000002</v>
      </c>
      <c r="L212" s="105">
        <f>อุดรธานี!AN38</f>
        <v>2761609.19</v>
      </c>
      <c r="M212" s="105">
        <f>อุดรธานี!AO38</f>
        <v>2472426.61</v>
      </c>
      <c r="N212" s="101"/>
      <c r="O212" s="101"/>
      <c r="P212" s="101"/>
      <c r="Q212" s="93">
        <f t="shared" si="8"/>
        <v>289182.58000000007</v>
      </c>
      <c r="R212" s="94">
        <f t="shared" si="9"/>
        <v>805.8386898161657</v>
      </c>
    </row>
    <row r="213" spans="1:18" x14ac:dyDescent="0.35">
      <c r="A213" s="100">
        <v>3</v>
      </c>
      <c r="B213" s="101" t="s">
        <v>62</v>
      </c>
      <c r="C213" s="101" t="s">
        <v>304</v>
      </c>
      <c r="D213" s="101" t="s">
        <v>83</v>
      </c>
      <c r="E213" s="101" t="s">
        <v>42</v>
      </c>
      <c r="F213" s="101" t="s">
        <v>178</v>
      </c>
      <c r="G213" s="101" t="s">
        <v>840</v>
      </c>
      <c r="H213" s="102">
        <v>4040</v>
      </c>
      <c r="I213" s="100">
        <v>3</v>
      </c>
      <c r="J213" s="103">
        <f>อุดรธานี!F39</f>
        <v>1330846.55</v>
      </c>
      <c r="K213" s="104">
        <f>อุดรธานี!AM39</f>
        <v>1128180.3000000003</v>
      </c>
      <c r="L213" s="105">
        <f>อุดรธานี!AN39</f>
        <v>2405760.25</v>
      </c>
      <c r="M213" s="105">
        <f>อุดรธานี!AO39</f>
        <v>2395428.2199999997</v>
      </c>
      <c r="N213" s="101"/>
      <c r="O213" s="101"/>
      <c r="P213" s="101"/>
      <c r="Q213" s="93">
        <f t="shared" si="8"/>
        <v>10332.030000000261</v>
      </c>
      <c r="R213" s="94">
        <f t="shared" si="9"/>
        <v>595.48521039603963</v>
      </c>
    </row>
    <row r="214" spans="1:18" x14ac:dyDescent="0.35">
      <c r="A214" s="100">
        <v>4</v>
      </c>
      <c r="B214" s="101" t="s">
        <v>62</v>
      </c>
      <c r="C214" s="101" t="s">
        <v>304</v>
      </c>
      <c r="D214" s="101" t="s">
        <v>83</v>
      </c>
      <c r="E214" s="101" t="s">
        <v>42</v>
      </c>
      <c r="F214" s="101" t="s">
        <v>178</v>
      </c>
      <c r="G214" s="101" t="s">
        <v>841</v>
      </c>
      <c r="H214" s="102">
        <v>3777</v>
      </c>
      <c r="I214" s="100">
        <v>3</v>
      </c>
      <c r="J214" s="103">
        <f>อุดรธานี!F40</f>
        <v>657197.73</v>
      </c>
      <c r="K214" s="104">
        <f>อุดรธานี!AM40</f>
        <v>781582.01</v>
      </c>
      <c r="L214" s="105">
        <f>อุดรธานี!AN40</f>
        <v>3216990.7</v>
      </c>
      <c r="M214" s="105">
        <f>อุดรธานี!AO40</f>
        <v>3209777.4899999998</v>
      </c>
      <c r="N214" s="101"/>
      <c r="O214" s="101"/>
      <c r="P214" s="101"/>
      <c r="Q214" s="93">
        <f t="shared" si="8"/>
        <v>7213.2100000004284</v>
      </c>
      <c r="R214" s="94">
        <f t="shared" si="9"/>
        <v>851.73171829494311</v>
      </c>
    </row>
    <row r="215" spans="1:18" x14ac:dyDescent="0.35">
      <c r="A215" s="100">
        <v>5</v>
      </c>
      <c r="B215" s="101" t="s">
        <v>62</v>
      </c>
      <c r="C215" s="101" t="s">
        <v>304</v>
      </c>
      <c r="D215" s="101" t="s">
        <v>83</v>
      </c>
      <c r="E215" s="101" t="s">
        <v>42</v>
      </c>
      <c r="F215" s="101" t="s">
        <v>178</v>
      </c>
      <c r="G215" s="101" t="s">
        <v>842</v>
      </c>
      <c r="H215" s="102">
        <v>3629</v>
      </c>
      <c r="I215" s="100">
        <v>3</v>
      </c>
      <c r="J215" s="103">
        <f>อุดรธานี!F41</f>
        <v>542421.34</v>
      </c>
      <c r="K215" s="104">
        <f>อุดรธานี!AM41</f>
        <v>614076.03</v>
      </c>
      <c r="L215" s="105">
        <f>อุดรธานี!AN41</f>
        <v>3258279.8</v>
      </c>
      <c r="M215" s="105">
        <f>อุดรธานี!AO41</f>
        <v>2793804.8499999996</v>
      </c>
      <c r="N215" s="101"/>
      <c r="O215" s="101"/>
      <c r="P215" s="101"/>
      <c r="Q215" s="93">
        <f t="shared" si="8"/>
        <v>464474.95000000019</v>
      </c>
      <c r="R215" s="94">
        <f t="shared" si="9"/>
        <v>897.84508128961136</v>
      </c>
    </row>
    <row r="216" spans="1:18" x14ac:dyDescent="0.35">
      <c r="A216" s="100">
        <v>6</v>
      </c>
      <c r="B216" s="101" t="s">
        <v>62</v>
      </c>
      <c r="C216" s="101" t="s">
        <v>304</v>
      </c>
      <c r="D216" s="101" t="s">
        <v>83</v>
      </c>
      <c r="E216" s="101" t="s">
        <v>42</v>
      </c>
      <c r="F216" s="101" t="s">
        <v>178</v>
      </c>
      <c r="G216" s="101" t="s">
        <v>843</v>
      </c>
      <c r="H216" s="102">
        <v>7375</v>
      </c>
      <c r="I216" s="100">
        <v>5</v>
      </c>
      <c r="J216" s="103">
        <f>อุดรธานี!F42</f>
        <v>909694.32</v>
      </c>
      <c r="K216" s="104">
        <f>อุดรธานี!AM42</f>
        <v>986151.68</v>
      </c>
      <c r="L216" s="105">
        <f>อุดรธานี!AN42</f>
        <v>5361312.97</v>
      </c>
      <c r="M216" s="105">
        <f>อุดรธานี!AO42</f>
        <v>5012088.2800000012</v>
      </c>
      <c r="N216" s="101"/>
      <c r="O216" s="101"/>
      <c r="P216" s="101"/>
      <c r="Q216" s="93">
        <f t="shared" si="8"/>
        <v>349224.68999999855</v>
      </c>
      <c r="R216" s="94">
        <f t="shared" si="9"/>
        <v>726.95769084745757</v>
      </c>
    </row>
    <row r="217" spans="1:18" x14ac:dyDescent="0.35">
      <c r="A217" s="100">
        <v>7</v>
      </c>
      <c r="B217" s="101" t="s">
        <v>62</v>
      </c>
      <c r="C217" s="101" t="s">
        <v>304</v>
      </c>
      <c r="D217" s="101" t="s">
        <v>83</v>
      </c>
      <c r="E217" s="101" t="s">
        <v>42</v>
      </c>
      <c r="F217" s="101" t="s">
        <v>178</v>
      </c>
      <c r="G217" s="101" t="s">
        <v>844</v>
      </c>
      <c r="H217" s="102">
        <v>7220</v>
      </c>
      <c r="I217" s="100">
        <v>5</v>
      </c>
      <c r="J217" s="103">
        <f>อุดรธานี!F43</f>
        <v>1148518.3700000001</v>
      </c>
      <c r="K217" s="104">
        <f>อุดรธานี!AM43</f>
        <v>1208355.1300000001</v>
      </c>
      <c r="L217" s="105">
        <f>อุดรธานี!AN43</f>
        <v>4747779.59</v>
      </c>
      <c r="M217" s="105">
        <f>อุดรธานี!AO43</f>
        <v>4104430.0300000003</v>
      </c>
      <c r="N217" s="101"/>
      <c r="O217" s="101"/>
      <c r="P217" s="101"/>
      <c r="Q217" s="93">
        <f t="shared" si="8"/>
        <v>643349.55999999959</v>
      </c>
      <c r="R217" s="94">
        <f t="shared" si="9"/>
        <v>657.58720083102492</v>
      </c>
    </row>
    <row r="218" spans="1:18" x14ac:dyDescent="0.35">
      <c r="A218" s="100">
        <v>8</v>
      </c>
      <c r="B218" s="101" t="s">
        <v>62</v>
      </c>
      <c r="C218" s="101" t="s">
        <v>304</v>
      </c>
      <c r="D218" s="101" t="s">
        <v>83</v>
      </c>
      <c r="E218" s="101" t="s">
        <v>42</v>
      </c>
      <c r="F218" s="101" t="s">
        <v>178</v>
      </c>
      <c r="G218" s="101" t="s">
        <v>845</v>
      </c>
      <c r="H218" s="102">
        <v>2933</v>
      </c>
      <c r="I218" s="100">
        <v>2</v>
      </c>
      <c r="J218" s="103">
        <f>อุดรธานี!F44</f>
        <v>729348.31</v>
      </c>
      <c r="K218" s="104">
        <f>อุดรธานี!AM44</f>
        <v>579996.27000000014</v>
      </c>
      <c r="L218" s="105">
        <f>อุดรธานี!AN44</f>
        <v>2341716.4200000004</v>
      </c>
      <c r="M218" s="105">
        <f>อุดรธานี!AO44</f>
        <v>2303943.7599999998</v>
      </c>
      <c r="N218" s="101"/>
      <c r="O218" s="101"/>
      <c r="P218" s="101"/>
      <c r="Q218" s="93">
        <f t="shared" si="8"/>
        <v>37772.660000000615</v>
      </c>
      <c r="R218" s="94">
        <f t="shared" si="9"/>
        <v>798.40314353903864</v>
      </c>
    </row>
    <row r="219" spans="1:18" x14ac:dyDescent="0.35">
      <c r="A219" s="100">
        <v>9</v>
      </c>
      <c r="B219" s="101" t="s">
        <v>62</v>
      </c>
      <c r="C219" s="101" t="s">
        <v>304</v>
      </c>
      <c r="D219" s="101" t="s">
        <v>83</v>
      </c>
      <c r="E219" s="101" t="s">
        <v>42</v>
      </c>
      <c r="F219" s="101" t="s">
        <v>178</v>
      </c>
      <c r="G219" s="101" t="s">
        <v>846</v>
      </c>
      <c r="H219" s="102">
        <v>3400</v>
      </c>
      <c r="I219" s="100">
        <v>3</v>
      </c>
      <c r="J219" s="103">
        <f>อุดรธานี!F45</f>
        <v>401027.89</v>
      </c>
      <c r="K219" s="104">
        <f>อุดรธานี!AM45</f>
        <v>180060.84000000003</v>
      </c>
      <c r="L219" s="105">
        <f>อุดรธานี!AN45</f>
        <v>2161179.41</v>
      </c>
      <c r="M219" s="105">
        <f>อุดรธานี!AO45</f>
        <v>2377234.9699999997</v>
      </c>
      <c r="N219" s="101"/>
      <c r="O219" s="101"/>
      <c r="P219" s="101"/>
      <c r="Q219" s="93">
        <f t="shared" si="8"/>
        <v>-216055.55999999959</v>
      </c>
      <c r="R219" s="94">
        <f t="shared" si="9"/>
        <v>635.64100294117657</v>
      </c>
    </row>
    <row r="220" spans="1:18" x14ac:dyDescent="0.35">
      <c r="A220" s="100">
        <v>10</v>
      </c>
      <c r="B220" s="101" t="s">
        <v>62</v>
      </c>
      <c r="C220" s="101" t="s">
        <v>304</v>
      </c>
      <c r="D220" s="101" t="s">
        <v>83</v>
      </c>
      <c r="E220" s="101" t="s">
        <v>42</v>
      </c>
      <c r="F220" s="101" t="s">
        <v>178</v>
      </c>
      <c r="G220" s="101" t="s">
        <v>847</v>
      </c>
      <c r="H220" s="102">
        <v>2041</v>
      </c>
      <c r="I220" s="100">
        <v>2</v>
      </c>
      <c r="J220" s="103">
        <f>อุดรธานี!F46</f>
        <v>283888.28000000003</v>
      </c>
      <c r="K220" s="104">
        <f>อุดรธานี!AM46</f>
        <v>425271.30000000005</v>
      </c>
      <c r="L220" s="105">
        <f>อุดรธานี!AN46</f>
        <v>1989234.67</v>
      </c>
      <c r="M220" s="105">
        <f>อุดรธานี!AO46</f>
        <v>1869679.35</v>
      </c>
      <c r="N220" s="101"/>
      <c r="O220" s="101"/>
      <c r="P220" s="101"/>
      <c r="Q220" s="93">
        <f t="shared" si="8"/>
        <v>119555.31999999983</v>
      </c>
      <c r="R220" s="94">
        <f t="shared" si="9"/>
        <v>974.63727094561489</v>
      </c>
    </row>
    <row r="221" spans="1:18" x14ac:dyDescent="0.35">
      <c r="A221" s="100">
        <v>11</v>
      </c>
      <c r="B221" s="101" t="s">
        <v>62</v>
      </c>
      <c r="C221" s="101" t="s">
        <v>304</v>
      </c>
      <c r="D221" s="101" t="s">
        <v>83</v>
      </c>
      <c r="E221" s="101" t="s">
        <v>42</v>
      </c>
      <c r="F221" s="101" t="s">
        <v>178</v>
      </c>
      <c r="G221" s="101" t="s">
        <v>848</v>
      </c>
      <c r="H221" s="102">
        <v>3738</v>
      </c>
      <c r="I221" s="100">
        <v>3</v>
      </c>
      <c r="J221" s="103">
        <f>อุดรธานี!F47</f>
        <v>472525.8</v>
      </c>
      <c r="K221" s="104">
        <f>อุดรธานี!AM47</f>
        <v>437608.58999999997</v>
      </c>
      <c r="L221" s="105">
        <f>อุดรธานี!AN47</f>
        <v>2704057.86</v>
      </c>
      <c r="M221" s="105">
        <f>อุดรธานี!AO47</f>
        <v>2283852.4299999997</v>
      </c>
      <c r="N221" s="101"/>
      <c r="O221" s="101"/>
      <c r="P221" s="101"/>
      <c r="Q221" s="93">
        <f t="shared" si="8"/>
        <v>420205.43000000017</v>
      </c>
      <c r="R221" s="94">
        <f t="shared" si="9"/>
        <v>723.39696629213483</v>
      </c>
    </row>
    <row r="222" spans="1:18" x14ac:dyDescent="0.35">
      <c r="A222" s="100">
        <v>12</v>
      </c>
      <c r="B222" s="101" t="s">
        <v>62</v>
      </c>
      <c r="C222" s="101" t="s">
        <v>304</v>
      </c>
      <c r="D222" s="101" t="s">
        <v>83</v>
      </c>
      <c r="E222" s="101" t="s">
        <v>42</v>
      </c>
      <c r="F222" s="101" t="s">
        <v>178</v>
      </c>
      <c r="G222" s="101" t="s">
        <v>849</v>
      </c>
      <c r="H222" s="102">
        <v>3574</v>
      </c>
      <c r="I222" s="100">
        <v>3</v>
      </c>
      <c r="J222" s="103">
        <f>อุดรธานี!F48</f>
        <v>672391.55</v>
      </c>
      <c r="K222" s="104">
        <f>อุดรธานี!AM48</f>
        <v>739229.14</v>
      </c>
      <c r="L222" s="105">
        <f>อุดรธานี!AN48</f>
        <v>3158059.33</v>
      </c>
      <c r="M222" s="105">
        <f>อุดรธานี!AO48</f>
        <v>2189506.0499999998</v>
      </c>
      <c r="N222" s="101"/>
      <c r="O222" s="101"/>
      <c r="P222" s="101"/>
      <c r="Q222" s="93">
        <f t="shared" si="8"/>
        <v>968553.28000000026</v>
      </c>
      <c r="R222" s="94">
        <f t="shared" si="9"/>
        <v>883.62040570789031</v>
      </c>
    </row>
    <row r="223" spans="1:18" s="112" customFormat="1" x14ac:dyDescent="0.35">
      <c r="A223" s="106">
        <v>2</v>
      </c>
      <c r="B223" s="107" t="s">
        <v>62</v>
      </c>
      <c r="C223" s="107"/>
      <c r="D223" s="107"/>
      <c r="E223" s="107" t="s">
        <v>75</v>
      </c>
      <c r="F223" s="107"/>
      <c r="G223" s="107" t="s">
        <v>306</v>
      </c>
      <c r="H223" s="113">
        <f>SUM(H211:H222)</f>
        <v>45154</v>
      </c>
      <c r="I223" s="106"/>
      <c r="J223" s="109">
        <f>SUM(J211:J222)</f>
        <v>8094367.9399999995</v>
      </c>
      <c r="K223" s="109">
        <f>SUM(K211:K222)</f>
        <v>8137181.2299999995</v>
      </c>
      <c r="L223" s="109">
        <f>SUM(L211:L222)</f>
        <v>34105980.189999998</v>
      </c>
      <c r="M223" s="109">
        <f>SUM(M211:M222)</f>
        <v>31012172.040000003</v>
      </c>
      <c r="N223" s="107">
        <v>11</v>
      </c>
      <c r="O223" s="107">
        <v>11</v>
      </c>
      <c r="P223" s="107">
        <f>N223-O223</f>
        <v>0</v>
      </c>
      <c r="Q223" s="110">
        <f t="shared" si="8"/>
        <v>3093808.1499999948</v>
      </c>
      <c r="R223" s="111">
        <f>L223/H223</f>
        <v>755.3257782256278</v>
      </c>
    </row>
    <row r="224" spans="1:18" x14ac:dyDescent="0.35">
      <c r="A224" s="100">
        <v>1</v>
      </c>
      <c r="B224" s="101" t="s">
        <v>62</v>
      </c>
      <c r="C224" s="101" t="s">
        <v>29</v>
      </c>
      <c r="D224" s="101" t="s">
        <v>90</v>
      </c>
      <c r="E224" s="101" t="s">
        <v>30</v>
      </c>
      <c r="F224" s="101" t="s">
        <v>208</v>
      </c>
      <c r="G224" s="101" t="s">
        <v>307</v>
      </c>
      <c r="H224" s="102"/>
      <c r="I224" s="100"/>
      <c r="J224" s="103"/>
      <c r="K224" s="104"/>
      <c r="L224" s="105"/>
      <c r="M224" s="105"/>
      <c r="N224" s="101"/>
      <c r="O224" s="101"/>
      <c r="P224" s="101"/>
    </row>
    <row r="225" spans="1:18" x14ac:dyDescent="0.35">
      <c r="A225" s="100">
        <v>2</v>
      </c>
      <c r="B225" s="101" t="s">
        <v>62</v>
      </c>
      <c r="C225" s="101" t="s">
        <v>29</v>
      </c>
      <c r="D225" s="101" t="s">
        <v>90</v>
      </c>
      <c r="E225" s="101" t="s">
        <v>30</v>
      </c>
      <c r="F225" s="101" t="s">
        <v>178</v>
      </c>
      <c r="G225" s="101" t="s">
        <v>850</v>
      </c>
      <c r="H225" s="102">
        <v>3277</v>
      </c>
      <c r="I225" s="100">
        <v>3</v>
      </c>
      <c r="J225" s="103">
        <f>อุดรธานี!F49</f>
        <v>357183.3</v>
      </c>
      <c r="K225" s="104">
        <f>อุดรธานี!AM49</f>
        <v>626748.61999999988</v>
      </c>
      <c r="L225" s="105">
        <f>อุดรธานี!AN49</f>
        <v>2332241.02</v>
      </c>
      <c r="M225" s="105">
        <f>อุดรธานี!AO49</f>
        <v>2200891.29</v>
      </c>
      <c r="N225" s="101"/>
      <c r="O225" s="101"/>
      <c r="P225" s="101"/>
      <c r="Q225" s="93">
        <f t="shared" si="8"/>
        <v>131349.72999999998</v>
      </c>
      <c r="R225" s="94">
        <f t="shared" si="9"/>
        <v>711.70003661885869</v>
      </c>
    </row>
    <row r="226" spans="1:18" x14ac:dyDescent="0.35">
      <c r="A226" s="100">
        <v>3</v>
      </c>
      <c r="B226" s="101" t="s">
        <v>62</v>
      </c>
      <c r="C226" s="101" t="s">
        <v>29</v>
      </c>
      <c r="D226" s="101" t="s">
        <v>90</v>
      </c>
      <c r="E226" s="101" t="s">
        <v>30</v>
      </c>
      <c r="F226" s="101" t="s">
        <v>178</v>
      </c>
      <c r="G226" s="101" t="s">
        <v>851</v>
      </c>
      <c r="H226" s="102">
        <v>3411</v>
      </c>
      <c r="I226" s="100">
        <v>3</v>
      </c>
      <c r="J226" s="103">
        <f>อุดรธานี!F50</f>
        <v>164359.98000000001</v>
      </c>
      <c r="K226" s="103">
        <f>อุดรธานี!AM50</f>
        <v>404973.30000000005</v>
      </c>
      <c r="L226" s="105">
        <f>อุดรธานี!AN50</f>
        <v>3233333.83</v>
      </c>
      <c r="M226" s="105">
        <f>อุดรธานี!AO50</f>
        <v>2982633.06</v>
      </c>
      <c r="N226" s="101"/>
      <c r="O226" s="101"/>
      <c r="P226" s="101"/>
      <c r="Q226" s="93">
        <f t="shared" si="8"/>
        <v>250700.77000000002</v>
      </c>
      <c r="R226" s="94">
        <f t="shared" si="9"/>
        <v>947.91375842861328</v>
      </c>
    </row>
    <row r="227" spans="1:18" s="151" customFormat="1" x14ac:dyDescent="0.35">
      <c r="A227" s="145">
        <v>4</v>
      </c>
      <c r="B227" s="146" t="s">
        <v>62</v>
      </c>
      <c r="C227" s="146" t="s">
        <v>29</v>
      </c>
      <c r="D227" s="146" t="s">
        <v>90</v>
      </c>
      <c r="E227" s="146" t="s">
        <v>30</v>
      </c>
      <c r="F227" s="146" t="s">
        <v>178</v>
      </c>
      <c r="G227" s="146" t="s">
        <v>852</v>
      </c>
      <c r="H227" s="147">
        <v>2894</v>
      </c>
      <c r="I227" s="148">
        <v>2</v>
      </c>
      <c r="J227" s="154">
        <f>อุดรธานี!F51</f>
        <v>195639.99</v>
      </c>
      <c r="K227" s="154">
        <f>อุดรธานี!AM51</f>
        <v>222092.52000000002</v>
      </c>
      <c r="L227" s="154">
        <f>อุดรธานี!AN51</f>
        <v>2331840.59</v>
      </c>
      <c r="M227" s="154">
        <f>อุดรธานี!AO51</f>
        <v>2263470.69</v>
      </c>
      <c r="N227" s="146"/>
      <c r="O227" s="146"/>
      <c r="P227" s="146"/>
      <c r="Q227" s="150">
        <f t="shared" si="8"/>
        <v>68369.899999999907</v>
      </c>
      <c r="R227" s="150">
        <f t="shared" si="9"/>
        <v>805.75003109882505</v>
      </c>
    </row>
    <row r="228" spans="1:18" s="151" customFormat="1" x14ac:dyDescent="0.35">
      <c r="A228" s="145">
        <v>5</v>
      </c>
      <c r="B228" s="146" t="s">
        <v>62</v>
      </c>
      <c r="C228" s="146" t="s">
        <v>29</v>
      </c>
      <c r="D228" s="146" t="s">
        <v>90</v>
      </c>
      <c r="E228" s="146" t="s">
        <v>30</v>
      </c>
      <c r="F228" s="146" t="s">
        <v>178</v>
      </c>
      <c r="G228" s="146" t="s">
        <v>853</v>
      </c>
      <c r="H228" s="147">
        <v>2458</v>
      </c>
      <c r="I228" s="148">
        <v>2</v>
      </c>
      <c r="J228" s="154">
        <f>อุดรธานี!F52</f>
        <v>160725.68</v>
      </c>
      <c r="K228" s="154">
        <f>อุดรธานี!AM52</f>
        <v>266621.52</v>
      </c>
      <c r="L228" s="154">
        <f>อุดรธานี!AN52</f>
        <v>3093771.15</v>
      </c>
      <c r="M228" s="154">
        <f>อุดรธานี!AO52</f>
        <v>2906070</v>
      </c>
      <c r="N228" s="146"/>
      <c r="O228" s="146"/>
      <c r="P228" s="146"/>
      <c r="Q228" s="150">
        <f t="shared" si="8"/>
        <v>187701.14999999991</v>
      </c>
      <c r="R228" s="150">
        <f t="shared" si="9"/>
        <v>1258.6538445890967</v>
      </c>
    </row>
    <row r="229" spans="1:18" s="151" customFormat="1" x14ac:dyDescent="0.35">
      <c r="A229" s="145">
        <v>6</v>
      </c>
      <c r="B229" s="146" t="s">
        <v>62</v>
      </c>
      <c r="C229" s="146" t="s">
        <v>29</v>
      </c>
      <c r="D229" s="146" t="s">
        <v>90</v>
      </c>
      <c r="E229" s="146" t="s">
        <v>30</v>
      </c>
      <c r="F229" s="146" t="s">
        <v>178</v>
      </c>
      <c r="G229" s="146" t="s">
        <v>854</v>
      </c>
      <c r="H229" s="147">
        <v>5253</v>
      </c>
      <c r="I229" s="148">
        <v>4</v>
      </c>
      <c r="J229" s="154">
        <f>อุดรธานี!F53</f>
        <v>691562.03</v>
      </c>
      <c r="K229" s="154">
        <f>อุดรธานี!AM53</f>
        <v>990989.51</v>
      </c>
      <c r="L229" s="154">
        <f>อุดรธานี!AN53</f>
        <v>3413863.5</v>
      </c>
      <c r="M229" s="154">
        <f>อุดรธานี!AO53</f>
        <v>3220287.64</v>
      </c>
      <c r="N229" s="146"/>
      <c r="O229" s="146"/>
      <c r="P229" s="146"/>
      <c r="Q229" s="150">
        <f t="shared" si="8"/>
        <v>193575.85999999987</v>
      </c>
      <c r="R229" s="150">
        <f t="shared" si="9"/>
        <v>649.88834951456306</v>
      </c>
    </row>
    <row r="230" spans="1:18" s="158" customFormat="1" x14ac:dyDescent="0.35">
      <c r="A230" s="152">
        <v>7</v>
      </c>
      <c r="B230" s="153" t="s">
        <v>62</v>
      </c>
      <c r="C230" s="153" t="s">
        <v>29</v>
      </c>
      <c r="D230" s="153" t="s">
        <v>90</v>
      </c>
      <c r="E230" s="153" t="s">
        <v>30</v>
      </c>
      <c r="F230" s="153" t="s">
        <v>178</v>
      </c>
      <c r="G230" s="153" t="s">
        <v>855</v>
      </c>
      <c r="H230" s="147">
        <v>2165</v>
      </c>
      <c r="I230" s="152">
        <v>2</v>
      </c>
      <c r="J230" s="154">
        <f>อุดรธานี!F54</f>
        <v>543876.93000000005</v>
      </c>
      <c r="K230" s="154">
        <f>อุดรธานี!AM54</f>
        <v>786623.58000000007</v>
      </c>
      <c r="L230" s="154">
        <f>อุดรธานี!AN54</f>
        <v>2618015.8899999997</v>
      </c>
      <c r="M230" s="154">
        <f>อุดรธานี!AO54</f>
        <v>2098737.5699999998</v>
      </c>
      <c r="N230" s="153"/>
      <c r="O230" s="153"/>
      <c r="P230" s="153"/>
      <c r="Q230" s="156">
        <f t="shared" si="8"/>
        <v>519278.31999999983</v>
      </c>
      <c r="R230" s="157">
        <f t="shared" si="9"/>
        <v>1209.2452147806002</v>
      </c>
    </row>
    <row r="231" spans="1:18" s="158" customFormat="1" x14ac:dyDescent="0.35">
      <c r="A231" s="152">
        <v>8</v>
      </c>
      <c r="B231" s="153" t="s">
        <v>62</v>
      </c>
      <c r="C231" s="153" t="s">
        <v>29</v>
      </c>
      <c r="D231" s="153" t="s">
        <v>90</v>
      </c>
      <c r="E231" s="153" t="s">
        <v>30</v>
      </c>
      <c r="F231" s="153" t="s">
        <v>178</v>
      </c>
      <c r="G231" s="153" t="s">
        <v>856</v>
      </c>
      <c r="H231" s="147">
        <v>2520</v>
      </c>
      <c r="I231" s="152">
        <v>2</v>
      </c>
      <c r="J231" s="154">
        <f>อุดรธานี!F55</f>
        <v>256144.84</v>
      </c>
      <c r="K231" s="154">
        <f>อุดรธานี!AM55</f>
        <v>381608.97000000003</v>
      </c>
      <c r="L231" s="154">
        <f>อุดรธานี!AN55</f>
        <v>1767110.54</v>
      </c>
      <c r="M231" s="154">
        <f>อุดรธานี!AO55</f>
        <v>1620360.6199999999</v>
      </c>
      <c r="N231" s="153"/>
      <c r="O231" s="153"/>
      <c r="P231" s="153"/>
      <c r="Q231" s="156">
        <f t="shared" si="8"/>
        <v>146749.92000000016</v>
      </c>
      <c r="R231" s="157">
        <f t="shared" si="9"/>
        <v>701.23434126984125</v>
      </c>
    </row>
    <row r="232" spans="1:18" s="151" customFormat="1" x14ac:dyDescent="0.35">
      <c r="A232" s="145">
        <v>9</v>
      </c>
      <c r="B232" s="146" t="s">
        <v>62</v>
      </c>
      <c r="C232" s="146" t="s">
        <v>29</v>
      </c>
      <c r="D232" s="146" t="s">
        <v>90</v>
      </c>
      <c r="E232" s="146" t="s">
        <v>30</v>
      </c>
      <c r="F232" s="146" t="s">
        <v>178</v>
      </c>
      <c r="G232" s="146" t="s">
        <v>857</v>
      </c>
      <c r="H232" s="147">
        <v>7151</v>
      </c>
      <c r="I232" s="148">
        <v>5</v>
      </c>
      <c r="J232" s="154">
        <f>อุดรธานี!F56</f>
        <v>389330.81</v>
      </c>
      <c r="K232" s="154">
        <f>อุดรธานี!AM56</f>
        <v>617438.42000000004</v>
      </c>
      <c r="L232" s="154">
        <f>อุดรธานี!AN56</f>
        <v>3570373.21</v>
      </c>
      <c r="M232" s="154">
        <f>อุดรธานี!AO56</f>
        <v>3327744.5</v>
      </c>
      <c r="N232" s="146"/>
      <c r="O232" s="146"/>
      <c r="P232" s="146"/>
      <c r="Q232" s="150">
        <f t="shared" si="8"/>
        <v>242628.70999999996</v>
      </c>
      <c r="R232" s="150">
        <f t="shared" si="9"/>
        <v>499.2830667039575</v>
      </c>
    </row>
    <row r="233" spans="1:18" s="158" customFormat="1" x14ac:dyDescent="0.35">
      <c r="A233" s="152">
        <v>10</v>
      </c>
      <c r="B233" s="153" t="s">
        <v>62</v>
      </c>
      <c r="C233" s="153" t="s">
        <v>29</v>
      </c>
      <c r="D233" s="153" t="s">
        <v>90</v>
      </c>
      <c r="E233" s="153" t="s">
        <v>30</v>
      </c>
      <c r="F233" s="153" t="s">
        <v>178</v>
      </c>
      <c r="G233" s="153" t="s">
        <v>858</v>
      </c>
      <c r="H233" s="147">
        <v>6762</v>
      </c>
      <c r="I233" s="152">
        <v>5</v>
      </c>
      <c r="J233" s="154">
        <f>อุดรธานี!F57</f>
        <v>348352.51</v>
      </c>
      <c r="K233" s="155">
        <f>อุดรธานี!AM57</f>
        <v>455303.09</v>
      </c>
      <c r="L233" s="154">
        <f>อุดรธานี!AN57</f>
        <v>3344827.4299999997</v>
      </c>
      <c r="M233" s="154">
        <f>อุดรธานี!AO57</f>
        <v>3050217.98</v>
      </c>
      <c r="N233" s="153"/>
      <c r="O233" s="153"/>
      <c r="P233" s="153"/>
      <c r="Q233" s="156">
        <f t="shared" si="8"/>
        <v>294609.44999999972</v>
      </c>
      <c r="R233" s="157">
        <f t="shared" si="9"/>
        <v>494.65061076604553</v>
      </c>
    </row>
    <row r="234" spans="1:18" s="151" customFormat="1" x14ac:dyDescent="0.35">
      <c r="A234" s="145">
        <v>11</v>
      </c>
      <c r="B234" s="146" t="s">
        <v>62</v>
      </c>
      <c r="C234" s="146" t="s">
        <v>29</v>
      </c>
      <c r="D234" s="146" t="s">
        <v>90</v>
      </c>
      <c r="E234" s="146" t="s">
        <v>30</v>
      </c>
      <c r="F234" s="146" t="s">
        <v>178</v>
      </c>
      <c r="G234" s="146" t="s">
        <v>859</v>
      </c>
      <c r="H234" s="147">
        <v>3820</v>
      </c>
      <c r="I234" s="148">
        <v>3</v>
      </c>
      <c r="J234" s="154">
        <f>อุดรธานี!F58</f>
        <v>183907.23</v>
      </c>
      <c r="K234" s="154">
        <f>อุดรธานี!AM58</f>
        <v>889102.4700000002</v>
      </c>
      <c r="L234" s="154">
        <f>อุดรธานี!AN58</f>
        <v>3755431.81</v>
      </c>
      <c r="M234" s="154">
        <f>อุดรธานี!AO58</f>
        <v>3083615.0700000003</v>
      </c>
      <c r="N234" s="146"/>
      <c r="O234" s="146"/>
      <c r="P234" s="146"/>
      <c r="Q234" s="150">
        <f t="shared" si="8"/>
        <v>671816.73999999976</v>
      </c>
      <c r="R234" s="150">
        <f t="shared" si="9"/>
        <v>983.09733246073301</v>
      </c>
    </row>
    <row r="235" spans="1:18" s="151" customFormat="1" x14ac:dyDescent="0.35">
      <c r="A235" s="145">
        <v>12</v>
      </c>
      <c r="B235" s="146" t="s">
        <v>62</v>
      </c>
      <c r="C235" s="146" t="s">
        <v>29</v>
      </c>
      <c r="D235" s="146" t="s">
        <v>90</v>
      </c>
      <c r="E235" s="146" t="s">
        <v>30</v>
      </c>
      <c r="F235" s="146" t="s">
        <v>178</v>
      </c>
      <c r="G235" s="146" t="s">
        <v>860</v>
      </c>
      <c r="H235" s="147">
        <v>2779</v>
      </c>
      <c r="I235" s="148">
        <v>2</v>
      </c>
      <c r="J235" s="154">
        <f>อุดรธานี!F59</f>
        <v>52293</v>
      </c>
      <c r="K235" s="154">
        <f>อุดรธานี!AM59</f>
        <v>391345.62</v>
      </c>
      <c r="L235" s="154">
        <f>อุดรธานี!AN59</f>
        <v>2304138.29</v>
      </c>
      <c r="M235" s="154">
        <f>อุดรธานี!AO59</f>
        <v>2027433.4400000002</v>
      </c>
      <c r="N235" s="146"/>
      <c r="O235" s="146"/>
      <c r="P235" s="146"/>
      <c r="Q235" s="150">
        <f t="shared" si="8"/>
        <v>276704.84999999986</v>
      </c>
      <c r="R235" s="150">
        <f t="shared" si="9"/>
        <v>829.12496941345807</v>
      </c>
    </row>
    <row r="236" spans="1:18" s="112" customFormat="1" x14ac:dyDescent="0.35">
      <c r="A236" s="106">
        <v>3</v>
      </c>
      <c r="B236" s="107" t="s">
        <v>62</v>
      </c>
      <c r="C236" s="107"/>
      <c r="D236" s="107"/>
      <c r="E236" s="107" t="s">
        <v>75</v>
      </c>
      <c r="F236" s="107"/>
      <c r="G236" s="107" t="s">
        <v>308</v>
      </c>
      <c r="H236" s="113">
        <f>SUM(H224:H235)</f>
        <v>42490</v>
      </c>
      <c r="I236" s="106"/>
      <c r="J236" s="109">
        <f>SUM(J224:J235)</f>
        <v>3343376.3000000003</v>
      </c>
      <c r="K236" s="109">
        <f>SUM(K224:K235)</f>
        <v>6032847.6200000001</v>
      </c>
      <c r="L236" s="109">
        <f>SUM(L224:L235)</f>
        <v>31764947.259999998</v>
      </c>
      <c r="M236" s="109">
        <f>SUM(M224:M235)</f>
        <v>28781461.860000003</v>
      </c>
      <c r="N236" s="107">
        <v>11</v>
      </c>
      <c r="O236" s="107">
        <v>11</v>
      </c>
      <c r="P236" s="107">
        <f>N236-O236</f>
        <v>0</v>
      </c>
      <c r="Q236" s="159">
        <f t="shared" si="8"/>
        <v>2983485.3999999948</v>
      </c>
      <c r="R236" s="111">
        <f>L236/H236</f>
        <v>747.58642645328302</v>
      </c>
    </row>
    <row r="237" spans="1:18" x14ac:dyDescent="0.35">
      <c r="A237" s="100">
        <v>1</v>
      </c>
      <c r="B237" s="101" t="s">
        <v>62</v>
      </c>
      <c r="C237" s="101" t="s">
        <v>31</v>
      </c>
      <c r="D237" s="101" t="s">
        <v>97</v>
      </c>
      <c r="E237" s="101" t="s">
        <v>32</v>
      </c>
      <c r="F237" s="101" t="s">
        <v>175</v>
      </c>
      <c r="G237" s="101" t="s">
        <v>309</v>
      </c>
      <c r="H237" s="102"/>
      <c r="I237" s="100"/>
      <c r="J237" s="103"/>
      <c r="K237" s="104"/>
      <c r="L237" s="105"/>
      <c r="M237" s="105"/>
      <c r="N237" s="101"/>
      <c r="O237" s="101"/>
      <c r="P237" s="101"/>
    </row>
    <row r="238" spans="1:18" s="120" customFormat="1" x14ac:dyDescent="0.35">
      <c r="A238" s="114">
        <v>2</v>
      </c>
      <c r="B238" s="115" t="s">
        <v>62</v>
      </c>
      <c r="C238" s="115" t="s">
        <v>31</v>
      </c>
      <c r="D238" s="115" t="s">
        <v>97</v>
      </c>
      <c r="E238" s="115" t="s">
        <v>32</v>
      </c>
      <c r="F238" s="115" t="s">
        <v>178</v>
      </c>
      <c r="G238" s="115" t="s">
        <v>861</v>
      </c>
      <c r="H238" s="116">
        <v>4680</v>
      </c>
      <c r="I238" s="114">
        <v>4</v>
      </c>
      <c r="J238" s="105">
        <f>อุดรธานี!F60</f>
        <v>1338668.74</v>
      </c>
      <c r="K238" s="105">
        <f>อุดรธานี!AM60</f>
        <v>1423162.4000000001</v>
      </c>
      <c r="L238" s="105">
        <f>อุดรธานี!AN60</f>
        <v>2659008.04</v>
      </c>
      <c r="M238" s="105">
        <f>อุดรธานี!AO60</f>
        <v>2320083.9000000004</v>
      </c>
      <c r="N238" s="160"/>
      <c r="O238" s="160"/>
      <c r="P238" s="160"/>
      <c r="Q238" s="118">
        <f t="shared" si="8"/>
        <v>338924.13999999966</v>
      </c>
      <c r="R238" s="119">
        <f t="shared" si="9"/>
        <v>568.16411111111108</v>
      </c>
    </row>
    <row r="239" spans="1:18" x14ac:dyDescent="0.35">
      <c r="A239" s="100">
        <v>3</v>
      </c>
      <c r="B239" s="101" t="s">
        <v>62</v>
      </c>
      <c r="C239" s="101" t="s">
        <v>31</v>
      </c>
      <c r="D239" s="101" t="s">
        <v>97</v>
      </c>
      <c r="E239" s="101" t="s">
        <v>32</v>
      </c>
      <c r="F239" s="101" t="s">
        <v>178</v>
      </c>
      <c r="G239" s="101" t="s">
        <v>862</v>
      </c>
      <c r="H239" s="102">
        <v>8548</v>
      </c>
      <c r="I239" s="100">
        <v>5</v>
      </c>
      <c r="J239" s="154">
        <f>อุดรธานี!F61</f>
        <v>3597382.44</v>
      </c>
      <c r="K239" s="154">
        <f>อุดรธานี!AM61</f>
        <v>3725877.88</v>
      </c>
      <c r="L239" s="154">
        <f>อุดรธานี!AN61</f>
        <v>8330753.2399999993</v>
      </c>
      <c r="M239" s="154">
        <f>อุดรธานี!AO61</f>
        <v>6117371.6699999999</v>
      </c>
      <c r="N239" s="101"/>
      <c r="O239" s="101"/>
      <c r="P239" s="101"/>
      <c r="Q239" s="93">
        <f t="shared" si="8"/>
        <v>2213381.5699999994</v>
      </c>
      <c r="R239" s="94">
        <f t="shared" si="9"/>
        <v>974.58507721104343</v>
      </c>
    </row>
    <row r="240" spans="1:18" x14ac:dyDescent="0.35">
      <c r="A240" s="114">
        <v>4</v>
      </c>
      <c r="B240" s="101" t="s">
        <v>62</v>
      </c>
      <c r="C240" s="101" t="s">
        <v>31</v>
      </c>
      <c r="D240" s="101" t="s">
        <v>97</v>
      </c>
      <c r="E240" s="101" t="s">
        <v>32</v>
      </c>
      <c r="F240" s="101" t="s">
        <v>178</v>
      </c>
      <c r="G240" s="101" t="s">
        <v>863</v>
      </c>
      <c r="H240" s="102">
        <v>4511</v>
      </c>
      <c r="I240" s="100">
        <v>4</v>
      </c>
      <c r="J240" s="154">
        <f>อุดรธานี!F62</f>
        <v>311866.71000000002</v>
      </c>
      <c r="K240" s="154">
        <f>อุดรธานี!AM62</f>
        <v>778024.78</v>
      </c>
      <c r="L240" s="154">
        <f>อุดรธานี!AN62</f>
        <v>3376489.8499999996</v>
      </c>
      <c r="M240" s="154">
        <f>อุดรธานี!AO62</f>
        <v>3309371.52</v>
      </c>
      <c r="N240" s="101"/>
      <c r="O240" s="101"/>
      <c r="P240" s="101"/>
      <c r="Q240" s="93">
        <f t="shared" si="8"/>
        <v>67118.329999999609</v>
      </c>
      <c r="R240" s="94">
        <f t="shared" si="9"/>
        <v>748.50140767013954</v>
      </c>
    </row>
    <row r="241" spans="1:18" x14ac:dyDescent="0.35">
      <c r="A241" s="100">
        <v>5</v>
      </c>
      <c r="B241" s="101" t="s">
        <v>62</v>
      </c>
      <c r="C241" s="101" t="s">
        <v>31</v>
      </c>
      <c r="D241" s="101" t="s">
        <v>97</v>
      </c>
      <c r="E241" s="101" t="s">
        <v>32</v>
      </c>
      <c r="F241" s="101" t="s">
        <v>178</v>
      </c>
      <c r="G241" s="101" t="s">
        <v>864</v>
      </c>
      <c r="H241" s="102">
        <v>3134</v>
      </c>
      <c r="I241" s="100">
        <v>3</v>
      </c>
      <c r="J241" s="154">
        <f>อุดรธานี!F63</f>
        <v>623355.84</v>
      </c>
      <c r="K241" s="154">
        <f>อุดรธานี!AM63</f>
        <v>721498.84</v>
      </c>
      <c r="L241" s="154">
        <f>อุดรธานี!AN63</f>
        <v>2211199.9500000002</v>
      </c>
      <c r="M241" s="154">
        <f>อุดรธานี!AO63</f>
        <v>1960522.92</v>
      </c>
      <c r="N241" s="101"/>
      <c r="O241" s="101"/>
      <c r="P241" s="101"/>
      <c r="Q241" s="93">
        <f t="shared" si="8"/>
        <v>250677.03000000026</v>
      </c>
      <c r="R241" s="94">
        <f t="shared" si="9"/>
        <v>705.55199425654121</v>
      </c>
    </row>
    <row r="242" spans="1:18" x14ac:dyDescent="0.35">
      <c r="A242" s="114">
        <v>6</v>
      </c>
      <c r="B242" s="101" t="s">
        <v>62</v>
      </c>
      <c r="C242" s="101" t="s">
        <v>31</v>
      </c>
      <c r="D242" s="101" t="s">
        <v>97</v>
      </c>
      <c r="E242" s="101" t="s">
        <v>32</v>
      </c>
      <c r="F242" s="101" t="s">
        <v>178</v>
      </c>
      <c r="G242" s="101" t="s">
        <v>865</v>
      </c>
      <c r="H242" s="102">
        <v>7157</v>
      </c>
      <c r="I242" s="100">
        <v>5</v>
      </c>
      <c r="J242" s="154">
        <f>อุดรธานี!F64</f>
        <v>781923.48</v>
      </c>
      <c r="K242" s="154">
        <f>อุดรธานี!AM64</f>
        <v>836194.69</v>
      </c>
      <c r="L242" s="154">
        <f>อุดรธานี!AN64</f>
        <v>3117642.4699999997</v>
      </c>
      <c r="M242" s="154">
        <f>อุดรธานี!AO64</f>
        <v>2455816.94</v>
      </c>
      <c r="N242" s="101"/>
      <c r="O242" s="101"/>
      <c r="P242" s="101"/>
      <c r="Q242" s="93">
        <f t="shared" si="8"/>
        <v>661825.5299999998</v>
      </c>
      <c r="R242" s="94">
        <f t="shared" si="9"/>
        <v>435.60744306273574</v>
      </c>
    </row>
    <row r="243" spans="1:18" x14ac:dyDescent="0.35">
      <c r="A243" s="100">
        <v>7</v>
      </c>
      <c r="B243" s="101" t="s">
        <v>62</v>
      </c>
      <c r="C243" s="101" t="s">
        <v>31</v>
      </c>
      <c r="D243" s="101" t="s">
        <v>97</v>
      </c>
      <c r="E243" s="101" t="s">
        <v>32</v>
      </c>
      <c r="F243" s="101" t="s">
        <v>178</v>
      </c>
      <c r="G243" s="101" t="s">
        <v>866</v>
      </c>
      <c r="H243" s="102">
        <v>5769</v>
      </c>
      <c r="I243" s="100">
        <v>4</v>
      </c>
      <c r="J243" s="154">
        <f>อุดรธานี!F65</f>
        <v>544382.63</v>
      </c>
      <c r="K243" s="154">
        <f>อุดรธานี!AM65</f>
        <v>1124627.5300000003</v>
      </c>
      <c r="L243" s="154">
        <f>อุดรธานี!AN65</f>
        <v>4738113.29</v>
      </c>
      <c r="M243" s="154">
        <f>อุดรธานี!AO65</f>
        <v>3845330.52</v>
      </c>
      <c r="N243" s="101"/>
      <c r="O243" s="101"/>
      <c r="P243" s="101"/>
      <c r="Q243" s="93">
        <f t="shared" si="8"/>
        <v>892782.77</v>
      </c>
      <c r="R243" s="94">
        <f t="shared" si="9"/>
        <v>821.3058224995666</v>
      </c>
    </row>
    <row r="244" spans="1:18" x14ac:dyDescent="0.35">
      <c r="A244" s="114">
        <v>8</v>
      </c>
      <c r="B244" s="101" t="s">
        <v>62</v>
      </c>
      <c r="C244" s="101" t="s">
        <v>31</v>
      </c>
      <c r="D244" s="101" t="s">
        <v>97</v>
      </c>
      <c r="E244" s="101" t="s">
        <v>32</v>
      </c>
      <c r="F244" s="101" t="s">
        <v>178</v>
      </c>
      <c r="G244" s="101" t="s">
        <v>868</v>
      </c>
      <c r="H244" s="102">
        <v>3401</v>
      </c>
      <c r="I244" s="100">
        <v>3</v>
      </c>
      <c r="J244" s="154">
        <f>อุดรธานี!F67</f>
        <v>892410.04</v>
      </c>
      <c r="K244" s="154">
        <f>อุดรธานี!AM67</f>
        <v>908400.85</v>
      </c>
      <c r="L244" s="154">
        <f>อุดรธานี!AN67</f>
        <v>2638308.13</v>
      </c>
      <c r="M244" s="154">
        <f>อุดรธานี!AO67</f>
        <v>2526096.7199999997</v>
      </c>
      <c r="N244" s="101"/>
      <c r="O244" s="101"/>
      <c r="P244" s="101"/>
      <c r="Q244" s="93">
        <f t="shared" si="8"/>
        <v>112211.41000000015</v>
      </c>
      <c r="R244" s="94">
        <f t="shared" si="9"/>
        <v>775.7448191708321</v>
      </c>
    </row>
    <row r="245" spans="1:18" x14ac:dyDescent="0.35">
      <c r="A245" s="100">
        <v>9</v>
      </c>
      <c r="B245" s="101" t="s">
        <v>62</v>
      </c>
      <c r="C245" s="101" t="s">
        <v>31</v>
      </c>
      <c r="D245" s="101" t="s">
        <v>97</v>
      </c>
      <c r="E245" s="101" t="s">
        <v>32</v>
      </c>
      <c r="F245" s="101" t="s">
        <v>178</v>
      </c>
      <c r="G245" s="101" t="s">
        <v>869</v>
      </c>
      <c r="H245" s="102">
        <v>4701</v>
      </c>
      <c r="I245" s="100">
        <v>4</v>
      </c>
      <c r="J245" s="154">
        <f>อุดรธานี!F68</f>
        <v>837327.61</v>
      </c>
      <c r="K245" s="154">
        <f>อุดรธานี!AM68</f>
        <v>1040523.82</v>
      </c>
      <c r="L245" s="154">
        <f>อุดรธานี!AN68</f>
        <v>2245371.3200000003</v>
      </c>
      <c r="M245" s="154">
        <f>อุดรธานี!AO68</f>
        <v>1656851.29</v>
      </c>
      <c r="N245" s="101"/>
      <c r="O245" s="101"/>
      <c r="P245" s="101"/>
      <c r="Q245" s="93">
        <f t="shared" si="8"/>
        <v>588520.03000000026</v>
      </c>
      <c r="R245" s="94">
        <f t="shared" si="9"/>
        <v>477.63695383960868</v>
      </c>
    </row>
    <row r="246" spans="1:18" x14ac:dyDescent="0.35">
      <c r="A246" s="114">
        <v>10</v>
      </c>
      <c r="B246" s="101" t="s">
        <v>62</v>
      </c>
      <c r="C246" s="101" t="s">
        <v>31</v>
      </c>
      <c r="D246" s="101" t="s">
        <v>97</v>
      </c>
      <c r="E246" s="101" t="s">
        <v>32</v>
      </c>
      <c r="F246" s="101" t="s">
        <v>178</v>
      </c>
      <c r="G246" s="101" t="s">
        <v>870</v>
      </c>
      <c r="H246" s="102">
        <v>2949</v>
      </c>
      <c r="I246" s="100">
        <v>2</v>
      </c>
      <c r="J246" s="154">
        <f>อุดรธานี!F69</f>
        <v>97915.45</v>
      </c>
      <c r="K246" s="154">
        <f>อุดรธานี!AM69</f>
        <v>193202.53</v>
      </c>
      <c r="L246" s="154">
        <f>อุดรธานี!AN69</f>
        <v>1849699.29</v>
      </c>
      <c r="M246" s="154">
        <f>อุดรธานี!AO69</f>
        <v>1592667.4</v>
      </c>
      <c r="N246" s="101"/>
      <c r="O246" s="101"/>
      <c r="P246" s="101"/>
      <c r="Q246" s="93">
        <f t="shared" si="8"/>
        <v>257031.89000000013</v>
      </c>
      <c r="R246" s="94">
        <f t="shared" si="9"/>
        <v>627.22932858596141</v>
      </c>
    </row>
    <row r="247" spans="1:18" x14ac:dyDescent="0.35">
      <c r="A247" s="100">
        <v>11</v>
      </c>
      <c r="B247" s="101" t="s">
        <v>62</v>
      </c>
      <c r="C247" s="101" t="s">
        <v>31</v>
      </c>
      <c r="D247" s="101" t="s">
        <v>97</v>
      </c>
      <c r="E247" s="101" t="s">
        <v>32</v>
      </c>
      <c r="F247" s="101" t="s">
        <v>178</v>
      </c>
      <c r="G247" s="101" t="s">
        <v>871</v>
      </c>
      <c r="H247" s="102">
        <v>4403</v>
      </c>
      <c r="I247" s="100">
        <v>3</v>
      </c>
      <c r="J247" s="154">
        <f>อุดรธานี!F70</f>
        <v>339047.92</v>
      </c>
      <c r="K247" s="154">
        <f>อุดรธานี!AM70</f>
        <v>338182.02999999997</v>
      </c>
      <c r="L247" s="154">
        <f>อุดรธานี!AN70</f>
        <v>2866829.83</v>
      </c>
      <c r="M247" s="154">
        <f>อุดรธานี!AO70</f>
        <v>2897558.54</v>
      </c>
      <c r="N247" s="101"/>
      <c r="O247" s="101"/>
      <c r="P247" s="101"/>
      <c r="Q247" s="93">
        <f t="shared" si="8"/>
        <v>-30728.709999999963</v>
      </c>
      <c r="R247" s="94">
        <f t="shared" si="9"/>
        <v>651.10829661594369</v>
      </c>
    </row>
    <row r="248" spans="1:18" x14ac:dyDescent="0.35">
      <c r="A248" s="114">
        <v>12</v>
      </c>
      <c r="B248" s="101" t="s">
        <v>62</v>
      </c>
      <c r="C248" s="101" t="s">
        <v>31</v>
      </c>
      <c r="D248" s="101" t="s">
        <v>97</v>
      </c>
      <c r="E248" s="101" t="s">
        <v>32</v>
      </c>
      <c r="F248" s="101" t="s">
        <v>178</v>
      </c>
      <c r="G248" s="101" t="s">
        <v>872</v>
      </c>
      <c r="H248" s="102">
        <v>2617</v>
      </c>
      <c r="I248" s="100">
        <v>2</v>
      </c>
      <c r="J248" s="154">
        <f>อุดรธานี!F71</f>
        <v>352526.21</v>
      </c>
      <c r="K248" s="154">
        <f>อุดรธานี!AM71</f>
        <v>351429.11000000004</v>
      </c>
      <c r="L248" s="154">
        <f>อุดรธานี!AN71</f>
        <v>2901773.88</v>
      </c>
      <c r="M248" s="154">
        <f>อุดรธานี!AO71</f>
        <v>2463745.0300000003</v>
      </c>
      <c r="N248" s="101"/>
      <c r="O248" s="101"/>
      <c r="P248" s="101"/>
      <c r="Q248" s="93">
        <f t="shared" si="8"/>
        <v>438028.84999999963</v>
      </c>
      <c r="R248" s="94">
        <f t="shared" si="9"/>
        <v>1108.816920137562</v>
      </c>
    </row>
    <row r="249" spans="1:18" x14ac:dyDescent="0.35">
      <c r="A249" s="100">
        <v>13</v>
      </c>
      <c r="B249" s="101" t="s">
        <v>62</v>
      </c>
      <c r="C249" s="101" t="s">
        <v>31</v>
      </c>
      <c r="D249" s="101" t="s">
        <v>97</v>
      </c>
      <c r="E249" s="101" t="s">
        <v>32</v>
      </c>
      <c r="F249" s="101" t="s">
        <v>178</v>
      </c>
      <c r="G249" s="101" t="s">
        <v>873</v>
      </c>
      <c r="H249" s="102">
        <v>4428</v>
      </c>
      <c r="I249" s="100">
        <v>3</v>
      </c>
      <c r="J249" s="154">
        <f>อุดรธานี!F72</f>
        <v>432240.01</v>
      </c>
      <c r="K249" s="154">
        <f>อุดรธานี!AM72</f>
        <v>485275.67</v>
      </c>
      <c r="L249" s="154">
        <f>อุดรธานี!AN72</f>
        <v>1647593.25</v>
      </c>
      <c r="M249" s="154">
        <f>อุดรธานี!AO72</f>
        <v>1419859.22</v>
      </c>
      <c r="N249" s="101"/>
      <c r="O249" s="101"/>
      <c r="P249" s="101"/>
      <c r="Q249" s="93">
        <f t="shared" si="8"/>
        <v>227734.03000000003</v>
      </c>
      <c r="R249" s="94">
        <f t="shared" si="9"/>
        <v>372.08519647696477</v>
      </c>
    </row>
    <row r="250" spans="1:18" x14ac:dyDescent="0.35">
      <c r="A250" s="114">
        <v>14</v>
      </c>
      <c r="B250" s="101" t="s">
        <v>62</v>
      </c>
      <c r="C250" s="101" t="s">
        <v>31</v>
      </c>
      <c r="D250" s="101" t="s">
        <v>97</v>
      </c>
      <c r="E250" s="101" t="s">
        <v>32</v>
      </c>
      <c r="F250" s="101" t="s">
        <v>178</v>
      </c>
      <c r="G250" s="101" t="s">
        <v>874</v>
      </c>
      <c r="H250" s="102">
        <v>2607</v>
      </c>
      <c r="I250" s="100">
        <v>2</v>
      </c>
      <c r="J250" s="154">
        <f>อุดรธานี!F73</f>
        <v>240793.29</v>
      </c>
      <c r="K250" s="154">
        <f>อุดรธานี!AM73</f>
        <v>371960.97</v>
      </c>
      <c r="L250" s="154">
        <f>อุดรธานี!AN73</f>
        <v>2769828.89</v>
      </c>
      <c r="M250" s="154">
        <f>อุดรธานี!AO73</f>
        <v>1781625.9400000002</v>
      </c>
      <c r="N250" s="101"/>
      <c r="O250" s="101"/>
      <c r="P250" s="101"/>
      <c r="Q250" s="93">
        <f t="shared" si="8"/>
        <v>988202.95</v>
      </c>
      <c r="R250" s="94">
        <f t="shared" si="9"/>
        <v>1062.4583390870732</v>
      </c>
    </row>
    <row r="251" spans="1:18" x14ac:dyDescent="0.35">
      <c r="A251" s="100">
        <v>15</v>
      </c>
      <c r="B251" s="101" t="s">
        <v>62</v>
      </c>
      <c r="C251" s="101" t="s">
        <v>31</v>
      </c>
      <c r="D251" s="101" t="s">
        <v>97</v>
      </c>
      <c r="E251" s="101" t="s">
        <v>32</v>
      </c>
      <c r="F251" s="101" t="s">
        <v>178</v>
      </c>
      <c r="G251" s="101" t="s">
        <v>875</v>
      </c>
      <c r="H251" s="102">
        <v>5116</v>
      </c>
      <c r="I251" s="100">
        <v>4</v>
      </c>
      <c r="J251" s="154">
        <f>อุดรธานี!F74</f>
        <v>693185.81</v>
      </c>
      <c r="K251" s="154">
        <f>อุดรธานี!AM74</f>
        <v>1097749.4300000002</v>
      </c>
      <c r="L251" s="154">
        <f>อุดรธานี!AN74</f>
        <v>3507822.2299999995</v>
      </c>
      <c r="M251" s="154">
        <f>อุดรธานี!AO74</f>
        <v>2596163.6399999997</v>
      </c>
      <c r="N251" s="101"/>
      <c r="O251" s="101"/>
      <c r="P251" s="101"/>
      <c r="Q251" s="93">
        <f t="shared" si="8"/>
        <v>911658.58999999985</v>
      </c>
      <c r="R251" s="94">
        <f t="shared" si="9"/>
        <v>685.65719898358088</v>
      </c>
    </row>
    <row r="252" spans="1:18" s="161" customFormat="1" x14ac:dyDescent="0.35">
      <c r="A252" s="114">
        <v>16</v>
      </c>
      <c r="B252" s="115" t="s">
        <v>62</v>
      </c>
      <c r="C252" s="115" t="s">
        <v>31</v>
      </c>
      <c r="D252" s="115" t="s">
        <v>97</v>
      </c>
      <c r="E252" s="115" t="s">
        <v>32</v>
      </c>
      <c r="F252" s="115" t="s">
        <v>178</v>
      </c>
      <c r="G252" s="115" t="s">
        <v>876</v>
      </c>
      <c r="H252" s="116">
        <v>5558</v>
      </c>
      <c r="I252" s="114">
        <v>4</v>
      </c>
      <c r="J252" s="154">
        <f>อุดรธานี!F75</f>
        <v>881439.83</v>
      </c>
      <c r="K252" s="154">
        <f>อุดรธานี!AM75</f>
        <v>1475126.99</v>
      </c>
      <c r="L252" s="154">
        <f>อุดรธานี!AN75</f>
        <v>2840717.11</v>
      </c>
      <c r="M252" s="154">
        <f>อุดรธานี!AO75</f>
        <v>2088286.08</v>
      </c>
      <c r="N252" s="115"/>
      <c r="O252" s="115"/>
      <c r="P252" s="115"/>
      <c r="Q252" s="93">
        <f t="shared" si="8"/>
        <v>752431.0299999998</v>
      </c>
      <c r="R252" s="94">
        <f t="shared" si="9"/>
        <v>511.10419395465993</v>
      </c>
    </row>
    <row r="253" spans="1:18" x14ac:dyDescent="0.35">
      <c r="A253" s="100">
        <v>17</v>
      </c>
      <c r="B253" s="101" t="s">
        <v>62</v>
      </c>
      <c r="C253" s="101" t="s">
        <v>31</v>
      </c>
      <c r="D253" s="101" t="s">
        <v>97</v>
      </c>
      <c r="E253" s="101" t="s">
        <v>32</v>
      </c>
      <c r="F253" s="101" t="s">
        <v>178</v>
      </c>
      <c r="G253" s="101" t="s">
        <v>877</v>
      </c>
      <c r="H253" s="102">
        <v>2827</v>
      </c>
      <c r="I253" s="100">
        <v>2</v>
      </c>
      <c r="J253" s="154">
        <f>อุดรธานี!F76</f>
        <v>1478390.6</v>
      </c>
      <c r="K253" s="154">
        <f>อุดรธานี!AM76</f>
        <v>1625055.0700000003</v>
      </c>
      <c r="L253" s="154">
        <f>อุดรธานี!AN76</f>
        <v>3416223.6399999997</v>
      </c>
      <c r="M253" s="154">
        <f>อุดรธานี!AO76</f>
        <v>2743652.9299999997</v>
      </c>
      <c r="N253" s="101"/>
      <c r="O253" s="101"/>
      <c r="P253" s="101"/>
      <c r="Q253" s="93">
        <f t="shared" si="8"/>
        <v>672570.71</v>
      </c>
      <c r="R253" s="94">
        <f t="shared" si="9"/>
        <v>1208.427180756986</v>
      </c>
    </row>
    <row r="254" spans="1:18" s="112" customFormat="1" x14ac:dyDescent="0.35">
      <c r="A254" s="106">
        <v>4</v>
      </c>
      <c r="B254" s="107" t="s">
        <v>62</v>
      </c>
      <c r="C254" s="107"/>
      <c r="D254" s="107"/>
      <c r="E254" s="107" t="s">
        <v>75</v>
      </c>
      <c r="F254" s="107"/>
      <c r="G254" s="107" t="s">
        <v>310</v>
      </c>
      <c r="H254" s="113">
        <f>SUM(H237:H252)</f>
        <v>69579</v>
      </c>
      <c r="I254" s="106"/>
      <c r="J254" s="109">
        <f>SUM(J237:J252)</f>
        <v>11964466.009999998</v>
      </c>
      <c r="K254" s="109">
        <f>SUM(K237:K252)</f>
        <v>14871237.52</v>
      </c>
      <c r="L254" s="109">
        <f>SUM(L237:L252)</f>
        <v>47701150.769999996</v>
      </c>
      <c r="M254" s="109">
        <f>SUM(M237:M252)</f>
        <v>39031351.329999991</v>
      </c>
      <c r="N254" s="107">
        <v>16</v>
      </c>
      <c r="O254" s="107">
        <v>16</v>
      </c>
      <c r="P254" s="107">
        <f>N254-O254</f>
        <v>0</v>
      </c>
      <c r="Q254" s="110">
        <f t="shared" si="8"/>
        <v>8669799.4400000051</v>
      </c>
      <c r="R254" s="111">
        <f>L254/H254</f>
        <v>685.56821411632814</v>
      </c>
    </row>
    <row r="255" spans="1:18" x14ac:dyDescent="0.35">
      <c r="A255" s="100">
        <v>1</v>
      </c>
      <c r="B255" s="101" t="s">
        <v>62</v>
      </c>
      <c r="C255" s="101" t="s">
        <v>33</v>
      </c>
      <c r="D255" s="101" t="s">
        <v>111</v>
      </c>
      <c r="E255" s="101" t="s">
        <v>34</v>
      </c>
      <c r="F255" s="101" t="s">
        <v>208</v>
      </c>
      <c r="G255" s="101" t="s">
        <v>311</v>
      </c>
      <c r="H255" s="102"/>
      <c r="I255" s="100"/>
      <c r="J255" s="103"/>
      <c r="K255" s="104"/>
      <c r="L255" s="105"/>
      <c r="M255" s="105"/>
      <c r="N255" s="101"/>
      <c r="O255" s="101"/>
      <c r="P255" s="101"/>
    </row>
    <row r="256" spans="1:18" x14ac:dyDescent="0.35">
      <c r="A256" s="100">
        <v>2</v>
      </c>
      <c r="B256" s="101" t="s">
        <v>62</v>
      </c>
      <c r="C256" s="101" t="s">
        <v>33</v>
      </c>
      <c r="D256" s="101" t="s">
        <v>111</v>
      </c>
      <c r="E256" s="101" t="s">
        <v>34</v>
      </c>
      <c r="F256" s="101" t="s">
        <v>178</v>
      </c>
      <c r="G256" s="101" t="s">
        <v>878</v>
      </c>
      <c r="H256" s="102">
        <v>3712</v>
      </c>
      <c r="I256" s="100">
        <v>3</v>
      </c>
      <c r="J256" s="103">
        <f>อุดรธานี!F77</f>
        <v>91602.15</v>
      </c>
      <c r="K256" s="104">
        <f>อุดรธานี!AM77</f>
        <v>224980.93000000005</v>
      </c>
      <c r="L256" s="105">
        <f>อุดรธานี!AN77</f>
        <v>1831426.61</v>
      </c>
      <c r="M256" s="105">
        <f>อุดรธานี!AO77</f>
        <v>1861058.05</v>
      </c>
      <c r="N256" s="101"/>
      <c r="O256" s="101"/>
      <c r="P256" s="101"/>
      <c r="Q256" s="93">
        <f t="shared" si="8"/>
        <v>-29631.439999999944</v>
      </c>
      <c r="R256" s="94">
        <f t="shared" si="9"/>
        <v>493.38001346982759</v>
      </c>
    </row>
    <row r="257" spans="1:18" x14ac:dyDescent="0.35">
      <c r="A257" s="100">
        <v>3</v>
      </c>
      <c r="B257" s="101" t="s">
        <v>62</v>
      </c>
      <c r="C257" s="101" t="s">
        <v>33</v>
      </c>
      <c r="D257" s="101" t="s">
        <v>111</v>
      </c>
      <c r="E257" s="101" t="s">
        <v>34</v>
      </c>
      <c r="F257" s="101" t="s">
        <v>178</v>
      </c>
      <c r="G257" s="101" t="s">
        <v>879</v>
      </c>
      <c r="H257" s="102">
        <v>4941</v>
      </c>
      <c r="I257" s="100">
        <v>4</v>
      </c>
      <c r="J257" s="103">
        <f>อุดรธานี!F78</f>
        <v>1020199.52</v>
      </c>
      <c r="K257" s="104">
        <f>อุดรธานี!AM78</f>
        <v>793832.7300000001</v>
      </c>
      <c r="L257" s="105">
        <f>อุดรธานี!AN78</f>
        <v>3463140.06</v>
      </c>
      <c r="M257" s="105">
        <f>อุดรธานี!AO78</f>
        <v>3039463.4000000004</v>
      </c>
      <c r="N257" s="101"/>
      <c r="O257" s="101"/>
      <c r="P257" s="101"/>
      <c r="Q257" s="93">
        <f t="shared" si="8"/>
        <v>423676.65999999968</v>
      </c>
      <c r="R257" s="94">
        <f t="shared" si="9"/>
        <v>700.89861566484524</v>
      </c>
    </row>
    <row r="258" spans="1:18" x14ac:dyDescent="0.35">
      <c r="A258" s="100">
        <v>4</v>
      </c>
      <c r="B258" s="101" t="s">
        <v>62</v>
      </c>
      <c r="C258" s="101" t="s">
        <v>33</v>
      </c>
      <c r="D258" s="101" t="s">
        <v>111</v>
      </c>
      <c r="E258" s="101" t="s">
        <v>34</v>
      </c>
      <c r="F258" s="101" t="s">
        <v>178</v>
      </c>
      <c r="G258" s="101" t="s">
        <v>880</v>
      </c>
      <c r="H258" s="102">
        <v>3161</v>
      </c>
      <c r="I258" s="100">
        <v>3</v>
      </c>
      <c r="J258" s="103">
        <f>อุดรธานี!F79</f>
        <v>394869.85</v>
      </c>
      <c r="K258" s="104">
        <f>อุดรธานี!AM79</f>
        <v>376389.52</v>
      </c>
      <c r="L258" s="105">
        <f>อุดรธานี!AN79</f>
        <v>2841367.52</v>
      </c>
      <c r="M258" s="105">
        <f>อุดรธานี!AO79</f>
        <v>2622167.14</v>
      </c>
      <c r="N258" s="101"/>
      <c r="O258" s="101"/>
      <c r="P258" s="101"/>
      <c r="Q258" s="93">
        <f t="shared" si="8"/>
        <v>219200.37999999989</v>
      </c>
      <c r="R258" s="94">
        <f t="shared" si="9"/>
        <v>898.882480227776</v>
      </c>
    </row>
    <row r="259" spans="1:18" x14ac:dyDescent="0.35">
      <c r="A259" s="100">
        <v>5</v>
      </c>
      <c r="B259" s="101" t="s">
        <v>62</v>
      </c>
      <c r="C259" s="101" t="s">
        <v>33</v>
      </c>
      <c r="D259" s="101" t="s">
        <v>111</v>
      </c>
      <c r="E259" s="101" t="s">
        <v>34</v>
      </c>
      <c r="F259" s="101" t="s">
        <v>178</v>
      </c>
      <c r="G259" s="101" t="s">
        <v>881</v>
      </c>
      <c r="H259" s="102">
        <v>6087</v>
      </c>
      <c r="I259" s="100">
        <v>5</v>
      </c>
      <c r="J259" s="103">
        <f>อุดรธานี!F80</f>
        <v>1511381.35</v>
      </c>
      <c r="K259" s="104">
        <f>อุดรธานี!AM80</f>
        <v>1703718.57</v>
      </c>
      <c r="L259" s="105">
        <f>อุดรธานี!AN80</f>
        <v>4536988.75</v>
      </c>
      <c r="M259" s="105">
        <f>อุดรธานี!AO80</f>
        <v>3018782.1500000004</v>
      </c>
      <c r="N259" s="101"/>
      <c r="O259" s="101"/>
      <c r="P259" s="101"/>
      <c r="Q259" s="93">
        <f t="shared" si="8"/>
        <v>1518206.5999999996</v>
      </c>
      <c r="R259" s="94">
        <f t="shared" si="9"/>
        <v>745.35711352061776</v>
      </c>
    </row>
    <row r="260" spans="1:18" x14ac:dyDescent="0.35">
      <c r="A260" s="100">
        <v>6</v>
      </c>
      <c r="B260" s="101" t="s">
        <v>62</v>
      </c>
      <c r="C260" s="101" t="s">
        <v>33</v>
      </c>
      <c r="D260" s="101" t="s">
        <v>111</v>
      </c>
      <c r="E260" s="101" t="s">
        <v>34</v>
      </c>
      <c r="F260" s="101" t="s">
        <v>178</v>
      </c>
      <c r="G260" s="101" t="s">
        <v>882</v>
      </c>
      <c r="H260" s="102">
        <v>3252</v>
      </c>
      <c r="I260" s="100">
        <v>3</v>
      </c>
      <c r="J260" s="103">
        <f>อุดรธานี!F81</f>
        <v>435319.35</v>
      </c>
      <c r="K260" s="104">
        <f>อุดรธานี!AM81</f>
        <v>432774.92</v>
      </c>
      <c r="L260" s="105">
        <f>อุดรธานี!AN81</f>
        <v>2936729.9299999997</v>
      </c>
      <c r="M260" s="162">
        <f>อุดรธานี!AO81</f>
        <v>2075875.03</v>
      </c>
      <c r="N260" s="101"/>
      <c r="O260" s="101"/>
      <c r="P260" s="101"/>
      <c r="Q260" s="93">
        <f t="shared" si="8"/>
        <v>860854.89999999967</v>
      </c>
      <c r="R260" s="94">
        <f t="shared" si="9"/>
        <v>903.05348400983996</v>
      </c>
    </row>
    <row r="261" spans="1:18" x14ac:dyDescent="0.35">
      <c r="A261" s="100">
        <v>7</v>
      </c>
      <c r="B261" s="101" t="s">
        <v>62</v>
      </c>
      <c r="C261" s="101" t="s">
        <v>33</v>
      </c>
      <c r="D261" s="101" t="s">
        <v>111</v>
      </c>
      <c r="E261" s="101" t="s">
        <v>34</v>
      </c>
      <c r="F261" s="101" t="s">
        <v>178</v>
      </c>
      <c r="G261" s="101" t="s">
        <v>883</v>
      </c>
      <c r="H261" s="102">
        <v>2430</v>
      </c>
      <c r="I261" s="100">
        <v>2</v>
      </c>
      <c r="J261" s="103">
        <f>อุดรธานี!F82</f>
        <v>482812.46</v>
      </c>
      <c r="K261" s="104">
        <f>อุดรธานี!AM82</f>
        <v>599588.84</v>
      </c>
      <c r="L261" s="105">
        <f>อุดรธานี!AN82</f>
        <v>1997456.6</v>
      </c>
      <c r="M261" s="105">
        <f>อุดรธานี!AO82</f>
        <v>1883447.46</v>
      </c>
      <c r="N261" s="101"/>
      <c r="O261" s="101"/>
      <c r="P261" s="101"/>
      <c r="Q261" s="93">
        <f t="shared" si="8"/>
        <v>114009.14000000013</v>
      </c>
      <c r="R261" s="94">
        <f t="shared" si="9"/>
        <v>821.99860082304531</v>
      </c>
    </row>
    <row r="262" spans="1:18" x14ac:dyDescent="0.35">
      <c r="A262" s="100">
        <v>8</v>
      </c>
      <c r="B262" s="101" t="s">
        <v>62</v>
      </c>
      <c r="C262" s="101" t="s">
        <v>33</v>
      </c>
      <c r="D262" s="101" t="s">
        <v>111</v>
      </c>
      <c r="E262" s="101" t="s">
        <v>34</v>
      </c>
      <c r="F262" s="101" t="s">
        <v>178</v>
      </c>
      <c r="G262" s="101" t="s">
        <v>884</v>
      </c>
      <c r="H262" s="102">
        <v>2703</v>
      </c>
      <c r="I262" s="100">
        <v>2</v>
      </c>
      <c r="J262" s="103">
        <f>อุดรธานี!F83</f>
        <v>604119.76</v>
      </c>
      <c r="K262" s="104">
        <f>อุดรธานี!AM83</f>
        <v>722069.62</v>
      </c>
      <c r="L262" s="105">
        <f>อุดรธานี!AN83</f>
        <v>2990376.77</v>
      </c>
      <c r="M262" s="105">
        <f>อุดรธานี!AO83</f>
        <v>2584984.44</v>
      </c>
      <c r="N262" s="101"/>
      <c r="O262" s="101"/>
      <c r="P262" s="101"/>
      <c r="Q262" s="93">
        <f t="shared" ref="Q262:Q325" si="10">L262-M262</f>
        <v>405392.33000000007</v>
      </c>
      <c r="R262" s="94">
        <f t="shared" ref="R262:R325" si="11">L262/H262</f>
        <v>1106.3177099519053</v>
      </c>
    </row>
    <row r="263" spans="1:18" x14ac:dyDescent="0.35">
      <c r="A263" s="100">
        <v>9</v>
      </c>
      <c r="B263" s="101" t="s">
        <v>62</v>
      </c>
      <c r="C263" s="101" t="s">
        <v>33</v>
      </c>
      <c r="D263" s="101" t="s">
        <v>111</v>
      </c>
      <c r="E263" s="101" t="s">
        <v>34</v>
      </c>
      <c r="F263" s="101" t="s">
        <v>178</v>
      </c>
      <c r="G263" s="101" t="s">
        <v>885</v>
      </c>
      <c r="H263" s="102">
        <v>1657</v>
      </c>
      <c r="I263" s="100">
        <v>2</v>
      </c>
      <c r="J263" s="103">
        <f>อุดรธานี!F84</f>
        <v>296329.37</v>
      </c>
      <c r="K263" s="104">
        <f>อุดรธานี!AM84</f>
        <v>263813.04000000004</v>
      </c>
      <c r="L263" s="105">
        <f>อุดรธานี!AN84</f>
        <v>2015205.52</v>
      </c>
      <c r="M263" s="162">
        <f>อุดรธานี!AO84</f>
        <v>1591280.32</v>
      </c>
      <c r="N263" s="101"/>
      <c r="O263" s="101"/>
      <c r="P263" s="101"/>
      <c r="Q263" s="93">
        <f t="shared" si="10"/>
        <v>423925.19999999995</v>
      </c>
      <c r="R263" s="94">
        <f t="shared" si="11"/>
        <v>1216.1771394085697</v>
      </c>
    </row>
    <row r="264" spans="1:18" x14ac:dyDescent="0.35">
      <c r="A264" s="100">
        <v>10</v>
      </c>
      <c r="B264" s="101" t="s">
        <v>62</v>
      </c>
      <c r="C264" s="101" t="s">
        <v>33</v>
      </c>
      <c r="D264" s="101" t="s">
        <v>111</v>
      </c>
      <c r="E264" s="101" t="s">
        <v>34</v>
      </c>
      <c r="F264" s="101" t="s">
        <v>178</v>
      </c>
      <c r="G264" s="101" t="s">
        <v>886</v>
      </c>
      <c r="H264" s="102">
        <v>2487</v>
      </c>
      <c r="I264" s="100">
        <v>2</v>
      </c>
      <c r="J264" s="103">
        <f>อุดรธานี!F85</f>
        <v>427532.94</v>
      </c>
      <c r="K264" s="104">
        <f>อุดรธานี!AM85</f>
        <v>404898.09</v>
      </c>
      <c r="L264" s="105">
        <f>อุดรธานี!AN85</f>
        <v>2241357.38</v>
      </c>
      <c r="M264" s="105">
        <f>อุดรธานี!AO85</f>
        <v>2014718.7</v>
      </c>
      <c r="N264" s="101"/>
      <c r="O264" s="101"/>
      <c r="P264" s="101"/>
      <c r="Q264" s="93">
        <f t="shared" si="10"/>
        <v>226638.67999999993</v>
      </c>
      <c r="R264" s="94">
        <f t="shared" si="11"/>
        <v>901.22934459187775</v>
      </c>
    </row>
    <row r="265" spans="1:18" s="112" customFormat="1" x14ac:dyDescent="0.35">
      <c r="A265" s="106">
        <v>5</v>
      </c>
      <c r="B265" s="107" t="s">
        <v>62</v>
      </c>
      <c r="C265" s="107"/>
      <c r="D265" s="107"/>
      <c r="E265" s="107" t="s">
        <v>75</v>
      </c>
      <c r="F265" s="107"/>
      <c r="G265" s="107" t="s">
        <v>312</v>
      </c>
      <c r="H265" s="113">
        <f>SUM(H247:H263)</f>
        <v>125078</v>
      </c>
      <c r="I265" s="106"/>
      <c r="J265" s="109">
        <f>SUM(J255:J264)</f>
        <v>5264166.7500000009</v>
      </c>
      <c r="K265" s="109">
        <f>SUM(K255:K264)</f>
        <v>5522066.2599999998</v>
      </c>
      <c r="L265" s="109">
        <f>SUM(L255:L264)</f>
        <v>24854049.139999997</v>
      </c>
      <c r="M265" s="109">
        <f>SUM(M255:M264)</f>
        <v>20691776.690000001</v>
      </c>
      <c r="N265" s="107">
        <v>9</v>
      </c>
      <c r="O265" s="107">
        <v>9</v>
      </c>
      <c r="P265" s="107">
        <f>N265-O265</f>
        <v>0</v>
      </c>
      <c r="Q265" s="110">
        <f t="shared" si="10"/>
        <v>4162272.4499999955</v>
      </c>
      <c r="R265" s="111">
        <f>L265/H265</f>
        <v>198.70839907897471</v>
      </c>
    </row>
    <row r="266" spans="1:18" x14ac:dyDescent="0.35">
      <c r="A266" s="100">
        <v>1</v>
      </c>
      <c r="B266" s="101" t="s">
        <v>62</v>
      </c>
      <c r="C266" s="101" t="s">
        <v>313</v>
      </c>
      <c r="D266" s="101" t="s">
        <v>118</v>
      </c>
      <c r="E266" s="101" t="s">
        <v>44</v>
      </c>
      <c r="F266" s="101" t="s">
        <v>208</v>
      </c>
      <c r="G266" s="101" t="s">
        <v>314</v>
      </c>
      <c r="H266" s="102"/>
      <c r="I266" s="100"/>
      <c r="J266" s="103"/>
      <c r="K266" s="104"/>
      <c r="L266" s="105"/>
      <c r="M266" s="105"/>
      <c r="N266" s="101"/>
      <c r="O266" s="101"/>
      <c r="P266" s="101"/>
    </row>
    <row r="267" spans="1:18" x14ac:dyDescent="0.35">
      <c r="A267" s="100">
        <v>2</v>
      </c>
      <c r="B267" s="101" t="s">
        <v>62</v>
      </c>
      <c r="C267" s="101" t="s">
        <v>313</v>
      </c>
      <c r="D267" s="101" t="s">
        <v>118</v>
      </c>
      <c r="E267" s="101" t="s">
        <v>44</v>
      </c>
      <c r="F267" s="101" t="s">
        <v>178</v>
      </c>
      <c r="G267" s="101" t="s">
        <v>887</v>
      </c>
      <c r="H267" s="102">
        <v>3840</v>
      </c>
      <c r="I267" s="100">
        <v>3</v>
      </c>
      <c r="J267" s="103">
        <f>อุดรธานี!F86</f>
        <v>581925.4</v>
      </c>
      <c r="K267" s="104">
        <f>อุดรธานี!AM86</f>
        <v>616218.41</v>
      </c>
      <c r="L267" s="105">
        <f>อุดรธานี!AN86</f>
        <v>2338298.37</v>
      </c>
      <c r="M267" s="105">
        <f>อุดรธานี!AO86</f>
        <v>2819472.6799999997</v>
      </c>
      <c r="N267" s="101"/>
      <c r="O267" s="101"/>
      <c r="P267" s="101"/>
      <c r="Q267" s="93">
        <f t="shared" si="10"/>
        <v>-481174.30999999959</v>
      </c>
      <c r="R267" s="94">
        <f t="shared" si="11"/>
        <v>608.93186718750007</v>
      </c>
    </row>
    <row r="268" spans="1:18" x14ac:dyDescent="0.35">
      <c r="A268" s="100">
        <v>3</v>
      </c>
      <c r="B268" s="101" t="s">
        <v>62</v>
      </c>
      <c r="C268" s="101" t="s">
        <v>313</v>
      </c>
      <c r="D268" s="101" t="s">
        <v>118</v>
      </c>
      <c r="E268" s="101" t="s">
        <v>44</v>
      </c>
      <c r="F268" s="101" t="s">
        <v>178</v>
      </c>
      <c r="G268" s="101" t="s">
        <v>888</v>
      </c>
      <c r="H268" s="102">
        <v>7884</v>
      </c>
      <c r="I268" s="100">
        <v>5</v>
      </c>
      <c r="J268" s="103">
        <f>อุดรธานี!F87</f>
        <v>1947473.39</v>
      </c>
      <c r="K268" s="104">
        <f>อุดรธานี!AM87</f>
        <v>1740358.5999999999</v>
      </c>
      <c r="L268" s="105">
        <f>อุดรธานี!AN87</f>
        <v>3266806.37</v>
      </c>
      <c r="M268" s="105">
        <f>อุดรธานี!AO87</f>
        <v>3355257.92</v>
      </c>
      <c r="N268" s="101"/>
      <c r="O268" s="101"/>
      <c r="P268" s="101"/>
      <c r="Q268" s="93">
        <f t="shared" si="10"/>
        <v>-88451.549999999814</v>
      </c>
      <c r="R268" s="94">
        <f t="shared" si="11"/>
        <v>414.35900177574837</v>
      </c>
    </row>
    <row r="269" spans="1:18" x14ac:dyDescent="0.35">
      <c r="A269" s="100">
        <v>4</v>
      </c>
      <c r="B269" s="101" t="s">
        <v>62</v>
      </c>
      <c r="C269" s="101" t="s">
        <v>313</v>
      </c>
      <c r="D269" s="101" t="s">
        <v>118</v>
      </c>
      <c r="E269" s="101" t="s">
        <v>44</v>
      </c>
      <c r="F269" s="101" t="s">
        <v>178</v>
      </c>
      <c r="G269" s="101" t="s">
        <v>889</v>
      </c>
      <c r="H269" s="102">
        <v>7845</v>
      </c>
      <c r="I269" s="100">
        <v>5</v>
      </c>
      <c r="J269" s="103">
        <f>อุดรธานี!F88</f>
        <v>1141210.45</v>
      </c>
      <c r="K269" s="104">
        <f>อุดรธานี!AM88</f>
        <v>1036951.55</v>
      </c>
      <c r="L269" s="105">
        <f>อุดรธานี!AN88</f>
        <v>2886007.8600000003</v>
      </c>
      <c r="M269" s="105">
        <f>อุดรธานี!AO88</f>
        <v>3064159.19</v>
      </c>
      <c r="N269" s="101"/>
      <c r="O269" s="101"/>
      <c r="P269" s="101"/>
      <c r="Q269" s="93">
        <f t="shared" si="10"/>
        <v>-178151.32999999961</v>
      </c>
      <c r="R269" s="94">
        <f t="shared" si="11"/>
        <v>367.87863097514344</v>
      </c>
    </row>
    <row r="270" spans="1:18" x14ac:dyDescent="0.35">
      <c r="A270" s="100">
        <v>5</v>
      </c>
      <c r="B270" s="101" t="s">
        <v>62</v>
      </c>
      <c r="C270" s="101" t="s">
        <v>313</v>
      </c>
      <c r="D270" s="101" t="s">
        <v>118</v>
      </c>
      <c r="E270" s="101" t="s">
        <v>44</v>
      </c>
      <c r="F270" s="101" t="s">
        <v>178</v>
      </c>
      <c r="G270" s="101" t="s">
        <v>890</v>
      </c>
      <c r="H270" s="102">
        <v>6347</v>
      </c>
      <c r="I270" s="100">
        <v>5</v>
      </c>
      <c r="J270" s="103">
        <f>อุดรธานี!F89</f>
        <v>1381067.91</v>
      </c>
      <c r="K270" s="104">
        <f>อุดรธานี!AM89</f>
        <v>1474697.5399999998</v>
      </c>
      <c r="L270" s="105">
        <f>อุดรธานี!AN89</f>
        <v>3243318.11</v>
      </c>
      <c r="M270" s="105">
        <f>อุดรธานี!AO89</f>
        <v>3334183.2</v>
      </c>
      <c r="N270" s="101"/>
      <c r="O270" s="101"/>
      <c r="P270" s="101"/>
      <c r="Q270" s="93">
        <f t="shared" si="10"/>
        <v>-90865.090000000317</v>
      </c>
      <c r="R270" s="94">
        <f t="shared" si="11"/>
        <v>511.00017488577276</v>
      </c>
    </row>
    <row r="271" spans="1:18" x14ac:dyDescent="0.35">
      <c r="A271" s="100">
        <v>6</v>
      </c>
      <c r="B271" s="101" t="s">
        <v>62</v>
      </c>
      <c r="C271" s="101" t="s">
        <v>313</v>
      </c>
      <c r="D271" s="101" t="s">
        <v>118</v>
      </c>
      <c r="E271" s="101" t="s">
        <v>44</v>
      </c>
      <c r="F271" s="101" t="s">
        <v>178</v>
      </c>
      <c r="G271" s="101" t="s">
        <v>891</v>
      </c>
      <c r="H271" s="102">
        <v>4084</v>
      </c>
      <c r="I271" s="100">
        <v>3</v>
      </c>
      <c r="J271" s="103">
        <f>อุดรธานี!F90</f>
        <v>703642.07</v>
      </c>
      <c r="K271" s="104">
        <f>อุดรธานี!AM90</f>
        <v>845141.6</v>
      </c>
      <c r="L271" s="105">
        <f>อุดรธานี!AN90</f>
        <v>1572517.1600000001</v>
      </c>
      <c r="M271" s="105">
        <f>อุดรธานี!AO90</f>
        <v>1500459.1600000001</v>
      </c>
      <c r="N271" s="101"/>
      <c r="O271" s="101"/>
      <c r="P271" s="101"/>
      <c r="Q271" s="93">
        <f t="shared" si="10"/>
        <v>72058</v>
      </c>
      <c r="R271" s="94">
        <f t="shared" si="11"/>
        <v>385.04337904015676</v>
      </c>
    </row>
    <row r="272" spans="1:18" x14ac:dyDescent="0.35">
      <c r="A272" s="100">
        <v>7</v>
      </c>
      <c r="B272" s="101" t="s">
        <v>62</v>
      </c>
      <c r="C272" s="101" t="s">
        <v>313</v>
      </c>
      <c r="D272" s="101" t="s">
        <v>118</v>
      </c>
      <c r="E272" s="101" t="s">
        <v>44</v>
      </c>
      <c r="F272" s="101" t="s">
        <v>178</v>
      </c>
      <c r="G272" s="101" t="s">
        <v>892</v>
      </c>
      <c r="H272" s="102">
        <v>8111</v>
      </c>
      <c r="I272" s="100">
        <v>5</v>
      </c>
      <c r="J272" s="103">
        <f>อุดรธานี!F91</f>
        <v>1318780.5</v>
      </c>
      <c r="K272" s="104">
        <f>อุดรธานี!AM91</f>
        <v>1110470.27</v>
      </c>
      <c r="L272" s="105">
        <f>อุดรธานี!AN91</f>
        <v>3425423.31</v>
      </c>
      <c r="M272" s="105">
        <f>อุดรธานี!AO91</f>
        <v>3350146.66</v>
      </c>
      <c r="N272" s="101"/>
      <c r="O272" s="101"/>
      <c r="P272" s="101"/>
      <c r="Q272" s="93">
        <f t="shared" si="10"/>
        <v>75276.649999999907</v>
      </c>
      <c r="R272" s="94">
        <f t="shared" si="11"/>
        <v>422.31824805819258</v>
      </c>
    </row>
    <row r="273" spans="1:18" x14ac:dyDescent="0.35">
      <c r="A273" s="100">
        <v>8</v>
      </c>
      <c r="B273" s="101" t="s">
        <v>62</v>
      </c>
      <c r="C273" s="101" t="s">
        <v>313</v>
      </c>
      <c r="D273" s="101" t="s">
        <v>118</v>
      </c>
      <c r="E273" s="101" t="s">
        <v>44</v>
      </c>
      <c r="F273" s="101" t="s">
        <v>178</v>
      </c>
      <c r="G273" s="101" t="s">
        <v>893</v>
      </c>
      <c r="H273" s="102">
        <v>4084</v>
      </c>
      <c r="I273" s="100">
        <v>3</v>
      </c>
      <c r="J273" s="103">
        <f>อุดรธานี!F92</f>
        <v>366677.71</v>
      </c>
      <c r="K273" s="104">
        <f>อุดรธานี!AM92</f>
        <v>327827.94</v>
      </c>
      <c r="L273" s="105">
        <f>อุดรธานี!AN92</f>
        <v>2723202.52</v>
      </c>
      <c r="M273" s="105">
        <f>อุดรธานี!AO92</f>
        <v>2788787.37</v>
      </c>
      <c r="N273" s="101"/>
      <c r="O273" s="101"/>
      <c r="P273" s="101"/>
      <c r="Q273" s="93">
        <f t="shared" si="10"/>
        <v>-65584.850000000093</v>
      </c>
      <c r="R273" s="94">
        <f t="shared" si="11"/>
        <v>666.79787463271305</v>
      </c>
    </row>
    <row r="274" spans="1:18" x14ac:dyDescent="0.35">
      <c r="A274" s="100">
        <v>9</v>
      </c>
      <c r="B274" s="101" t="s">
        <v>62</v>
      </c>
      <c r="C274" s="101" t="s">
        <v>313</v>
      </c>
      <c r="D274" s="101" t="s">
        <v>118</v>
      </c>
      <c r="E274" s="101" t="s">
        <v>44</v>
      </c>
      <c r="F274" s="101" t="s">
        <v>178</v>
      </c>
      <c r="G274" s="101" t="s">
        <v>894</v>
      </c>
      <c r="H274" s="102">
        <v>6194</v>
      </c>
      <c r="I274" s="100">
        <v>5</v>
      </c>
      <c r="J274" s="103">
        <f>อุดรธานี!F93</f>
        <v>522488.6</v>
      </c>
      <c r="K274" s="104">
        <f>อุดรธานี!AM93</f>
        <v>526781.6</v>
      </c>
      <c r="L274" s="105">
        <f>อุดรธานี!AN93</f>
        <v>3798935.8</v>
      </c>
      <c r="M274" s="105">
        <f>อุดรธานี!AO93</f>
        <v>3334978.09</v>
      </c>
      <c r="N274" s="101"/>
      <c r="O274" s="101"/>
      <c r="P274" s="101"/>
      <c r="Q274" s="93">
        <f t="shared" si="10"/>
        <v>463957.70999999996</v>
      </c>
      <c r="R274" s="94">
        <f t="shared" si="11"/>
        <v>613.32512108492085</v>
      </c>
    </row>
    <row r="275" spans="1:18" x14ac:dyDescent="0.35">
      <c r="A275" s="100">
        <v>10</v>
      </c>
      <c r="B275" s="101" t="s">
        <v>62</v>
      </c>
      <c r="C275" s="101" t="s">
        <v>313</v>
      </c>
      <c r="D275" s="101" t="s">
        <v>118</v>
      </c>
      <c r="E275" s="101" t="s">
        <v>44</v>
      </c>
      <c r="F275" s="101" t="s">
        <v>178</v>
      </c>
      <c r="G275" s="101" t="s">
        <v>895</v>
      </c>
      <c r="H275" s="102">
        <v>4841</v>
      </c>
      <c r="I275" s="100">
        <v>4</v>
      </c>
      <c r="J275" s="103">
        <f>อุดรธานี!F94</f>
        <v>382895.4</v>
      </c>
      <c r="K275" s="104">
        <f>อุดรธานี!AM94</f>
        <v>223451.53999999998</v>
      </c>
      <c r="L275" s="105">
        <f>อุดรธานี!AN94</f>
        <v>2784210.3899999997</v>
      </c>
      <c r="M275" s="105">
        <f>อุดรธานี!AO94</f>
        <v>2876077.9299999997</v>
      </c>
      <c r="N275" s="101"/>
      <c r="O275" s="101"/>
      <c r="P275" s="101"/>
      <c r="Q275" s="93">
        <f t="shared" si="10"/>
        <v>-91867.540000000037</v>
      </c>
      <c r="R275" s="94">
        <f t="shared" si="11"/>
        <v>575.13125180747772</v>
      </c>
    </row>
    <row r="276" spans="1:18" x14ac:dyDescent="0.35">
      <c r="A276" s="100">
        <v>11</v>
      </c>
      <c r="B276" s="101" t="s">
        <v>62</v>
      </c>
      <c r="C276" s="101" t="s">
        <v>313</v>
      </c>
      <c r="D276" s="101" t="s">
        <v>118</v>
      </c>
      <c r="E276" s="101" t="s">
        <v>44</v>
      </c>
      <c r="F276" s="101" t="s">
        <v>178</v>
      </c>
      <c r="G276" s="101" t="s">
        <v>896</v>
      </c>
      <c r="H276" s="102">
        <v>6531</v>
      </c>
      <c r="I276" s="100">
        <v>5</v>
      </c>
      <c r="J276" s="103">
        <f>อุดรธานี!F95</f>
        <v>339980.34</v>
      </c>
      <c r="K276" s="104">
        <f>อุดรธานี!AM95</f>
        <v>293502.23000000004</v>
      </c>
      <c r="L276" s="105">
        <f>อุดรธานี!AN95</f>
        <v>3169713.23</v>
      </c>
      <c r="M276" s="105">
        <f>อุดรธานี!AO95</f>
        <v>3306988.6799999997</v>
      </c>
      <c r="N276" s="101"/>
      <c r="O276" s="101"/>
      <c r="P276" s="101"/>
      <c r="Q276" s="93">
        <f t="shared" si="10"/>
        <v>-137275.44999999972</v>
      </c>
      <c r="R276" s="94">
        <f t="shared" si="11"/>
        <v>485.33352166590106</v>
      </c>
    </row>
    <row r="277" spans="1:18" x14ac:dyDescent="0.35">
      <c r="A277" s="100">
        <v>12</v>
      </c>
      <c r="B277" s="101" t="s">
        <v>62</v>
      </c>
      <c r="C277" s="101" t="s">
        <v>313</v>
      </c>
      <c r="D277" s="101" t="s">
        <v>118</v>
      </c>
      <c r="E277" s="101" t="s">
        <v>44</v>
      </c>
      <c r="F277" s="101" t="s">
        <v>178</v>
      </c>
      <c r="G277" s="101" t="s">
        <v>897</v>
      </c>
      <c r="H277" s="102">
        <v>4091</v>
      </c>
      <c r="I277" s="100">
        <v>3</v>
      </c>
      <c r="J277" s="103">
        <f>อุดรธานี!F96</f>
        <v>542770.36</v>
      </c>
      <c r="K277" s="104">
        <f>อุดรธานี!AM96</f>
        <v>565727.8899999999</v>
      </c>
      <c r="L277" s="105">
        <f>อุดรธานี!AN96</f>
        <v>2930922.98</v>
      </c>
      <c r="M277" s="105">
        <f>อุดรธานี!AO96</f>
        <v>2703687.79</v>
      </c>
      <c r="N277" s="101"/>
      <c r="O277" s="101"/>
      <c r="P277" s="101"/>
      <c r="Q277" s="93">
        <f t="shared" si="10"/>
        <v>227235.18999999994</v>
      </c>
      <c r="R277" s="94">
        <f t="shared" si="11"/>
        <v>716.43191884624787</v>
      </c>
    </row>
    <row r="278" spans="1:18" x14ac:dyDescent="0.35">
      <c r="A278" s="100">
        <v>13</v>
      </c>
      <c r="B278" s="101" t="s">
        <v>62</v>
      </c>
      <c r="C278" s="101" t="s">
        <v>313</v>
      </c>
      <c r="D278" s="101" t="s">
        <v>118</v>
      </c>
      <c r="E278" s="101" t="s">
        <v>44</v>
      </c>
      <c r="F278" s="101" t="s">
        <v>178</v>
      </c>
      <c r="G278" s="101" t="s">
        <v>898</v>
      </c>
      <c r="H278" s="102">
        <v>5373</v>
      </c>
      <c r="I278" s="100">
        <v>4</v>
      </c>
      <c r="J278" s="103">
        <f>อุดรธานี!F97</f>
        <v>302341.87</v>
      </c>
      <c r="K278" s="104">
        <f>อุดรธานี!AM97</f>
        <v>-139108.16000000009</v>
      </c>
      <c r="L278" s="105">
        <f>อุดรธานี!AN97</f>
        <v>2271852.5300000003</v>
      </c>
      <c r="M278" s="105">
        <f>อุดรธานี!AO97</f>
        <v>2428916.4000000004</v>
      </c>
      <c r="N278" s="101"/>
      <c r="O278" s="101"/>
      <c r="P278" s="101"/>
      <c r="Q278" s="93">
        <f t="shared" si="10"/>
        <v>-157063.87000000011</v>
      </c>
      <c r="R278" s="94">
        <f t="shared" si="11"/>
        <v>422.82756932812214</v>
      </c>
    </row>
    <row r="279" spans="1:18" x14ac:dyDescent="0.35">
      <c r="A279" s="100">
        <v>14</v>
      </c>
      <c r="B279" s="101" t="s">
        <v>62</v>
      </c>
      <c r="C279" s="101" t="s">
        <v>313</v>
      </c>
      <c r="D279" s="101" t="s">
        <v>118</v>
      </c>
      <c r="E279" s="101" t="s">
        <v>44</v>
      </c>
      <c r="F279" s="101" t="s">
        <v>178</v>
      </c>
      <c r="G279" s="101" t="s">
        <v>899</v>
      </c>
      <c r="H279" s="102">
        <v>4225</v>
      </c>
      <c r="I279" s="100">
        <v>3</v>
      </c>
      <c r="J279" s="103">
        <f>อุดรธานี!F98</f>
        <v>715655.56</v>
      </c>
      <c r="K279" s="104">
        <f>อุดรธานี!AM98</f>
        <v>858099.40000000014</v>
      </c>
      <c r="L279" s="105">
        <f>อุดรธานี!AN98</f>
        <v>4430302.96</v>
      </c>
      <c r="M279" s="105">
        <f>อุดรธานี!AO98</f>
        <v>2767474.41</v>
      </c>
      <c r="N279" s="101"/>
      <c r="O279" s="101"/>
      <c r="P279" s="101"/>
      <c r="Q279" s="93">
        <f t="shared" si="10"/>
        <v>1662828.5499999998</v>
      </c>
      <c r="R279" s="94">
        <f t="shared" si="11"/>
        <v>1048.5924165680474</v>
      </c>
    </row>
    <row r="280" spans="1:18" x14ac:dyDescent="0.35">
      <c r="A280" s="100">
        <v>15</v>
      </c>
      <c r="B280" s="101" t="s">
        <v>62</v>
      </c>
      <c r="C280" s="101" t="s">
        <v>313</v>
      </c>
      <c r="D280" s="101" t="s">
        <v>118</v>
      </c>
      <c r="E280" s="101" t="s">
        <v>44</v>
      </c>
      <c r="F280" s="101" t="s">
        <v>178</v>
      </c>
      <c r="G280" s="101" t="s">
        <v>900</v>
      </c>
      <c r="H280" s="102">
        <v>3361</v>
      </c>
      <c r="I280" s="100">
        <v>3</v>
      </c>
      <c r="J280" s="103">
        <f>อุดรธานี!F99</f>
        <v>495000.7</v>
      </c>
      <c r="K280" s="104">
        <f>อุดรธานี!AM99</f>
        <v>490332.45999999996</v>
      </c>
      <c r="L280" s="105">
        <f>อุดรธานี!AN99</f>
        <v>1616206.62</v>
      </c>
      <c r="M280" s="105">
        <f>อุดรธานี!AO99</f>
        <v>1764544.5599999998</v>
      </c>
      <c r="N280" s="101"/>
      <c r="O280" s="101"/>
      <c r="P280" s="101"/>
      <c r="Q280" s="93">
        <f t="shared" si="10"/>
        <v>-148337.93999999971</v>
      </c>
      <c r="R280" s="94">
        <f t="shared" si="11"/>
        <v>480.87075870276709</v>
      </c>
    </row>
    <row r="281" spans="1:18" s="112" customFormat="1" x14ac:dyDescent="0.35">
      <c r="A281" s="106">
        <v>6</v>
      </c>
      <c r="B281" s="107" t="s">
        <v>62</v>
      </c>
      <c r="C281" s="107"/>
      <c r="D281" s="107"/>
      <c r="E281" s="107" t="s">
        <v>75</v>
      </c>
      <c r="F281" s="107"/>
      <c r="G281" s="107" t="s">
        <v>315</v>
      </c>
      <c r="H281" s="113">
        <f>SUM(H266:H280)</f>
        <v>76811</v>
      </c>
      <c r="I281" s="106"/>
      <c r="J281" s="109">
        <f>SUM(J266:J280)</f>
        <v>10741910.26</v>
      </c>
      <c r="K281" s="109">
        <f>SUM(K266:K280)</f>
        <v>9970452.870000001</v>
      </c>
      <c r="L281" s="109">
        <f>SUM(L266:L280)</f>
        <v>40457718.210000001</v>
      </c>
      <c r="M281" s="109">
        <f>SUM(M266:M280)</f>
        <v>39395134.040000007</v>
      </c>
      <c r="N281" s="107">
        <v>14</v>
      </c>
      <c r="O281" s="107">
        <v>14</v>
      </c>
      <c r="P281" s="107">
        <f>N281-O281</f>
        <v>0</v>
      </c>
      <c r="Q281" s="110">
        <f t="shared" si="10"/>
        <v>1062584.1699999943</v>
      </c>
      <c r="R281" s="111">
        <f>L281/H281</f>
        <v>526.71776451289531</v>
      </c>
    </row>
    <row r="282" spans="1:18" x14ac:dyDescent="0.35">
      <c r="A282" s="100">
        <v>1</v>
      </c>
      <c r="B282" s="101" t="s">
        <v>62</v>
      </c>
      <c r="C282" s="101" t="s">
        <v>316</v>
      </c>
      <c r="D282" s="101" t="s">
        <v>124</v>
      </c>
      <c r="E282" s="101" t="s">
        <v>45</v>
      </c>
      <c r="F282" s="101" t="s">
        <v>208</v>
      </c>
      <c r="G282" s="101" t="s">
        <v>317</v>
      </c>
      <c r="H282" s="102"/>
      <c r="I282" s="100"/>
      <c r="J282" s="103"/>
      <c r="K282" s="104"/>
      <c r="L282" s="105"/>
      <c r="M282" s="105"/>
      <c r="N282" s="101"/>
      <c r="O282" s="101"/>
      <c r="P282" s="101"/>
    </row>
    <row r="283" spans="1:18" x14ac:dyDescent="0.35">
      <c r="A283" s="100">
        <v>2</v>
      </c>
      <c r="B283" s="101" t="s">
        <v>62</v>
      </c>
      <c r="C283" s="101" t="s">
        <v>316</v>
      </c>
      <c r="D283" s="101" t="s">
        <v>124</v>
      </c>
      <c r="E283" s="101" t="s">
        <v>45</v>
      </c>
      <c r="F283" s="101" t="s">
        <v>178</v>
      </c>
      <c r="G283" s="101" t="s">
        <v>901</v>
      </c>
      <c r="H283" s="102">
        <v>2519</v>
      </c>
      <c r="I283" s="100">
        <v>2</v>
      </c>
      <c r="J283" s="103">
        <f>อุดรธานี!F100</f>
        <v>469036.73</v>
      </c>
      <c r="K283" s="104">
        <f>อุดรธานี!AM100</f>
        <v>599311.63</v>
      </c>
      <c r="L283" s="105">
        <f>อุดรธานี!AN100</f>
        <v>1771640.94</v>
      </c>
      <c r="M283" s="105">
        <f>อุดรธานี!AO100</f>
        <v>1783514.7499999998</v>
      </c>
      <c r="N283" s="101"/>
      <c r="O283" s="101"/>
      <c r="P283" s="101"/>
      <c r="Q283" s="93">
        <f t="shared" si="10"/>
        <v>-11873.809999999823</v>
      </c>
      <c r="R283" s="94">
        <f t="shared" si="11"/>
        <v>703.3112107979357</v>
      </c>
    </row>
    <row r="284" spans="1:18" x14ac:dyDescent="0.35">
      <c r="A284" s="100">
        <v>3</v>
      </c>
      <c r="B284" s="101" t="s">
        <v>62</v>
      </c>
      <c r="C284" s="101" t="s">
        <v>316</v>
      </c>
      <c r="D284" s="101" t="s">
        <v>124</v>
      </c>
      <c r="E284" s="101" t="s">
        <v>45</v>
      </c>
      <c r="F284" s="101" t="s">
        <v>178</v>
      </c>
      <c r="G284" s="101" t="s">
        <v>902</v>
      </c>
      <c r="H284" s="102">
        <v>5267</v>
      </c>
      <c r="I284" s="100">
        <v>4</v>
      </c>
      <c r="J284" s="103">
        <f>อุดรธานี!F101</f>
        <v>547028.68000000005</v>
      </c>
      <c r="K284" s="104">
        <f>อุดรธานี!AM101</f>
        <v>580176.17000000004</v>
      </c>
      <c r="L284" s="105">
        <f>อุดรธานี!AN101</f>
        <v>2903484.24</v>
      </c>
      <c r="M284" s="105">
        <f>อุดรธานี!AO101</f>
        <v>2472791.52</v>
      </c>
      <c r="N284" s="101"/>
      <c r="O284" s="101"/>
      <c r="P284" s="101"/>
      <c r="Q284" s="93">
        <f t="shared" si="10"/>
        <v>430692.7200000002</v>
      </c>
      <c r="R284" s="94">
        <f t="shared" si="11"/>
        <v>551.25958610214548</v>
      </c>
    </row>
    <row r="285" spans="1:18" x14ac:dyDescent="0.35">
      <c r="A285" s="100">
        <v>4</v>
      </c>
      <c r="B285" s="101" t="s">
        <v>62</v>
      </c>
      <c r="C285" s="101" t="s">
        <v>316</v>
      </c>
      <c r="D285" s="101" t="s">
        <v>124</v>
      </c>
      <c r="E285" s="101" t="s">
        <v>45</v>
      </c>
      <c r="F285" s="101" t="s">
        <v>178</v>
      </c>
      <c r="G285" s="101" t="s">
        <v>903</v>
      </c>
      <c r="H285" s="102">
        <v>2857</v>
      </c>
      <c r="I285" s="100">
        <v>2</v>
      </c>
      <c r="J285" s="103">
        <f>อุดรธานี!F102</f>
        <v>366654.08</v>
      </c>
      <c r="K285" s="104">
        <f>อุดรธานี!AM102</f>
        <v>421224.33</v>
      </c>
      <c r="L285" s="105">
        <f>อุดรธานี!AN102</f>
        <v>2170781.35</v>
      </c>
      <c r="M285" s="105">
        <f>อุดรธานี!AO102</f>
        <v>1569968.54</v>
      </c>
      <c r="N285" s="101"/>
      <c r="O285" s="101"/>
      <c r="P285" s="101"/>
      <c r="Q285" s="93">
        <f t="shared" si="10"/>
        <v>600812.81000000006</v>
      </c>
      <c r="R285" s="94">
        <f t="shared" si="11"/>
        <v>759.81146307315373</v>
      </c>
    </row>
    <row r="286" spans="1:18" x14ac:dyDescent="0.35">
      <c r="A286" s="100">
        <v>5</v>
      </c>
      <c r="B286" s="101" t="s">
        <v>62</v>
      </c>
      <c r="C286" s="101" t="s">
        <v>316</v>
      </c>
      <c r="D286" s="101" t="s">
        <v>124</v>
      </c>
      <c r="E286" s="101" t="s">
        <v>45</v>
      </c>
      <c r="F286" s="101" t="s">
        <v>178</v>
      </c>
      <c r="G286" s="101" t="s">
        <v>904</v>
      </c>
      <c r="H286" s="102">
        <v>3224</v>
      </c>
      <c r="I286" s="100">
        <v>3</v>
      </c>
      <c r="J286" s="103">
        <f>อุดรธานี!F103</f>
        <v>408729.4</v>
      </c>
      <c r="K286" s="104">
        <f>อุดรธานี!AM103</f>
        <v>331753.25000000006</v>
      </c>
      <c r="L286" s="105">
        <f>อุดรธานี!AN103</f>
        <v>2052458.59</v>
      </c>
      <c r="M286" s="105">
        <f>อุดรธานี!AO103</f>
        <v>1814292.9300000002</v>
      </c>
      <c r="N286" s="101"/>
      <c r="O286" s="101"/>
      <c r="P286" s="101"/>
      <c r="Q286" s="93">
        <f t="shared" si="10"/>
        <v>238165.65999999992</v>
      </c>
      <c r="R286" s="94">
        <f t="shared" si="11"/>
        <v>636.61866935483874</v>
      </c>
    </row>
    <row r="287" spans="1:18" x14ac:dyDescent="0.35">
      <c r="A287" s="100">
        <v>6</v>
      </c>
      <c r="B287" s="101" t="s">
        <v>62</v>
      </c>
      <c r="C287" s="101" t="s">
        <v>316</v>
      </c>
      <c r="D287" s="101" t="s">
        <v>124</v>
      </c>
      <c r="E287" s="101" t="s">
        <v>45</v>
      </c>
      <c r="F287" s="101" t="s">
        <v>178</v>
      </c>
      <c r="G287" s="101" t="s">
        <v>905</v>
      </c>
      <c r="H287" s="102">
        <v>1708</v>
      </c>
      <c r="I287" s="100">
        <v>2</v>
      </c>
      <c r="J287" s="103">
        <f>อุดรธานี!F104</f>
        <v>374376.9</v>
      </c>
      <c r="K287" s="104">
        <f>อุดรธานี!AM104</f>
        <v>267719.68000000005</v>
      </c>
      <c r="L287" s="105">
        <f>อุดรธานี!AN104</f>
        <v>1582415.52</v>
      </c>
      <c r="M287" s="105">
        <f>อุดรธานี!AO104</f>
        <v>1369559.7</v>
      </c>
      <c r="N287" s="101"/>
      <c r="O287" s="101"/>
      <c r="P287" s="101"/>
      <c r="Q287" s="93">
        <f t="shared" si="10"/>
        <v>212855.82000000007</v>
      </c>
      <c r="R287" s="94">
        <f t="shared" si="11"/>
        <v>926.47278688524591</v>
      </c>
    </row>
    <row r="288" spans="1:18" x14ac:dyDescent="0.35">
      <c r="A288" s="100">
        <v>7</v>
      </c>
      <c r="B288" s="101" t="s">
        <v>62</v>
      </c>
      <c r="C288" s="101" t="s">
        <v>316</v>
      </c>
      <c r="D288" s="101" t="s">
        <v>124</v>
      </c>
      <c r="E288" s="101" t="s">
        <v>45</v>
      </c>
      <c r="F288" s="101" t="s">
        <v>178</v>
      </c>
      <c r="G288" s="101" t="s">
        <v>906</v>
      </c>
      <c r="H288" s="102">
        <v>2127</v>
      </c>
      <c r="I288" s="100">
        <v>2</v>
      </c>
      <c r="J288" s="103">
        <f>อุดรธานี!F105</f>
        <v>261103.89</v>
      </c>
      <c r="K288" s="104">
        <f>อุดรธานี!AM105</f>
        <v>165175.64000000001</v>
      </c>
      <c r="L288" s="105">
        <f>อุดรธานี!AN105</f>
        <v>1705325.71</v>
      </c>
      <c r="M288" s="105">
        <f>อุดรธานี!AO105</f>
        <v>1735827.74</v>
      </c>
      <c r="N288" s="101"/>
      <c r="O288" s="101"/>
      <c r="P288" s="101"/>
      <c r="Q288" s="93">
        <f t="shared" si="10"/>
        <v>-30502.030000000028</v>
      </c>
      <c r="R288" s="94">
        <f t="shared" si="11"/>
        <v>801.75162670427835</v>
      </c>
    </row>
    <row r="289" spans="1:18" s="112" customFormat="1" x14ac:dyDescent="0.35">
      <c r="A289" s="106">
        <v>7</v>
      </c>
      <c r="B289" s="107" t="s">
        <v>62</v>
      </c>
      <c r="C289" s="107"/>
      <c r="D289" s="107"/>
      <c r="E289" s="107" t="s">
        <v>75</v>
      </c>
      <c r="F289" s="107"/>
      <c r="G289" s="107" t="s">
        <v>318</v>
      </c>
      <c r="H289" s="113">
        <f>SUM(H282:H288)</f>
        <v>17702</v>
      </c>
      <c r="I289" s="106"/>
      <c r="J289" s="109">
        <f>SUM(J282:J288)</f>
        <v>2426929.6800000002</v>
      </c>
      <c r="K289" s="109">
        <f>SUM(K282:K288)</f>
        <v>2365360.7000000002</v>
      </c>
      <c r="L289" s="109">
        <f>SUM(L282:L288)</f>
        <v>12186106.349999998</v>
      </c>
      <c r="M289" s="109">
        <f>SUM(M282:M288)</f>
        <v>10745955.18</v>
      </c>
      <c r="N289" s="107">
        <v>6</v>
      </c>
      <c r="O289" s="107">
        <v>6</v>
      </c>
      <c r="P289" s="107">
        <f>N289-O289</f>
        <v>0</v>
      </c>
      <c r="Q289" s="110">
        <f t="shared" si="10"/>
        <v>1440151.1699999981</v>
      </c>
      <c r="R289" s="111">
        <f>L289/H289</f>
        <v>688.40279911874347</v>
      </c>
    </row>
    <row r="290" spans="1:18" x14ac:dyDescent="0.35">
      <c r="A290" s="100">
        <v>1</v>
      </c>
      <c r="B290" s="101" t="s">
        <v>62</v>
      </c>
      <c r="C290" s="101" t="s">
        <v>35</v>
      </c>
      <c r="D290" s="101" t="s">
        <v>129</v>
      </c>
      <c r="E290" s="101" t="s">
        <v>36</v>
      </c>
      <c r="F290" s="101" t="s">
        <v>208</v>
      </c>
      <c r="G290" s="101" t="s">
        <v>319</v>
      </c>
      <c r="H290" s="102"/>
      <c r="I290" s="100"/>
      <c r="J290" s="103"/>
      <c r="K290" s="104"/>
      <c r="L290" s="105"/>
      <c r="M290" s="105"/>
      <c r="N290" s="101"/>
      <c r="O290" s="101"/>
      <c r="P290" s="101"/>
    </row>
    <row r="291" spans="1:18" x14ac:dyDescent="0.35">
      <c r="A291" s="100">
        <v>2</v>
      </c>
      <c r="B291" s="101" t="s">
        <v>62</v>
      </c>
      <c r="C291" s="101" t="s">
        <v>35</v>
      </c>
      <c r="D291" s="101" t="s">
        <v>129</v>
      </c>
      <c r="E291" s="101" t="s">
        <v>36</v>
      </c>
      <c r="F291" s="101" t="s">
        <v>178</v>
      </c>
      <c r="G291" s="101" t="s">
        <v>907</v>
      </c>
      <c r="H291" s="102">
        <v>2572</v>
      </c>
      <c r="I291" s="100">
        <v>2</v>
      </c>
      <c r="J291" s="103">
        <f>อุดรธานี!F106</f>
        <v>322289.24</v>
      </c>
      <c r="K291" s="104">
        <f>อุดรธานี!AM106</f>
        <v>251903.94</v>
      </c>
      <c r="L291" s="105">
        <f>อุดรธานี!AN106</f>
        <v>1796170.4</v>
      </c>
      <c r="M291" s="105">
        <f>อุดรธานี!AO106</f>
        <v>1858793.58</v>
      </c>
      <c r="N291" s="101"/>
      <c r="O291" s="101"/>
      <c r="P291" s="101"/>
      <c r="Q291" s="93">
        <f t="shared" si="10"/>
        <v>-62623.180000000168</v>
      </c>
      <c r="R291" s="94">
        <f t="shared" si="11"/>
        <v>698.35552099533436</v>
      </c>
    </row>
    <row r="292" spans="1:18" x14ac:dyDescent="0.35">
      <c r="A292" s="100">
        <v>3</v>
      </c>
      <c r="B292" s="101" t="s">
        <v>62</v>
      </c>
      <c r="C292" s="101" t="s">
        <v>35</v>
      </c>
      <c r="D292" s="101" t="s">
        <v>129</v>
      </c>
      <c r="E292" s="101" t="s">
        <v>36</v>
      </c>
      <c r="F292" s="101" t="s">
        <v>178</v>
      </c>
      <c r="G292" s="101" t="s">
        <v>908</v>
      </c>
      <c r="H292" s="102">
        <v>7137</v>
      </c>
      <c r="I292" s="100">
        <v>5</v>
      </c>
      <c r="J292" s="103">
        <f>อุดรธานี!F107</f>
        <v>735052.61</v>
      </c>
      <c r="K292" s="104">
        <f>อุดรธานี!AM107</f>
        <v>662913.14999999991</v>
      </c>
      <c r="L292" s="105">
        <f>อุดรธานี!AN107</f>
        <v>3923087.71</v>
      </c>
      <c r="M292" s="105">
        <f>อุดรธานี!AO107</f>
        <v>3766627.8600000003</v>
      </c>
      <c r="N292" s="101"/>
      <c r="O292" s="101"/>
      <c r="P292" s="101"/>
      <c r="Q292" s="93">
        <f t="shared" si="10"/>
        <v>156459.84999999963</v>
      </c>
      <c r="R292" s="94">
        <f t="shared" si="11"/>
        <v>549.68301947597024</v>
      </c>
    </row>
    <row r="293" spans="1:18" x14ac:dyDescent="0.35">
      <c r="A293" s="100">
        <v>4</v>
      </c>
      <c r="B293" s="101" t="s">
        <v>62</v>
      </c>
      <c r="C293" s="101" t="s">
        <v>35</v>
      </c>
      <c r="D293" s="101" t="s">
        <v>129</v>
      </c>
      <c r="E293" s="101" t="s">
        <v>36</v>
      </c>
      <c r="F293" s="101" t="s">
        <v>178</v>
      </c>
      <c r="G293" s="101" t="s">
        <v>909</v>
      </c>
      <c r="H293" s="102">
        <v>6162</v>
      </c>
      <c r="I293" s="100">
        <v>5</v>
      </c>
      <c r="J293" s="103">
        <f>อุดรธานี!F108</f>
        <v>108423.12</v>
      </c>
      <c r="K293" s="104">
        <f>อุดรธานี!AM108</f>
        <v>4304.0899999999965</v>
      </c>
      <c r="L293" s="105">
        <f>อุดรธานี!AN108</f>
        <v>4311958.43</v>
      </c>
      <c r="M293" s="105">
        <f>อุดรธานี!AO108</f>
        <v>3985198.81</v>
      </c>
      <c r="N293" s="101"/>
      <c r="O293" s="101"/>
      <c r="P293" s="101"/>
      <c r="Q293" s="93">
        <f t="shared" si="10"/>
        <v>326759.61999999965</v>
      </c>
      <c r="R293" s="94">
        <f t="shared" si="11"/>
        <v>699.76605485232062</v>
      </c>
    </row>
    <row r="294" spans="1:18" x14ac:dyDescent="0.35">
      <c r="A294" s="100">
        <v>5</v>
      </c>
      <c r="B294" s="101" t="s">
        <v>62</v>
      </c>
      <c r="C294" s="101" t="s">
        <v>35</v>
      </c>
      <c r="D294" s="101" t="s">
        <v>129</v>
      </c>
      <c r="E294" s="101" t="s">
        <v>36</v>
      </c>
      <c r="F294" s="101" t="s">
        <v>178</v>
      </c>
      <c r="G294" s="101" t="s">
        <v>910</v>
      </c>
      <c r="H294" s="102">
        <v>5550</v>
      </c>
      <c r="I294" s="100">
        <v>4</v>
      </c>
      <c r="J294" s="103">
        <f>อุดรธานี!F109</f>
        <v>435348.05</v>
      </c>
      <c r="K294" s="104">
        <f>อุดรธานี!AM109</f>
        <v>415082.48000000004</v>
      </c>
      <c r="L294" s="105">
        <f>อุดรธานี!AN109</f>
        <v>2549075.2400000002</v>
      </c>
      <c r="M294" s="105">
        <f>อุดรธานี!AO109</f>
        <v>2674687.0999999996</v>
      </c>
      <c r="N294" s="101"/>
      <c r="O294" s="101"/>
      <c r="P294" s="101"/>
      <c r="Q294" s="93">
        <f t="shared" si="10"/>
        <v>-125611.8599999994</v>
      </c>
      <c r="R294" s="94">
        <f t="shared" si="11"/>
        <v>459.29283603603608</v>
      </c>
    </row>
    <row r="295" spans="1:18" s="112" customFormat="1" x14ac:dyDescent="0.35">
      <c r="A295" s="106">
        <v>8</v>
      </c>
      <c r="B295" s="107" t="s">
        <v>62</v>
      </c>
      <c r="C295" s="107"/>
      <c r="D295" s="107"/>
      <c r="E295" s="107" t="s">
        <v>75</v>
      </c>
      <c r="F295" s="107"/>
      <c r="G295" s="107" t="s">
        <v>320</v>
      </c>
      <c r="H295" s="113">
        <f>SUM(H290:H294)</f>
        <v>21421</v>
      </c>
      <c r="I295" s="106"/>
      <c r="J295" s="109">
        <f>SUM(J290:J294)</f>
        <v>1601113.0200000003</v>
      </c>
      <c r="K295" s="109">
        <f>SUM(K290:K294)</f>
        <v>1334203.6599999999</v>
      </c>
      <c r="L295" s="109">
        <f>SUM(L290:L294)</f>
        <v>12580291.779999999</v>
      </c>
      <c r="M295" s="109">
        <f>SUM(M290:M294)</f>
        <v>12285307.35</v>
      </c>
      <c r="N295" s="107">
        <v>4</v>
      </c>
      <c r="O295" s="107">
        <v>4</v>
      </c>
      <c r="P295" s="107">
        <f>N295-O295</f>
        <v>0</v>
      </c>
      <c r="Q295" s="110">
        <f t="shared" si="10"/>
        <v>294984.4299999997</v>
      </c>
      <c r="R295" s="111">
        <f>L295/H295</f>
        <v>587.28779141963491</v>
      </c>
    </row>
    <row r="296" spans="1:18" x14ac:dyDescent="0.35">
      <c r="A296" s="100">
        <v>1</v>
      </c>
      <c r="B296" s="101" t="s">
        <v>62</v>
      </c>
      <c r="C296" s="101" t="s">
        <v>321</v>
      </c>
      <c r="D296" s="101" t="s">
        <v>133</v>
      </c>
      <c r="E296" s="101" t="s">
        <v>46</v>
      </c>
      <c r="F296" s="101" t="s">
        <v>208</v>
      </c>
      <c r="G296" s="101" t="s">
        <v>322</v>
      </c>
      <c r="H296" s="102"/>
      <c r="I296" s="100"/>
      <c r="J296" s="103"/>
      <c r="K296" s="104"/>
      <c r="L296" s="105"/>
      <c r="M296" s="105"/>
      <c r="N296" s="101"/>
      <c r="O296" s="101"/>
      <c r="P296" s="101"/>
    </row>
    <row r="297" spans="1:18" x14ac:dyDescent="0.35">
      <c r="A297" s="100">
        <v>2</v>
      </c>
      <c r="B297" s="101" t="s">
        <v>62</v>
      </c>
      <c r="C297" s="101" t="s">
        <v>321</v>
      </c>
      <c r="D297" s="101" t="s">
        <v>133</v>
      </c>
      <c r="E297" s="101" t="s">
        <v>46</v>
      </c>
      <c r="F297" s="101" t="s">
        <v>178</v>
      </c>
      <c r="G297" s="101" t="s">
        <v>911</v>
      </c>
      <c r="H297" s="102">
        <v>3386</v>
      </c>
      <c r="I297" s="100">
        <v>3</v>
      </c>
      <c r="J297" s="103">
        <f>อุดรธานี!F110</f>
        <v>1231530.79</v>
      </c>
      <c r="K297" s="104">
        <f>อุดรธานี!AM110</f>
        <v>1620803</v>
      </c>
      <c r="L297" s="105">
        <f>อุดรธานี!AN110</f>
        <v>3220167.12</v>
      </c>
      <c r="M297" s="105">
        <f>อุดรธานี!AO110</f>
        <v>2405782.1800000002</v>
      </c>
      <c r="N297" s="101"/>
      <c r="O297" s="101"/>
      <c r="P297" s="101"/>
      <c r="Q297" s="93">
        <f t="shared" si="10"/>
        <v>814384.94</v>
      </c>
      <c r="R297" s="94">
        <f t="shared" si="11"/>
        <v>951.02395747194328</v>
      </c>
    </row>
    <row r="298" spans="1:18" x14ac:dyDescent="0.35">
      <c r="A298" s="100">
        <v>3</v>
      </c>
      <c r="B298" s="101" t="s">
        <v>62</v>
      </c>
      <c r="C298" s="101" t="s">
        <v>321</v>
      </c>
      <c r="D298" s="101" t="s">
        <v>133</v>
      </c>
      <c r="E298" s="101" t="s">
        <v>46</v>
      </c>
      <c r="F298" s="101" t="s">
        <v>178</v>
      </c>
      <c r="G298" s="101" t="s">
        <v>912</v>
      </c>
      <c r="H298" s="102">
        <v>2993</v>
      </c>
      <c r="I298" s="100">
        <v>2</v>
      </c>
      <c r="J298" s="103">
        <f>อุดรธานี!F111</f>
        <v>473534.41</v>
      </c>
      <c r="K298" s="104">
        <f>อุดรธานี!AM111</f>
        <v>532428.64999999991</v>
      </c>
      <c r="L298" s="105">
        <f>อุดรธานี!AN111</f>
        <v>2403891.5099999998</v>
      </c>
      <c r="M298" s="105">
        <f>อุดรธานี!AO111</f>
        <v>1947684.2</v>
      </c>
      <c r="N298" s="101"/>
      <c r="O298" s="101"/>
      <c r="P298" s="101"/>
      <c r="Q298" s="93">
        <f t="shared" si="10"/>
        <v>456207.30999999982</v>
      </c>
      <c r="R298" s="94">
        <f t="shared" si="11"/>
        <v>803.17123621784151</v>
      </c>
    </row>
    <row r="299" spans="1:18" x14ac:dyDescent="0.35">
      <c r="A299" s="100">
        <v>4</v>
      </c>
      <c r="B299" s="101" t="s">
        <v>62</v>
      </c>
      <c r="C299" s="101" t="s">
        <v>321</v>
      </c>
      <c r="D299" s="101" t="s">
        <v>133</v>
      </c>
      <c r="E299" s="101" t="s">
        <v>46</v>
      </c>
      <c r="F299" s="101" t="s">
        <v>178</v>
      </c>
      <c r="G299" s="101" t="s">
        <v>913</v>
      </c>
      <c r="H299" s="102">
        <v>1953</v>
      </c>
      <c r="I299" s="100">
        <v>2</v>
      </c>
      <c r="J299" s="103">
        <f>อุดรธานี!F112</f>
        <v>538195.21</v>
      </c>
      <c r="K299" s="104">
        <f>อุดรธานี!AM112</f>
        <v>712173.12999999989</v>
      </c>
      <c r="L299" s="105">
        <f>อุดรธานี!AN112</f>
        <v>2440878.3400000003</v>
      </c>
      <c r="M299" s="105">
        <f>อุดรธานี!AO112</f>
        <v>1944770.95</v>
      </c>
      <c r="N299" s="101"/>
      <c r="O299" s="101"/>
      <c r="P299" s="101"/>
      <c r="Q299" s="93">
        <f t="shared" si="10"/>
        <v>496107.39000000036</v>
      </c>
      <c r="R299" s="94">
        <f t="shared" si="11"/>
        <v>1249.8096979006657</v>
      </c>
    </row>
    <row r="300" spans="1:18" x14ac:dyDescent="0.35">
      <c r="A300" s="100">
        <v>5</v>
      </c>
      <c r="B300" s="101" t="s">
        <v>62</v>
      </c>
      <c r="C300" s="101" t="s">
        <v>321</v>
      </c>
      <c r="D300" s="101" t="s">
        <v>133</v>
      </c>
      <c r="E300" s="101" t="s">
        <v>46</v>
      </c>
      <c r="F300" s="101" t="s">
        <v>178</v>
      </c>
      <c r="G300" s="101" t="s">
        <v>914</v>
      </c>
      <c r="H300" s="102">
        <v>1859</v>
      </c>
      <c r="I300" s="100">
        <v>2</v>
      </c>
      <c r="J300" s="103">
        <f>อุดรธานี!F113</f>
        <v>619762</v>
      </c>
      <c r="K300" s="104">
        <f>อุดรธานี!AM113</f>
        <v>657008.58000000007</v>
      </c>
      <c r="L300" s="105">
        <f>อุดรธานี!AN113</f>
        <v>1549809.89</v>
      </c>
      <c r="M300" s="105">
        <f>อุดรธานี!AO113</f>
        <v>1458680.32</v>
      </c>
      <c r="N300" s="101"/>
      <c r="O300" s="101"/>
      <c r="P300" s="101"/>
      <c r="Q300" s="93">
        <f t="shared" si="10"/>
        <v>91129.569999999832</v>
      </c>
      <c r="R300" s="94">
        <f t="shared" si="11"/>
        <v>833.67933835395365</v>
      </c>
    </row>
    <row r="301" spans="1:18" x14ac:dyDescent="0.35">
      <c r="A301" s="100">
        <v>6</v>
      </c>
      <c r="B301" s="101" t="s">
        <v>62</v>
      </c>
      <c r="C301" s="101" t="s">
        <v>321</v>
      </c>
      <c r="D301" s="101" t="s">
        <v>133</v>
      </c>
      <c r="E301" s="101" t="s">
        <v>46</v>
      </c>
      <c r="F301" s="101" t="s">
        <v>178</v>
      </c>
      <c r="G301" s="101" t="s">
        <v>915</v>
      </c>
      <c r="H301" s="102">
        <v>3125</v>
      </c>
      <c r="I301" s="100">
        <v>3</v>
      </c>
      <c r="J301" s="103">
        <f>อุดรธานี!F114</f>
        <v>586226.62</v>
      </c>
      <c r="K301" s="104">
        <f>อุดรธานี!AM114</f>
        <v>818733.11</v>
      </c>
      <c r="L301" s="105">
        <f>อุดรธานี!AN114</f>
        <v>2527984.6300000004</v>
      </c>
      <c r="M301" s="105">
        <f>อุดรธานี!AO114</f>
        <v>2378722.9300000002</v>
      </c>
      <c r="N301" s="101"/>
      <c r="O301" s="101"/>
      <c r="P301" s="101"/>
      <c r="Q301" s="93">
        <f t="shared" si="10"/>
        <v>149261.70000000019</v>
      </c>
      <c r="R301" s="94">
        <f t="shared" si="11"/>
        <v>808.95508160000009</v>
      </c>
    </row>
    <row r="302" spans="1:18" x14ac:dyDescent="0.35">
      <c r="A302" s="100">
        <v>7</v>
      </c>
      <c r="B302" s="101" t="s">
        <v>62</v>
      </c>
      <c r="C302" s="101" t="s">
        <v>321</v>
      </c>
      <c r="D302" s="101" t="s">
        <v>133</v>
      </c>
      <c r="E302" s="101" t="s">
        <v>46</v>
      </c>
      <c r="F302" s="101" t="s">
        <v>178</v>
      </c>
      <c r="G302" s="101" t="s">
        <v>916</v>
      </c>
      <c r="H302" s="102">
        <v>2823</v>
      </c>
      <c r="I302" s="100">
        <v>2</v>
      </c>
      <c r="J302" s="103">
        <f>อุดรธานี!F115</f>
        <v>1008906.45</v>
      </c>
      <c r="K302" s="104">
        <f>อุดรธานี!AM115</f>
        <v>1231084.0599999998</v>
      </c>
      <c r="L302" s="105">
        <f>อุดรธานี!AN115</f>
        <v>2388937.4300000002</v>
      </c>
      <c r="M302" s="105">
        <f>อุดรธานี!AO115</f>
        <v>1847043.9300000002</v>
      </c>
      <c r="N302" s="101"/>
      <c r="O302" s="101"/>
      <c r="P302" s="101"/>
      <c r="Q302" s="93">
        <f t="shared" si="10"/>
        <v>541893.5</v>
      </c>
      <c r="R302" s="94">
        <f t="shared" si="11"/>
        <v>846.24067658519311</v>
      </c>
    </row>
    <row r="303" spans="1:18" x14ac:dyDescent="0.35">
      <c r="A303" s="100">
        <v>8</v>
      </c>
      <c r="B303" s="101" t="s">
        <v>62</v>
      </c>
      <c r="C303" s="101" t="s">
        <v>321</v>
      </c>
      <c r="D303" s="101" t="s">
        <v>133</v>
      </c>
      <c r="E303" s="101" t="s">
        <v>46</v>
      </c>
      <c r="F303" s="101" t="s">
        <v>178</v>
      </c>
      <c r="G303" s="101" t="s">
        <v>917</v>
      </c>
      <c r="H303" s="102">
        <v>3239</v>
      </c>
      <c r="I303" s="100">
        <v>3</v>
      </c>
      <c r="J303" s="103">
        <f>อุดรธานี!F116</f>
        <v>1014269.45</v>
      </c>
      <c r="K303" s="104">
        <f>อุดรธานี!AM116</f>
        <v>1394506.0699999998</v>
      </c>
      <c r="L303" s="105">
        <f>อุดรธานี!AN116</f>
        <v>2166425.59</v>
      </c>
      <c r="M303" s="105">
        <f>อุดรธานี!AO116</f>
        <v>1743091.1400000001</v>
      </c>
      <c r="N303" s="101"/>
      <c r="O303" s="101"/>
      <c r="P303" s="101"/>
      <c r="Q303" s="93">
        <f t="shared" si="10"/>
        <v>423334.44999999972</v>
      </c>
      <c r="R303" s="94">
        <f t="shared" si="11"/>
        <v>668.85631058968818</v>
      </c>
    </row>
    <row r="304" spans="1:18" x14ac:dyDescent="0.35">
      <c r="A304" s="100">
        <v>9</v>
      </c>
      <c r="B304" s="101" t="s">
        <v>62</v>
      </c>
      <c r="C304" s="101" t="s">
        <v>321</v>
      </c>
      <c r="D304" s="101" t="s">
        <v>133</v>
      </c>
      <c r="E304" s="101" t="s">
        <v>46</v>
      </c>
      <c r="F304" s="101" t="s">
        <v>178</v>
      </c>
      <c r="G304" s="101" t="s">
        <v>918</v>
      </c>
      <c r="H304" s="102">
        <v>3478</v>
      </c>
      <c r="I304" s="100">
        <v>3</v>
      </c>
      <c r="J304" s="103">
        <f>อุดรธานี!F117</f>
        <v>988477.36</v>
      </c>
      <c r="K304" s="104">
        <f>อุดรธานี!AM117</f>
        <v>1218724.03</v>
      </c>
      <c r="L304" s="105">
        <f>อุดรธานี!AN117</f>
        <v>2607063.5099999998</v>
      </c>
      <c r="M304" s="105">
        <f>อุดรธานี!AO117</f>
        <v>2325877.6999999997</v>
      </c>
      <c r="N304" s="101"/>
      <c r="O304" s="101"/>
      <c r="P304" s="101"/>
      <c r="Q304" s="93">
        <f t="shared" si="10"/>
        <v>281185.81000000006</v>
      </c>
      <c r="R304" s="94">
        <f t="shared" si="11"/>
        <v>749.58697814836103</v>
      </c>
    </row>
    <row r="305" spans="1:18" x14ac:dyDescent="0.35">
      <c r="A305" s="100">
        <v>10</v>
      </c>
      <c r="B305" s="101" t="s">
        <v>62</v>
      </c>
      <c r="C305" s="101" t="s">
        <v>321</v>
      </c>
      <c r="D305" s="101" t="s">
        <v>133</v>
      </c>
      <c r="E305" s="101" t="s">
        <v>46</v>
      </c>
      <c r="F305" s="101" t="s">
        <v>178</v>
      </c>
      <c r="G305" s="101" t="s">
        <v>919</v>
      </c>
      <c r="H305" s="102">
        <v>1780</v>
      </c>
      <c r="I305" s="100">
        <v>2</v>
      </c>
      <c r="J305" s="103">
        <f>อุดรธานี!F118</f>
        <v>294737.53000000003</v>
      </c>
      <c r="K305" s="104">
        <f>อุดรธานี!AM118</f>
        <v>-90197.04999999993</v>
      </c>
      <c r="L305" s="105">
        <f>อุดรธานี!AN118</f>
        <v>1884017.49</v>
      </c>
      <c r="M305" s="105">
        <f>อุดรธานี!AO118</f>
        <v>1631757.46</v>
      </c>
      <c r="N305" s="101"/>
      <c r="O305" s="101"/>
      <c r="P305" s="101"/>
      <c r="Q305" s="93">
        <f t="shared" si="10"/>
        <v>252260.03000000003</v>
      </c>
      <c r="R305" s="94">
        <f t="shared" si="11"/>
        <v>1058.4367921348314</v>
      </c>
    </row>
    <row r="306" spans="1:18" x14ac:dyDescent="0.35">
      <c r="A306" s="100">
        <v>11</v>
      </c>
      <c r="B306" s="101" t="s">
        <v>62</v>
      </c>
      <c r="C306" s="101" t="s">
        <v>321</v>
      </c>
      <c r="D306" s="101" t="s">
        <v>133</v>
      </c>
      <c r="E306" s="101" t="s">
        <v>46</v>
      </c>
      <c r="F306" s="101" t="s">
        <v>178</v>
      </c>
      <c r="G306" s="101" t="s">
        <v>920</v>
      </c>
      <c r="H306" s="102">
        <v>1995</v>
      </c>
      <c r="I306" s="100">
        <v>2</v>
      </c>
      <c r="J306" s="103">
        <f>อุดรธานี!F119</f>
        <v>356474.24</v>
      </c>
      <c r="K306" s="104">
        <f>อุดรธานี!AM119</f>
        <v>361072.71000000008</v>
      </c>
      <c r="L306" s="105">
        <f>อุดรธานี!AN119</f>
        <v>1512471.0299999998</v>
      </c>
      <c r="M306" s="105">
        <f>อุดรธานี!AO119</f>
        <v>1225996.73</v>
      </c>
      <c r="N306" s="101"/>
      <c r="O306" s="101"/>
      <c r="P306" s="101"/>
      <c r="Q306" s="93">
        <f t="shared" si="10"/>
        <v>286474.29999999981</v>
      </c>
      <c r="R306" s="94">
        <f t="shared" si="11"/>
        <v>758.13084210526301</v>
      </c>
    </row>
    <row r="307" spans="1:18" x14ac:dyDescent="0.35">
      <c r="A307" s="100">
        <v>12</v>
      </c>
      <c r="B307" s="101" t="s">
        <v>62</v>
      </c>
      <c r="C307" s="101" t="s">
        <v>321</v>
      </c>
      <c r="D307" s="101" t="s">
        <v>133</v>
      </c>
      <c r="E307" s="101" t="s">
        <v>46</v>
      </c>
      <c r="F307" s="101" t="s">
        <v>178</v>
      </c>
      <c r="G307" s="101" t="s">
        <v>921</v>
      </c>
      <c r="H307" s="102">
        <v>2686</v>
      </c>
      <c r="I307" s="100">
        <v>2</v>
      </c>
      <c r="J307" s="103">
        <f>อุดรธานี!F120</f>
        <v>660092.68000000005</v>
      </c>
      <c r="K307" s="104">
        <f>อุดรธานี!AM120</f>
        <v>565295.75</v>
      </c>
      <c r="L307" s="105">
        <f>อุดรธานี!AN120</f>
        <v>2528028.5100000002</v>
      </c>
      <c r="M307" s="105">
        <f>อุดรธานี!AO120</f>
        <v>1889543.13</v>
      </c>
      <c r="N307" s="101"/>
      <c r="O307" s="101"/>
      <c r="P307" s="101"/>
      <c r="Q307" s="93">
        <f t="shared" si="10"/>
        <v>638485.38000000035</v>
      </c>
      <c r="R307" s="94">
        <f t="shared" si="11"/>
        <v>941.18708488458685</v>
      </c>
    </row>
    <row r="308" spans="1:18" x14ac:dyDescent="0.35">
      <c r="A308" s="100">
        <v>13</v>
      </c>
      <c r="B308" s="101" t="s">
        <v>62</v>
      </c>
      <c r="C308" s="101" t="s">
        <v>321</v>
      </c>
      <c r="D308" s="101" t="s">
        <v>133</v>
      </c>
      <c r="E308" s="101" t="s">
        <v>46</v>
      </c>
      <c r="F308" s="101" t="s">
        <v>178</v>
      </c>
      <c r="G308" s="101" t="s">
        <v>922</v>
      </c>
      <c r="H308" s="102">
        <v>2814</v>
      </c>
      <c r="I308" s="100">
        <v>2</v>
      </c>
      <c r="J308" s="103">
        <f>อุดรธานี!F121</f>
        <v>986479.24</v>
      </c>
      <c r="K308" s="104">
        <f>อุดรธานี!AM121</f>
        <v>917529.91999999993</v>
      </c>
      <c r="L308" s="105">
        <f>อุดรธานี!AN121</f>
        <v>2596607.8800000004</v>
      </c>
      <c r="M308" s="105">
        <f>อุดรธานี!AO121</f>
        <v>2020850.7200000002</v>
      </c>
      <c r="N308" s="101"/>
      <c r="O308" s="101"/>
      <c r="P308" s="101"/>
      <c r="Q308" s="93">
        <f t="shared" si="10"/>
        <v>575757.16000000015</v>
      </c>
      <c r="R308" s="94">
        <f t="shared" si="11"/>
        <v>922.74622601279327</v>
      </c>
    </row>
    <row r="309" spans="1:18" s="112" customFormat="1" x14ac:dyDescent="0.35">
      <c r="A309" s="106">
        <v>9</v>
      </c>
      <c r="B309" s="107" t="s">
        <v>62</v>
      </c>
      <c r="C309" s="107"/>
      <c r="D309" s="107"/>
      <c r="E309" s="107" t="s">
        <v>75</v>
      </c>
      <c r="F309" s="107"/>
      <c r="G309" s="107" t="s">
        <v>323</v>
      </c>
      <c r="H309" s="113">
        <f>SUM(H296:H308)</f>
        <v>32131</v>
      </c>
      <c r="I309" s="106"/>
      <c r="J309" s="109">
        <f>SUM(J296:J308)</f>
        <v>8758685.9800000004</v>
      </c>
      <c r="K309" s="109">
        <f>SUM(K296:K308)</f>
        <v>9939161.9600000009</v>
      </c>
      <c r="L309" s="109">
        <f>SUM(L296:L308)</f>
        <v>27826282.930000003</v>
      </c>
      <c r="M309" s="109">
        <f>SUM(M296:M308)</f>
        <v>22819801.389999997</v>
      </c>
      <c r="N309" s="107">
        <v>12</v>
      </c>
      <c r="O309" s="107">
        <v>12</v>
      </c>
      <c r="P309" s="107">
        <f>N309-O309</f>
        <v>0</v>
      </c>
      <c r="Q309" s="110">
        <f t="shared" si="10"/>
        <v>5006481.5400000066</v>
      </c>
      <c r="R309" s="111">
        <f>L309/H309</f>
        <v>866.02604743083009</v>
      </c>
    </row>
    <row r="310" spans="1:18" x14ac:dyDescent="0.35">
      <c r="A310" s="100">
        <v>1</v>
      </c>
      <c r="B310" s="101" t="s">
        <v>62</v>
      </c>
      <c r="C310" s="101" t="s">
        <v>37</v>
      </c>
      <c r="D310" s="101" t="s">
        <v>137</v>
      </c>
      <c r="E310" s="101" t="s">
        <v>38</v>
      </c>
      <c r="F310" s="101" t="s">
        <v>208</v>
      </c>
      <c r="G310" s="101" t="s">
        <v>324</v>
      </c>
      <c r="H310" s="102"/>
      <c r="I310" s="100"/>
      <c r="J310" s="103"/>
      <c r="K310" s="104"/>
      <c r="L310" s="105"/>
      <c r="M310" s="105"/>
      <c r="N310" s="101"/>
      <c r="O310" s="101"/>
      <c r="P310" s="101"/>
    </row>
    <row r="311" spans="1:18" x14ac:dyDescent="0.35">
      <c r="A311" s="100">
        <v>2</v>
      </c>
      <c r="B311" s="101" t="s">
        <v>62</v>
      </c>
      <c r="C311" s="101" t="s">
        <v>37</v>
      </c>
      <c r="D311" s="101" t="s">
        <v>137</v>
      </c>
      <c r="E311" s="101" t="s">
        <v>38</v>
      </c>
      <c r="F311" s="101" t="s">
        <v>178</v>
      </c>
      <c r="G311" s="101" t="s">
        <v>923</v>
      </c>
      <c r="H311" s="102">
        <v>5966</v>
      </c>
      <c r="I311" s="100">
        <v>4</v>
      </c>
      <c r="J311" s="103">
        <f>อุดรธานี!F122</f>
        <v>294716.71000000002</v>
      </c>
      <c r="K311" s="104">
        <f>อุดรธานี!AM122</f>
        <v>376653.57</v>
      </c>
      <c r="L311" s="105">
        <f>อุดรธานี!AN122</f>
        <v>2815305.86</v>
      </c>
      <c r="M311" s="105">
        <f>อุดรธานี!AO122</f>
        <v>2737375.0799999996</v>
      </c>
      <c r="N311" s="101"/>
      <c r="O311" s="101"/>
      <c r="P311" s="101"/>
      <c r="Q311" s="93">
        <f t="shared" si="10"/>
        <v>77930.780000000261</v>
      </c>
      <c r="R311" s="94">
        <f t="shared" si="11"/>
        <v>471.8916962789138</v>
      </c>
    </row>
    <row r="312" spans="1:18" x14ac:dyDescent="0.35">
      <c r="A312" s="100">
        <v>3</v>
      </c>
      <c r="B312" s="101" t="s">
        <v>62</v>
      </c>
      <c r="C312" s="101" t="s">
        <v>37</v>
      </c>
      <c r="D312" s="101" t="s">
        <v>137</v>
      </c>
      <c r="E312" s="101" t="s">
        <v>38</v>
      </c>
      <c r="F312" s="101" t="s">
        <v>178</v>
      </c>
      <c r="G312" s="101" t="s">
        <v>924</v>
      </c>
      <c r="H312" s="102">
        <v>5210</v>
      </c>
      <c r="I312" s="100">
        <v>4</v>
      </c>
      <c r="J312" s="103">
        <f>อุดรธานี!F123</f>
        <v>510287.68</v>
      </c>
      <c r="K312" s="104">
        <f>อุดรธานี!AM123</f>
        <v>591586.94000000006</v>
      </c>
      <c r="L312" s="105">
        <f>อุดรธานี!AN123</f>
        <v>3339795.14</v>
      </c>
      <c r="M312" s="105">
        <f>อุดรธานี!AO123</f>
        <v>2961240.3899999997</v>
      </c>
      <c r="N312" s="101"/>
      <c r="O312" s="101"/>
      <c r="P312" s="101"/>
      <c r="Q312" s="93">
        <f t="shared" si="10"/>
        <v>378554.75000000047</v>
      </c>
      <c r="R312" s="94">
        <f t="shared" si="11"/>
        <v>641.03553550863728</v>
      </c>
    </row>
    <row r="313" spans="1:18" x14ac:dyDescent="0.35">
      <c r="A313" s="100">
        <v>4</v>
      </c>
      <c r="B313" s="101" t="s">
        <v>62</v>
      </c>
      <c r="C313" s="101" t="s">
        <v>37</v>
      </c>
      <c r="D313" s="101" t="s">
        <v>137</v>
      </c>
      <c r="E313" s="101" t="s">
        <v>38</v>
      </c>
      <c r="F313" s="101" t="s">
        <v>178</v>
      </c>
      <c r="G313" s="101" t="s">
        <v>925</v>
      </c>
      <c r="H313" s="102">
        <v>1442</v>
      </c>
      <c r="I313" s="100">
        <v>1</v>
      </c>
      <c r="J313" s="103">
        <f>อุดรธานี!F124</f>
        <v>34739.58</v>
      </c>
      <c r="K313" s="104">
        <f>อุดรธานี!AM124</f>
        <v>-30203.679999999993</v>
      </c>
      <c r="L313" s="105">
        <f>อุดรธานี!AN124</f>
        <v>873201.41</v>
      </c>
      <c r="M313" s="105">
        <f>อุดรธานี!AO124</f>
        <v>855445.24</v>
      </c>
      <c r="N313" s="101"/>
      <c r="O313" s="101"/>
      <c r="P313" s="101"/>
      <c r="Q313" s="93">
        <f t="shared" si="10"/>
        <v>17756.170000000042</v>
      </c>
      <c r="R313" s="94">
        <f t="shared" si="11"/>
        <v>605.5488280166436</v>
      </c>
    </row>
    <row r="314" spans="1:18" x14ac:dyDescent="0.35">
      <c r="A314" s="100">
        <v>5</v>
      </c>
      <c r="B314" s="101" t="s">
        <v>62</v>
      </c>
      <c r="C314" s="101" t="s">
        <v>37</v>
      </c>
      <c r="D314" s="101" t="s">
        <v>137</v>
      </c>
      <c r="E314" s="101" t="s">
        <v>38</v>
      </c>
      <c r="F314" s="101" t="s">
        <v>178</v>
      </c>
      <c r="G314" s="101" t="s">
        <v>926</v>
      </c>
      <c r="H314" s="102">
        <v>2818</v>
      </c>
      <c r="I314" s="100">
        <v>2</v>
      </c>
      <c r="J314" s="103">
        <f>อุดรธานี!F125</f>
        <v>481659.21</v>
      </c>
      <c r="K314" s="104">
        <f>อุดรธานี!AM125</f>
        <v>414185.03</v>
      </c>
      <c r="L314" s="105">
        <f>อุดรธานี!AN125</f>
        <v>1887329.62</v>
      </c>
      <c r="M314" s="105">
        <f>อุดรธานี!AO125</f>
        <v>1684630.39</v>
      </c>
      <c r="N314" s="101"/>
      <c r="O314" s="101"/>
      <c r="P314" s="101"/>
      <c r="Q314" s="93">
        <f t="shared" si="10"/>
        <v>202699.23000000021</v>
      </c>
      <c r="R314" s="94">
        <f t="shared" si="11"/>
        <v>669.74081618168918</v>
      </c>
    </row>
    <row r="315" spans="1:18" x14ac:dyDescent="0.35">
      <c r="A315" s="100">
        <v>6</v>
      </c>
      <c r="B315" s="101" t="s">
        <v>62</v>
      </c>
      <c r="C315" s="101" t="s">
        <v>37</v>
      </c>
      <c r="D315" s="101" t="s">
        <v>137</v>
      </c>
      <c r="E315" s="101" t="s">
        <v>38</v>
      </c>
      <c r="F315" s="101" t="s">
        <v>178</v>
      </c>
      <c r="G315" s="101" t="s">
        <v>927</v>
      </c>
      <c r="H315" s="102">
        <v>4638</v>
      </c>
      <c r="I315" s="100">
        <v>4</v>
      </c>
      <c r="J315" s="103">
        <f>อุดรธานี!F126</f>
        <v>700811.84</v>
      </c>
      <c r="K315" s="104">
        <f>อุดรธานี!AM126</f>
        <v>687217.48999999987</v>
      </c>
      <c r="L315" s="105">
        <f>อุดรธานี!AN126</f>
        <v>2241772.6100000003</v>
      </c>
      <c r="M315" s="105">
        <f>อุดรธานี!AO126</f>
        <v>2461555.04</v>
      </c>
      <c r="N315" s="101"/>
      <c r="O315" s="101"/>
      <c r="P315" s="101"/>
      <c r="Q315" s="93">
        <f t="shared" si="10"/>
        <v>-219782.4299999997</v>
      </c>
      <c r="R315" s="94">
        <f t="shared" si="11"/>
        <v>483.3489887882709</v>
      </c>
    </row>
    <row r="316" spans="1:18" x14ac:dyDescent="0.35">
      <c r="A316" s="100">
        <v>7</v>
      </c>
      <c r="B316" s="101" t="s">
        <v>62</v>
      </c>
      <c r="C316" s="101" t="s">
        <v>37</v>
      </c>
      <c r="D316" s="101" t="s">
        <v>137</v>
      </c>
      <c r="E316" s="101" t="s">
        <v>38</v>
      </c>
      <c r="F316" s="101" t="s">
        <v>178</v>
      </c>
      <c r="G316" s="101" t="s">
        <v>928</v>
      </c>
      <c r="H316" s="102">
        <v>3664</v>
      </c>
      <c r="I316" s="100">
        <v>3</v>
      </c>
      <c r="J316" s="103">
        <f>อุดรธานี!F127</f>
        <v>818125.2</v>
      </c>
      <c r="K316" s="104">
        <f>อุดรธานี!AM127</f>
        <v>852674.45</v>
      </c>
      <c r="L316" s="105">
        <f>อุดรธานี!AN127</f>
        <v>1704071.14</v>
      </c>
      <c r="M316" s="105">
        <f>อุดรธานี!AO127</f>
        <v>1684326.69</v>
      </c>
      <c r="N316" s="101"/>
      <c r="O316" s="101"/>
      <c r="P316" s="101"/>
      <c r="Q316" s="93">
        <f t="shared" si="10"/>
        <v>19744.449999999953</v>
      </c>
      <c r="R316" s="94">
        <f t="shared" si="11"/>
        <v>465.08491812227072</v>
      </c>
    </row>
    <row r="317" spans="1:18" x14ac:dyDescent="0.35">
      <c r="A317" s="100">
        <v>8</v>
      </c>
      <c r="B317" s="101" t="s">
        <v>62</v>
      </c>
      <c r="C317" s="101" t="s">
        <v>37</v>
      </c>
      <c r="D317" s="101" t="s">
        <v>137</v>
      </c>
      <c r="E317" s="101" t="s">
        <v>38</v>
      </c>
      <c r="F317" s="101" t="s">
        <v>178</v>
      </c>
      <c r="G317" s="101" t="s">
        <v>929</v>
      </c>
      <c r="H317" s="102">
        <v>4102</v>
      </c>
      <c r="I317" s="100">
        <v>3</v>
      </c>
      <c r="J317" s="103">
        <f>อุดรธานี!F128</f>
        <v>542844.93000000005</v>
      </c>
      <c r="K317" s="104">
        <f>อุดรธานี!AM128</f>
        <v>604430.42000000004</v>
      </c>
      <c r="L317" s="105">
        <f>อุดรธานี!AN128</f>
        <v>2290290.02</v>
      </c>
      <c r="M317" s="105">
        <f>อุดรธานี!AO128</f>
        <v>2076069.4300000002</v>
      </c>
      <c r="N317" s="101"/>
      <c r="O317" s="101"/>
      <c r="P317" s="101"/>
      <c r="Q317" s="93">
        <f t="shared" si="10"/>
        <v>214220.58999999985</v>
      </c>
      <c r="R317" s="94">
        <f t="shared" si="11"/>
        <v>558.33496343247202</v>
      </c>
    </row>
    <row r="318" spans="1:18" x14ac:dyDescent="0.35">
      <c r="A318" s="100">
        <v>9</v>
      </c>
      <c r="B318" s="101" t="s">
        <v>62</v>
      </c>
      <c r="C318" s="101" t="s">
        <v>37</v>
      </c>
      <c r="D318" s="101" t="s">
        <v>137</v>
      </c>
      <c r="E318" s="101" t="s">
        <v>38</v>
      </c>
      <c r="F318" s="101" t="s">
        <v>178</v>
      </c>
      <c r="G318" s="101" t="s">
        <v>930</v>
      </c>
      <c r="H318" s="102">
        <v>1926</v>
      </c>
      <c r="I318" s="100">
        <v>2</v>
      </c>
      <c r="J318" s="103">
        <f>อุดรธานี!F129</f>
        <v>819680.61</v>
      </c>
      <c r="K318" s="104">
        <f>อุดรธานี!AM129</f>
        <v>706850.9</v>
      </c>
      <c r="L318" s="105">
        <f>อุดรธานี!AN129</f>
        <v>1976476.73</v>
      </c>
      <c r="M318" s="105">
        <f>อุดรธานี!AO129</f>
        <v>2090988.3</v>
      </c>
      <c r="N318" s="101"/>
      <c r="O318" s="101"/>
      <c r="P318" s="101"/>
      <c r="Q318" s="93">
        <f t="shared" si="10"/>
        <v>-114511.57000000007</v>
      </c>
      <c r="R318" s="94">
        <f t="shared" si="11"/>
        <v>1026.2080633437176</v>
      </c>
    </row>
    <row r="319" spans="1:18" x14ac:dyDescent="0.35">
      <c r="A319" s="100">
        <v>10</v>
      </c>
      <c r="B319" s="101" t="s">
        <v>62</v>
      </c>
      <c r="C319" s="101" t="s">
        <v>37</v>
      </c>
      <c r="D319" s="101" t="s">
        <v>137</v>
      </c>
      <c r="E319" s="101" t="s">
        <v>38</v>
      </c>
      <c r="F319" s="101" t="s">
        <v>178</v>
      </c>
      <c r="G319" s="101" t="s">
        <v>931</v>
      </c>
      <c r="H319" s="102">
        <v>2908</v>
      </c>
      <c r="I319" s="100">
        <v>2</v>
      </c>
      <c r="J319" s="103">
        <f>อุดรธานี!F130</f>
        <v>350276.24</v>
      </c>
      <c r="K319" s="104">
        <f>อุดรธานี!AM130</f>
        <v>369383.66000000003</v>
      </c>
      <c r="L319" s="105">
        <f>อุดรธานี!AN130</f>
        <v>2061349.08</v>
      </c>
      <c r="M319" s="105">
        <f>อุดรธานี!AO130</f>
        <v>1981951.3</v>
      </c>
      <c r="N319" s="101"/>
      <c r="O319" s="101"/>
      <c r="P319" s="101"/>
      <c r="Q319" s="93">
        <f t="shared" si="10"/>
        <v>79397.780000000028</v>
      </c>
      <c r="R319" s="94">
        <f t="shared" si="11"/>
        <v>708.85456671251723</v>
      </c>
    </row>
    <row r="320" spans="1:18" x14ac:dyDescent="0.35">
      <c r="A320" s="100">
        <v>11</v>
      </c>
      <c r="B320" s="101" t="s">
        <v>62</v>
      </c>
      <c r="C320" s="101" t="s">
        <v>37</v>
      </c>
      <c r="D320" s="101" t="s">
        <v>137</v>
      </c>
      <c r="E320" s="101" t="s">
        <v>38</v>
      </c>
      <c r="F320" s="101" t="s">
        <v>178</v>
      </c>
      <c r="G320" s="101" t="s">
        <v>932</v>
      </c>
      <c r="H320" s="102">
        <v>3030</v>
      </c>
      <c r="I320" s="100">
        <v>3</v>
      </c>
      <c r="J320" s="103">
        <f>อุดรธานี!F131</f>
        <v>92987.54</v>
      </c>
      <c r="K320" s="104">
        <f>อุดรธานี!AM131</f>
        <v>12015.339999999997</v>
      </c>
      <c r="L320" s="105">
        <f>อุดรธานี!AN131</f>
        <v>1375182.48</v>
      </c>
      <c r="M320" s="105">
        <f>อุดรธานี!AO131</f>
        <v>1539411.04</v>
      </c>
      <c r="N320" s="101"/>
      <c r="O320" s="101"/>
      <c r="P320" s="101"/>
      <c r="Q320" s="93">
        <f t="shared" si="10"/>
        <v>-164228.56000000006</v>
      </c>
      <c r="R320" s="94">
        <f t="shared" si="11"/>
        <v>453.85560396039602</v>
      </c>
    </row>
    <row r="321" spans="1:18" s="112" customFormat="1" x14ac:dyDescent="0.35">
      <c r="A321" s="106">
        <v>10</v>
      </c>
      <c r="B321" s="107" t="s">
        <v>62</v>
      </c>
      <c r="C321" s="107"/>
      <c r="D321" s="107"/>
      <c r="E321" s="107" t="s">
        <v>75</v>
      </c>
      <c r="F321" s="107"/>
      <c r="G321" s="107" t="s">
        <v>325</v>
      </c>
      <c r="H321" s="113">
        <f>SUM(H310:H320)</f>
        <v>35704</v>
      </c>
      <c r="I321" s="106"/>
      <c r="J321" s="109">
        <f>SUM(J310:J320)</f>
        <v>4646129.54</v>
      </c>
      <c r="K321" s="109">
        <f>SUM(K310:K320)</f>
        <v>4584794.12</v>
      </c>
      <c r="L321" s="109">
        <f>SUM(L310:L320)</f>
        <v>20564774.09</v>
      </c>
      <c r="M321" s="109">
        <f>SUM(M310:M320)</f>
        <v>20072992.899999999</v>
      </c>
      <c r="N321" s="107">
        <v>10</v>
      </c>
      <c r="O321" s="107">
        <v>10</v>
      </c>
      <c r="P321" s="107">
        <f>N321-O321</f>
        <v>0</v>
      </c>
      <c r="Q321" s="110">
        <f t="shared" si="10"/>
        <v>491781.19000000134</v>
      </c>
      <c r="R321" s="111">
        <f>L321/H321</f>
        <v>575.97955663231005</v>
      </c>
    </row>
    <row r="322" spans="1:18" x14ac:dyDescent="0.35">
      <c r="A322" s="100">
        <v>1</v>
      </c>
      <c r="B322" s="101" t="s">
        <v>62</v>
      </c>
      <c r="C322" s="101" t="s">
        <v>326</v>
      </c>
      <c r="D322" s="101" t="s">
        <v>156</v>
      </c>
      <c r="E322" s="101" t="s">
        <v>47</v>
      </c>
      <c r="F322" s="101" t="s">
        <v>327</v>
      </c>
      <c r="G322" s="101" t="s">
        <v>328</v>
      </c>
      <c r="H322" s="102"/>
      <c r="I322" s="100"/>
      <c r="J322" s="103"/>
      <c r="K322" s="104"/>
      <c r="L322" s="105"/>
      <c r="M322" s="105"/>
      <c r="N322" s="101"/>
      <c r="O322" s="101"/>
      <c r="P322" s="101"/>
    </row>
    <row r="323" spans="1:18" x14ac:dyDescent="0.35">
      <c r="A323" s="100">
        <v>2</v>
      </c>
      <c r="B323" s="101" t="s">
        <v>62</v>
      </c>
      <c r="C323" s="101" t="s">
        <v>326</v>
      </c>
      <c r="D323" s="101" t="s">
        <v>156</v>
      </c>
      <c r="E323" s="101" t="s">
        <v>47</v>
      </c>
      <c r="F323" s="101" t="s">
        <v>178</v>
      </c>
      <c r="G323" s="101" t="s">
        <v>933</v>
      </c>
      <c r="H323" s="102">
        <v>8840</v>
      </c>
      <c r="I323" s="100">
        <v>5</v>
      </c>
      <c r="J323" s="103">
        <f>อุดรธานี!F132</f>
        <v>559662.65</v>
      </c>
      <c r="K323" s="104">
        <f>อุดรธานี!AM132</f>
        <v>629130.17999999993</v>
      </c>
      <c r="L323" s="105">
        <f>อุดรธานี!AN132</f>
        <v>3352028.67</v>
      </c>
      <c r="M323" s="105">
        <f>อุดรธานี!AO132</f>
        <v>3203089.81</v>
      </c>
      <c r="N323" s="101"/>
      <c r="O323" s="101"/>
      <c r="P323" s="101"/>
      <c r="Q323" s="93">
        <f t="shared" si="10"/>
        <v>148938.85999999987</v>
      </c>
      <c r="R323" s="94">
        <f t="shared" si="11"/>
        <v>379.18876357466064</v>
      </c>
    </row>
    <row r="324" spans="1:18" x14ac:dyDescent="0.35">
      <c r="A324" s="100">
        <v>3</v>
      </c>
      <c r="B324" s="101" t="s">
        <v>62</v>
      </c>
      <c r="C324" s="101" t="s">
        <v>326</v>
      </c>
      <c r="D324" s="101" t="s">
        <v>156</v>
      </c>
      <c r="E324" s="101" t="s">
        <v>47</v>
      </c>
      <c r="F324" s="101" t="s">
        <v>178</v>
      </c>
      <c r="G324" s="101" t="s">
        <v>934</v>
      </c>
      <c r="H324" s="102">
        <v>4792</v>
      </c>
      <c r="I324" s="100">
        <v>4</v>
      </c>
      <c r="J324" s="103">
        <f>อุดรธานี!F133</f>
        <v>656119.46</v>
      </c>
      <c r="K324" s="104">
        <f>อุดรธานี!AM133</f>
        <v>872491.3899999999</v>
      </c>
      <c r="L324" s="105">
        <f>อุดรธานี!AN133</f>
        <v>2558109.94</v>
      </c>
      <c r="M324" s="105">
        <f>อุดรธานี!AO133</f>
        <v>2127001.7200000002</v>
      </c>
      <c r="N324" s="101"/>
      <c r="O324" s="101"/>
      <c r="P324" s="101"/>
      <c r="Q324" s="93">
        <f t="shared" si="10"/>
        <v>431108.21999999974</v>
      </c>
      <c r="R324" s="94">
        <f t="shared" si="11"/>
        <v>533.82928631051755</v>
      </c>
    </row>
    <row r="325" spans="1:18" x14ac:dyDescent="0.35">
      <c r="A325" s="100">
        <v>4</v>
      </c>
      <c r="B325" s="101" t="s">
        <v>62</v>
      </c>
      <c r="C325" s="101" t="s">
        <v>326</v>
      </c>
      <c r="D325" s="101" t="s">
        <v>156</v>
      </c>
      <c r="E325" s="101" t="s">
        <v>47</v>
      </c>
      <c r="F325" s="101" t="s">
        <v>178</v>
      </c>
      <c r="G325" s="101" t="s">
        <v>935</v>
      </c>
      <c r="H325" s="102">
        <v>8494</v>
      </c>
      <c r="I325" s="100">
        <v>5</v>
      </c>
      <c r="J325" s="103">
        <f>อุดรธานี!F134</f>
        <v>540884.03</v>
      </c>
      <c r="K325" s="104">
        <f>อุดรธานี!AM134</f>
        <v>654198.58000000007</v>
      </c>
      <c r="L325" s="105">
        <f>อุดรธานี!AN134</f>
        <v>4654489.5199999996</v>
      </c>
      <c r="M325" s="105">
        <f>อุดรธานี!AO134</f>
        <v>4382185.51</v>
      </c>
      <c r="N325" s="101"/>
      <c r="O325" s="101"/>
      <c r="P325" s="101"/>
      <c r="Q325" s="93">
        <f t="shared" si="10"/>
        <v>272304.00999999978</v>
      </c>
      <c r="R325" s="94">
        <f t="shared" si="11"/>
        <v>547.97380739345419</v>
      </c>
    </row>
    <row r="326" spans="1:18" x14ac:dyDescent="0.35">
      <c r="A326" s="100">
        <v>5</v>
      </c>
      <c r="B326" s="101" t="s">
        <v>62</v>
      </c>
      <c r="C326" s="101" t="s">
        <v>326</v>
      </c>
      <c r="D326" s="101" t="s">
        <v>156</v>
      </c>
      <c r="E326" s="101" t="s">
        <v>47</v>
      </c>
      <c r="F326" s="101" t="s">
        <v>178</v>
      </c>
      <c r="G326" s="101" t="s">
        <v>936</v>
      </c>
      <c r="H326" s="102">
        <v>6351</v>
      </c>
      <c r="I326" s="100">
        <v>5</v>
      </c>
      <c r="J326" s="103">
        <f>อุดรธานี!F135</f>
        <v>326743.39</v>
      </c>
      <c r="K326" s="104">
        <f>อุดรธานี!AM135</f>
        <v>555382.07000000007</v>
      </c>
      <c r="L326" s="105">
        <f>อุดรธานี!AN135</f>
        <v>2261381.5700000003</v>
      </c>
      <c r="M326" s="105">
        <f>อุดรธานี!AO135</f>
        <v>2167365.39</v>
      </c>
      <c r="N326" s="101"/>
      <c r="O326" s="101"/>
      <c r="P326" s="101"/>
      <c r="Q326" s="93">
        <f t="shared" ref="Q326:Q389" si="12">L326-M326</f>
        <v>94016.180000000168</v>
      </c>
      <c r="R326" s="94">
        <f t="shared" ref="R326:R389" si="13">L326/H326</f>
        <v>356.06700834514254</v>
      </c>
    </row>
    <row r="327" spans="1:18" x14ac:dyDescent="0.35">
      <c r="A327" s="100">
        <v>6</v>
      </c>
      <c r="B327" s="101" t="s">
        <v>62</v>
      </c>
      <c r="C327" s="101" t="s">
        <v>326</v>
      </c>
      <c r="D327" s="101" t="s">
        <v>156</v>
      </c>
      <c r="E327" s="101" t="s">
        <v>47</v>
      </c>
      <c r="F327" s="101" t="s">
        <v>178</v>
      </c>
      <c r="G327" s="101" t="s">
        <v>937</v>
      </c>
      <c r="H327" s="102">
        <v>3830</v>
      </c>
      <c r="I327" s="100">
        <v>3</v>
      </c>
      <c r="J327" s="103">
        <f>อุดรธานี!F136</f>
        <v>581271.73</v>
      </c>
      <c r="K327" s="104">
        <f>อุดรธานี!AM136</f>
        <v>650161.53999999992</v>
      </c>
      <c r="L327" s="105">
        <f>อุดรธานี!AN136</f>
        <v>1954476.8900000001</v>
      </c>
      <c r="M327" s="105">
        <f>อุดรธานี!AO136</f>
        <v>1745596.26</v>
      </c>
      <c r="N327" s="101"/>
      <c r="O327" s="101"/>
      <c r="P327" s="101"/>
      <c r="Q327" s="93">
        <f t="shared" si="12"/>
        <v>208880.63000000012</v>
      </c>
      <c r="R327" s="94">
        <f t="shared" si="13"/>
        <v>510.30728198433422</v>
      </c>
    </row>
    <row r="328" spans="1:18" x14ac:dyDescent="0.35">
      <c r="A328" s="100">
        <v>7</v>
      </c>
      <c r="B328" s="101" t="s">
        <v>62</v>
      </c>
      <c r="C328" s="101" t="s">
        <v>326</v>
      </c>
      <c r="D328" s="101" t="s">
        <v>156</v>
      </c>
      <c r="E328" s="101" t="s">
        <v>47</v>
      </c>
      <c r="F328" s="101" t="s">
        <v>178</v>
      </c>
      <c r="G328" s="101" t="s">
        <v>938</v>
      </c>
      <c r="H328" s="102">
        <v>7121</v>
      </c>
      <c r="I328" s="100">
        <v>5</v>
      </c>
      <c r="J328" s="103">
        <f>อุดรธานี!F137</f>
        <v>589026.43000000005</v>
      </c>
      <c r="K328" s="104">
        <f>อุดรธานี!AM137</f>
        <v>975827.05</v>
      </c>
      <c r="L328" s="105">
        <f>อุดรธานี!AN137</f>
        <v>3914313.5699999994</v>
      </c>
      <c r="M328" s="105">
        <f>อุดรธานี!AO137</f>
        <v>2698455.85</v>
      </c>
      <c r="N328" s="101"/>
      <c r="O328" s="101"/>
      <c r="P328" s="101"/>
      <c r="Q328" s="93">
        <f t="shared" si="12"/>
        <v>1215857.7199999993</v>
      </c>
      <c r="R328" s="94">
        <f t="shared" si="13"/>
        <v>549.68593877264425</v>
      </c>
    </row>
    <row r="329" spans="1:18" x14ac:dyDescent="0.35">
      <c r="A329" s="100">
        <v>8</v>
      </c>
      <c r="B329" s="101" t="s">
        <v>62</v>
      </c>
      <c r="C329" s="101" t="s">
        <v>326</v>
      </c>
      <c r="D329" s="101" t="s">
        <v>156</v>
      </c>
      <c r="E329" s="101" t="s">
        <v>47</v>
      </c>
      <c r="F329" s="101" t="s">
        <v>178</v>
      </c>
      <c r="G329" s="101" t="s">
        <v>939</v>
      </c>
      <c r="H329" s="102">
        <v>3156</v>
      </c>
      <c r="I329" s="100">
        <v>3</v>
      </c>
      <c r="J329" s="103">
        <f>อุดรธานี!F138</f>
        <v>424364.04</v>
      </c>
      <c r="K329" s="104">
        <f>อุดรธานี!AM138</f>
        <v>613680.42000000004</v>
      </c>
      <c r="L329" s="105">
        <f>อุดรธานี!AN138</f>
        <v>2398261.94</v>
      </c>
      <c r="M329" s="105">
        <f>อุดรธานี!AO138</f>
        <v>2400761.6100000003</v>
      </c>
      <c r="N329" s="101"/>
      <c r="O329" s="101"/>
      <c r="P329" s="101"/>
      <c r="Q329" s="93">
        <f t="shared" si="12"/>
        <v>-2499.6700000003912</v>
      </c>
      <c r="R329" s="94">
        <f t="shared" si="13"/>
        <v>759.90555766793409</v>
      </c>
    </row>
    <row r="330" spans="1:18" x14ac:dyDescent="0.35">
      <c r="A330" s="100">
        <v>9</v>
      </c>
      <c r="B330" s="101" t="s">
        <v>62</v>
      </c>
      <c r="C330" s="101" t="s">
        <v>326</v>
      </c>
      <c r="D330" s="101" t="s">
        <v>156</v>
      </c>
      <c r="E330" s="101" t="s">
        <v>47</v>
      </c>
      <c r="F330" s="101" t="s">
        <v>178</v>
      </c>
      <c r="G330" s="101" t="s">
        <v>940</v>
      </c>
      <c r="H330" s="102">
        <v>3445</v>
      </c>
      <c r="I330" s="100">
        <v>3</v>
      </c>
      <c r="J330" s="103">
        <f>อุดรธานี!F139</f>
        <v>231711.65</v>
      </c>
      <c r="K330" s="104">
        <f>อุดรธานี!AM139</f>
        <v>309624.21000000002</v>
      </c>
      <c r="L330" s="105">
        <f>อุดรธานี!AN139</f>
        <v>2529303.94</v>
      </c>
      <c r="M330" s="105">
        <f>อุดรธานี!AO139</f>
        <v>2623300.5700000003</v>
      </c>
      <c r="N330" s="101"/>
      <c r="O330" s="101"/>
      <c r="P330" s="101"/>
      <c r="Q330" s="93">
        <f t="shared" si="12"/>
        <v>-93996.630000000354</v>
      </c>
      <c r="R330" s="94">
        <f t="shared" si="13"/>
        <v>734.19562844702466</v>
      </c>
    </row>
    <row r="331" spans="1:18" x14ac:dyDescent="0.35">
      <c r="A331" s="100">
        <v>10</v>
      </c>
      <c r="B331" s="101" t="s">
        <v>62</v>
      </c>
      <c r="C331" s="101" t="s">
        <v>326</v>
      </c>
      <c r="D331" s="101" t="s">
        <v>156</v>
      </c>
      <c r="E331" s="101" t="s">
        <v>47</v>
      </c>
      <c r="F331" s="101" t="s">
        <v>178</v>
      </c>
      <c r="G331" s="101" t="s">
        <v>941</v>
      </c>
      <c r="H331" s="102">
        <v>7922</v>
      </c>
      <c r="I331" s="100">
        <v>5</v>
      </c>
      <c r="J331" s="103">
        <f>อุดรธานี!F140</f>
        <v>417952.26</v>
      </c>
      <c r="K331" s="104">
        <f>อุดรธานี!AM140</f>
        <v>777262.56</v>
      </c>
      <c r="L331" s="105">
        <f>อุดรธานี!AN140</f>
        <v>3445043.85</v>
      </c>
      <c r="M331" s="105">
        <f>อุดรธานี!AO140</f>
        <v>3357909.48</v>
      </c>
      <c r="N331" s="101"/>
      <c r="O331" s="101"/>
      <c r="P331" s="101"/>
      <c r="Q331" s="93">
        <f t="shared" si="12"/>
        <v>87134.370000000112</v>
      </c>
      <c r="R331" s="94">
        <f t="shared" si="13"/>
        <v>434.87046831608183</v>
      </c>
    </row>
    <row r="332" spans="1:18" x14ac:dyDescent="0.35">
      <c r="A332" s="100">
        <v>11</v>
      </c>
      <c r="B332" s="101" t="s">
        <v>62</v>
      </c>
      <c r="C332" s="101" t="s">
        <v>326</v>
      </c>
      <c r="D332" s="101" t="s">
        <v>156</v>
      </c>
      <c r="E332" s="101" t="s">
        <v>47</v>
      </c>
      <c r="F332" s="101" t="s">
        <v>178</v>
      </c>
      <c r="G332" s="101" t="s">
        <v>942</v>
      </c>
      <c r="H332" s="102">
        <v>4222</v>
      </c>
      <c r="I332" s="100">
        <v>3</v>
      </c>
      <c r="J332" s="103">
        <f>อุดรธานี!F141</f>
        <v>784446.43</v>
      </c>
      <c r="K332" s="104">
        <f>อุดรธานี!AM141</f>
        <v>882029.28</v>
      </c>
      <c r="L332" s="105">
        <f>อุดรธานี!AN141</f>
        <v>3662667.6100000003</v>
      </c>
      <c r="M332" s="105">
        <f>อุดรธานี!AO141</f>
        <v>2724103.59</v>
      </c>
      <c r="N332" s="101"/>
      <c r="O332" s="101"/>
      <c r="P332" s="101"/>
      <c r="Q332" s="93">
        <f t="shared" si="12"/>
        <v>938564.02000000048</v>
      </c>
      <c r="R332" s="94">
        <f t="shared" si="13"/>
        <v>867.51956655613458</v>
      </c>
    </row>
    <row r="333" spans="1:18" x14ac:dyDescent="0.35">
      <c r="A333" s="100">
        <v>12</v>
      </c>
      <c r="B333" s="101" t="s">
        <v>62</v>
      </c>
      <c r="C333" s="101" t="s">
        <v>326</v>
      </c>
      <c r="D333" s="101" t="s">
        <v>156</v>
      </c>
      <c r="E333" s="101" t="s">
        <v>47</v>
      </c>
      <c r="F333" s="101" t="s">
        <v>178</v>
      </c>
      <c r="G333" s="101" t="s">
        <v>943</v>
      </c>
      <c r="H333" s="102">
        <v>4359</v>
      </c>
      <c r="I333" s="100">
        <v>3</v>
      </c>
      <c r="J333" s="103">
        <f>อุดรธานี!F142</f>
        <v>341349.49</v>
      </c>
      <c r="K333" s="104">
        <f>อุดรธานี!AM142</f>
        <v>485683.19999999995</v>
      </c>
      <c r="L333" s="105">
        <f>อุดรธานี!AN142</f>
        <v>3563625.08</v>
      </c>
      <c r="M333" s="105">
        <f>อุดรธานี!AO142</f>
        <v>2181183.75</v>
      </c>
      <c r="N333" s="101"/>
      <c r="O333" s="101"/>
      <c r="P333" s="101"/>
      <c r="Q333" s="93">
        <f t="shared" si="12"/>
        <v>1382441.33</v>
      </c>
      <c r="R333" s="94">
        <f t="shared" si="13"/>
        <v>817.53270933700389</v>
      </c>
    </row>
    <row r="334" spans="1:18" x14ac:dyDescent="0.35">
      <c r="A334" s="100">
        <v>13</v>
      </c>
      <c r="B334" s="101" t="s">
        <v>62</v>
      </c>
      <c r="C334" s="101" t="s">
        <v>326</v>
      </c>
      <c r="D334" s="101" t="s">
        <v>156</v>
      </c>
      <c r="E334" s="101" t="s">
        <v>47</v>
      </c>
      <c r="F334" s="101" t="s">
        <v>178</v>
      </c>
      <c r="G334" s="101" t="s">
        <v>944</v>
      </c>
      <c r="H334" s="102">
        <v>4175</v>
      </c>
      <c r="I334" s="100">
        <v>3</v>
      </c>
      <c r="J334" s="103">
        <f>อุดรธานี!F143</f>
        <v>509058.93</v>
      </c>
      <c r="K334" s="104">
        <f>อุดรธานี!AM143</f>
        <v>708423.74999999988</v>
      </c>
      <c r="L334" s="105">
        <f>อุดรธานี!AN143</f>
        <v>2732367.34</v>
      </c>
      <c r="M334" s="105">
        <f>อุดรธานี!AO143</f>
        <v>2230119.13</v>
      </c>
      <c r="N334" s="101"/>
      <c r="O334" s="101"/>
      <c r="P334" s="101"/>
      <c r="Q334" s="93">
        <f t="shared" si="12"/>
        <v>502248.20999999996</v>
      </c>
      <c r="R334" s="94">
        <f t="shared" si="13"/>
        <v>654.45924311377246</v>
      </c>
    </row>
    <row r="335" spans="1:18" x14ac:dyDescent="0.35">
      <c r="A335" s="100">
        <v>14</v>
      </c>
      <c r="B335" s="101" t="s">
        <v>62</v>
      </c>
      <c r="C335" s="101" t="s">
        <v>326</v>
      </c>
      <c r="D335" s="101" t="s">
        <v>156</v>
      </c>
      <c r="E335" s="101" t="s">
        <v>47</v>
      </c>
      <c r="F335" s="101" t="s">
        <v>178</v>
      </c>
      <c r="G335" s="101" t="s">
        <v>945</v>
      </c>
      <c r="H335" s="102">
        <v>2620</v>
      </c>
      <c r="I335" s="100">
        <v>2</v>
      </c>
      <c r="J335" s="103">
        <f>อุดรธานี!F144</f>
        <v>333011.73</v>
      </c>
      <c r="K335" s="104">
        <f>อุดรธานี!AM144</f>
        <v>405131.45</v>
      </c>
      <c r="L335" s="105">
        <f>อุดรธานี!AN144</f>
        <v>1959226.9300000002</v>
      </c>
      <c r="M335" s="105">
        <f>อุดรธานี!AO144</f>
        <v>1896889.95</v>
      </c>
      <c r="N335" s="101"/>
      <c r="O335" s="101"/>
      <c r="P335" s="101"/>
      <c r="Q335" s="93">
        <f t="shared" si="12"/>
        <v>62336.980000000214</v>
      </c>
      <c r="R335" s="94">
        <f t="shared" si="13"/>
        <v>747.79653816793905</v>
      </c>
    </row>
    <row r="336" spans="1:18" x14ac:dyDescent="0.35">
      <c r="A336" s="100">
        <v>15</v>
      </c>
      <c r="B336" s="101" t="s">
        <v>62</v>
      </c>
      <c r="C336" s="101" t="s">
        <v>326</v>
      </c>
      <c r="D336" s="101" t="s">
        <v>156</v>
      </c>
      <c r="E336" s="101" t="s">
        <v>47</v>
      </c>
      <c r="F336" s="101" t="s">
        <v>178</v>
      </c>
      <c r="G336" s="101" t="s">
        <v>946</v>
      </c>
      <c r="H336" s="102">
        <v>5100</v>
      </c>
      <c r="I336" s="100">
        <v>4</v>
      </c>
      <c r="J336" s="103">
        <f>อุดรธานี!F145</f>
        <v>287914.21999999997</v>
      </c>
      <c r="K336" s="104">
        <f>อุดรธานี!AM145</f>
        <v>545385.69999999995</v>
      </c>
      <c r="L336" s="105">
        <f>อุดรธานี!AN145</f>
        <v>3075107.34</v>
      </c>
      <c r="M336" s="105">
        <f>อุดรธานี!AO145</f>
        <v>3192121.85</v>
      </c>
      <c r="N336" s="101"/>
      <c r="O336" s="101"/>
      <c r="P336" s="101"/>
      <c r="Q336" s="93">
        <f t="shared" si="12"/>
        <v>-117014.51000000024</v>
      </c>
      <c r="R336" s="94">
        <f t="shared" si="13"/>
        <v>602.96222352941174</v>
      </c>
    </row>
    <row r="337" spans="1:18" x14ac:dyDescent="0.35">
      <c r="A337" s="100">
        <v>16</v>
      </c>
      <c r="B337" s="101" t="s">
        <v>62</v>
      </c>
      <c r="C337" s="101" t="s">
        <v>326</v>
      </c>
      <c r="D337" s="101" t="s">
        <v>156</v>
      </c>
      <c r="E337" s="101" t="s">
        <v>47</v>
      </c>
      <c r="F337" s="101" t="s">
        <v>178</v>
      </c>
      <c r="G337" s="101" t="s">
        <v>947</v>
      </c>
      <c r="H337" s="102">
        <v>7114</v>
      </c>
      <c r="I337" s="100">
        <v>5</v>
      </c>
      <c r="J337" s="103">
        <f>อุดรธานี!F146</f>
        <v>599604.77</v>
      </c>
      <c r="K337" s="104">
        <f>อุดรธานี!AM146</f>
        <v>762319.68</v>
      </c>
      <c r="L337" s="105">
        <f>อุดรธานี!AN146</f>
        <v>3313257.91</v>
      </c>
      <c r="M337" s="105">
        <f>อุดรธานี!AO146</f>
        <v>2979945.48</v>
      </c>
      <c r="N337" s="101"/>
      <c r="O337" s="101"/>
      <c r="P337" s="101"/>
      <c r="Q337" s="93">
        <f t="shared" si="12"/>
        <v>333312.43000000017</v>
      </c>
      <c r="R337" s="94">
        <f t="shared" si="13"/>
        <v>465.7376876581389</v>
      </c>
    </row>
    <row r="338" spans="1:18" s="112" customFormat="1" x14ac:dyDescent="0.35">
      <c r="A338" s="106">
        <v>11</v>
      </c>
      <c r="B338" s="107" t="s">
        <v>62</v>
      </c>
      <c r="C338" s="107"/>
      <c r="D338" s="107"/>
      <c r="E338" s="107" t="s">
        <v>75</v>
      </c>
      <c r="F338" s="107"/>
      <c r="G338" s="107" t="s">
        <v>329</v>
      </c>
      <c r="H338" s="113">
        <f>SUM(H322:H337)</f>
        <v>81541</v>
      </c>
      <c r="I338" s="106"/>
      <c r="J338" s="109">
        <f>SUM(J322:J337)</f>
        <v>7183121.209999999</v>
      </c>
      <c r="K338" s="109">
        <f>SUM(K322:K337)</f>
        <v>9826731.0599999987</v>
      </c>
      <c r="L338" s="109">
        <f>SUM(L322:L337)</f>
        <v>45373662.099999994</v>
      </c>
      <c r="M338" s="109">
        <f>SUM(M322:M337)</f>
        <v>39910029.949999996</v>
      </c>
      <c r="N338" s="107">
        <v>15</v>
      </c>
      <c r="O338" s="107">
        <v>15</v>
      </c>
      <c r="P338" s="107">
        <f>N338-O338</f>
        <v>0</v>
      </c>
      <c r="Q338" s="110">
        <f t="shared" si="12"/>
        <v>5463632.1499999985</v>
      </c>
      <c r="R338" s="111">
        <f>L338/H338</f>
        <v>556.45211733974315</v>
      </c>
    </row>
    <row r="339" spans="1:18" x14ac:dyDescent="0.35">
      <c r="A339" s="100">
        <v>1</v>
      </c>
      <c r="B339" s="101" t="s">
        <v>62</v>
      </c>
      <c r="C339" s="101" t="s">
        <v>330</v>
      </c>
      <c r="D339" s="101" t="s">
        <v>141</v>
      </c>
      <c r="E339" s="101" t="s">
        <v>48</v>
      </c>
      <c r="F339" s="101" t="s">
        <v>208</v>
      </c>
      <c r="G339" s="101" t="s">
        <v>331</v>
      </c>
      <c r="H339" s="102"/>
      <c r="I339" s="100"/>
      <c r="J339" s="103"/>
      <c r="K339" s="104"/>
      <c r="L339" s="105"/>
      <c r="M339" s="105"/>
      <c r="N339" s="101"/>
      <c r="O339" s="101"/>
      <c r="P339" s="101"/>
    </row>
    <row r="340" spans="1:18" x14ac:dyDescent="0.35">
      <c r="A340" s="100">
        <v>2</v>
      </c>
      <c r="B340" s="101" t="s">
        <v>62</v>
      </c>
      <c r="C340" s="101" t="s">
        <v>330</v>
      </c>
      <c r="D340" s="101" t="s">
        <v>141</v>
      </c>
      <c r="E340" s="101" t="s">
        <v>48</v>
      </c>
      <c r="F340" s="101" t="s">
        <v>178</v>
      </c>
      <c r="G340" s="101" t="s">
        <v>948</v>
      </c>
      <c r="H340" s="102">
        <v>3260</v>
      </c>
      <c r="I340" s="100">
        <v>3</v>
      </c>
      <c r="J340" s="103">
        <f>อุดรธานี!F147</f>
        <v>504801.31</v>
      </c>
      <c r="K340" s="104">
        <f>อุดรธานี!AM147</f>
        <v>1056543.5799999998</v>
      </c>
      <c r="L340" s="105">
        <f>อุดรธานี!AN147</f>
        <v>2434988.3499999996</v>
      </c>
      <c r="M340" s="105">
        <f>อุดรธานี!AO147</f>
        <v>2384301.79</v>
      </c>
      <c r="N340" s="101"/>
      <c r="O340" s="101"/>
      <c r="P340" s="101"/>
      <c r="Q340" s="93">
        <f t="shared" si="12"/>
        <v>50686.55999999959</v>
      </c>
      <c r="R340" s="94">
        <f t="shared" si="13"/>
        <v>746.9289417177913</v>
      </c>
    </row>
    <row r="341" spans="1:18" x14ac:dyDescent="0.35">
      <c r="A341" s="100">
        <v>3</v>
      </c>
      <c r="B341" s="101" t="s">
        <v>62</v>
      </c>
      <c r="C341" s="101" t="s">
        <v>330</v>
      </c>
      <c r="D341" s="101" t="s">
        <v>141</v>
      </c>
      <c r="E341" s="101" t="s">
        <v>48</v>
      </c>
      <c r="F341" s="101" t="s">
        <v>178</v>
      </c>
      <c r="G341" s="101" t="s">
        <v>949</v>
      </c>
      <c r="H341" s="102">
        <v>5443</v>
      </c>
      <c r="I341" s="100">
        <v>4</v>
      </c>
      <c r="J341" s="103">
        <f>อุดรธานี!F148</f>
        <v>1420042.8</v>
      </c>
      <c r="K341" s="104">
        <f>อุดรธานี!AM148</f>
        <v>1318224.8900000001</v>
      </c>
      <c r="L341" s="105">
        <f>อุดรธานี!AN148</f>
        <v>3347973.85</v>
      </c>
      <c r="M341" s="105">
        <f>อุดรธานี!AO148</f>
        <v>2986004.03</v>
      </c>
      <c r="N341" s="101"/>
      <c r="O341" s="101"/>
      <c r="P341" s="101"/>
      <c r="Q341" s="93">
        <f t="shared" si="12"/>
        <v>361969.8200000003</v>
      </c>
      <c r="R341" s="94">
        <f t="shared" si="13"/>
        <v>615.09716149182441</v>
      </c>
    </row>
    <row r="342" spans="1:18" x14ac:dyDescent="0.35">
      <c r="A342" s="100">
        <v>4</v>
      </c>
      <c r="B342" s="101" t="s">
        <v>62</v>
      </c>
      <c r="C342" s="101" t="s">
        <v>330</v>
      </c>
      <c r="D342" s="101" t="s">
        <v>141</v>
      </c>
      <c r="E342" s="101" t="s">
        <v>48</v>
      </c>
      <c r="F342" s="101" t="s">
        <v>178</v>
      </c>
      <c r="G342" s="101" t="s">
        <v>950</v>
      </c>
      <c r="H342" s="102">
        <v>2005</v>
      </c>
      <c r="I342" s="100">
        <v>2</v>
      </c>
      <c r="J342" s="103">
        <f>อุดรธานี!F149</f>
        <v>606521.21</v>
      </c>
      <c r="K342" s="104">
        <f>อุดรธานี!AM149</f>
        <v>615086.59</v>
      </c>
      <c r="L342" s="105">
        <f>อุดรธานี!AN149</f>
        <v>2737171.06</v>
      </c>
      <c r="M342" s="105">
        <f>อุดรธานี!AO149</f>
        <v>2574958.81</v>
      </c>
      <c r="N342" s="101"/>
      <c r="O342" s="101"/>
      <c r="P342" s="101"/>
      <c r="Q342" s="93">
        <f t="shared" si="12"/>
        <v>162212.25</v>
      </c>
      <c r="R342" s="94">
        <f t="shared" si="13"/>
        <v>1365.1725985037406</v>
      </c>
    </row>
    <row r="343" spans="1:18" x14ac:dyDescent="0.35">
      <c r="A343" s="100">
        <v>5</v>
      </c>
      <c r="B343" s="101" t="s">
        <v>62</v>
      </c>
      <c r="C343" s="101" t="s">
        <v>330</v>
      </c>
      <c r="D343" s="101" t="s">
        <v>141</v>
      </c>
      <c r="E343" s="101" t="s">
        <v>48</v>
      </c>
      <c r="F343" s="101" t="s">
        <v>178</v>
      </c>
      <c r="G343" s="101" t="s">
        <v>951</v>
      </c>
      <c r="H343" s="102">
        <v>5609</v>
      </c>
      <c r="I343" s="100">
        <v>4</v>
      </c>
      <c r="J343" s="103">
        <f>อุดรธานี!F150</f>
        <v>1131414.3400000001</v>
      </c>
      <c r="K343" s="104">
        <f>อุดรธานี!AM150</f>
        <v>1277564.0500000003</v>
      </c>
      <c r="L343" s="105">
        <f>อุดรธานี!AN150</f>
        <v>3381021.77</v>
      </c>
      <c r="M343" s="105">
        <f>อุดรธานี!AO150</f>
        <v>3211157.34</v>
      </c>
      <c r="N343" s="101"/>
      <c r="O343" s="101"/>
      <c r="P343" s="101"/>
      <c r="Q343" s="93">
        <f t="shared" si="12"/>
        <v>169864.43000000017</v>
      </c>
      <c r="R343" s="94">
        <f t="shared" si="13"/>
        <v>602.78512569085399</v>
      </c>
    </row>
    <row r="344" spans="1:18" x14ac:dyDescent="0.35">
      <c r="A344" s="100">
        <v>6</v>
      </c>
      <c r="B344" s="101" t="s">
        <v>62</v>
      </c>
      <c r="C344" s="101" t="s">
        <v>330</v>
      </c>
      <c r="D344" s="101" t="s">
        <v>141</v>
      </c>
      <c r="E344" s="101" t="s">
        <v>48</v>
      </c>
      <c r="F344" s="101" t="s">
        <v>178</v>
      </c>
      <c r="G344" s="101" t="s">
        <v>952</v>
      </c>
      <c r="H344" s="102">
        <v>3391</v>
      </c>
      <c r="I344" s="100">
        <v>3</v>
      </c>
      <c r="J344" s="103">
        <f>อุดรธานี!F151</f>
        <v>841229.82</v>
      </c>
      <c r="K344" s="104">
        <f>อุดรธานี!AM151</f>
        <v>796451.16999999981</v>
      </c>
      <c r="L344" s="105">
        <f>อุดรธานี!AN151</f>
        <v>3242582.8</v>
      </c>
      <c r="M344" s="105">
        <f>อุดรธานี!AO151</f>
        <v>3141631.64</v>
      </c>
      <c r="N344" s="101"/>
      <c r="O344" s="101"/>
      <c r="P344" s="101"/>
      <c r="Q344" s="93">
        <f t="shared" si="12"/>
        <v>100951.15999999968</v>
      </c>
      <c r="R344" s="94">
        <f t="shared" si="13"/>
        <v>956.23202595104681</v>
      </c>
    </row>
    <row r="345" spans="1:18" x14ac:dyDescent="0.35">
      <c r="A345" s="100">
        <v>7</v>
      </c>
      <c r="B345" s="101" t="s">
        <v>62</v>
      </c>
      <c r="C345" s="101" t="s">
        <v>330</v>
      </c>
      <c r="D345" s="101" t="s">
        <v>141</v>
      </c>
      <c r="E345" s="101" t="s">
        <v>48</v>
      </c>
      <c r="F345" s="101" t="s">
        <v>178</v>
      </c>
      <c r="G345" s="101" t="s">
        <v>953</v>
      </c>
      <c r="H345" s="102">
        <v>4086</v>
      </c>
      <c r="I345" s="100">
        <v>3</v>
      </c>
      <c r="J345" s="103">
        <f>อุดรธานี!F152</f>
        <v>627206.56000000006</v>
      </c>
      <c r="K345" s="104">
        <f>อุดรธานี!AM152</f>
        <v>638663.35</v>
      </c>
      <c r="L345" s="105">
        <f>อุดรธานี!AN152</f>
        <v>2756856.5199999996</v>
      </c>
      <c r="M345" s="105">
        <f>อุดรธานี!AO152</f>
        <v>2554470.5</v>
      </c>
      <c r="N345" s="101"/>
      <c r="O345" s="101"/>
      <c r="P345" s="101"/>
      <c r="Q345" s="93">
        <f t="shared" si="12"/>
        <v>202386.01999999955</v>
      </c>
      <c r="R345" s="94">
        <f t="shared" si="13"/>
        <v>674.70790993636797</v>
      </c>
    </row>
    <row r="346" spans="1:18" x14ac:dyDescent="0.35">
      <c r="A346" s="100">
        <v>8</v>
      </c>
      <c r="B346" s="101" t="s">
        <v>62</v>
      </c>
      <c r="C346" s="101" t="s">
        <v>330</v>
      </c>
      <c r="D346" s="101" t="s">
        <v>141</v>
      </c>
      <c r="E346" s="101" t="s">
        <v>48</v>
      </c>
      <c r="F346" s="101" t="s">
        <v>178</v>
      </c>
      <c r="G346" s="101" t="s">
        <v>954</v>
      </c>
      <c r="H346" s="102">
        <v>4501</v>
      </c>
      <c r="I346" s="100">
        <v>4</v>
      </c>
      <c r="J346" s="103">
        <f>อุดรธานี!F153</f>
        <v>503358</v>
      </c>
      <c r="K346" s="104">
        <f>อุดรธานี!AM153</f>
        <v>986098.44</v>
      </c>
      <c r="L346" s="105">
        <f>อุดรธานี!AN153</f>
        <v>3125591.1000000006</v>
      </c>
      <c r="M346" s="105">
        <f>อุดรธานี!AO153</f>
        <v>3078677.28</v>
      </c>
      <c r="N346" s="101"/>
      <c r="O346" s="101"/>
      <c r="P346" s="101"/>
      <c r="Q346" s="93">
        <f t="shared" si="12"/>
        <v>46913.820000000764</v>
      </c>
      <c r="R346" s="94">
        <f t="shared" si="13"/>
        <v>694.42148411464132</v>
      </c>
    </row>
    <row r="347" spans="1:18" x14ac:dyDescent="0.35">
      <c r="A347" s="100">
        <v>9</v>
      </c>
      <c r="B347" s="101" t="s">
        <v>62</v>
      </c>
      <c r="C347" s="101" t="s">
        <v>330</v>
      </c>
      <c r="D347" s="101" t="s">
        <v>141</v>
      </c>
      <c r="E347" s="101" t="s">
        <v>48</v>
      </c>
      <c r="F347" s="101" t="s">
        <v>178</v>
      </c>
      <c r="G347" s="101" t="s">
        <v>955</v>
      </c>
      <c r="H347" s="102">
        <v>4158</v>
      </c>
      <c r="I347" s="100">
        <v>3</v>
      </c>
      <c r="J347" s="103">
        <f>อุดรธานี!F154</f>
        <v>393282.45</v>
      </c>
      <c r="K347" s="104">
        <f>อุดรธานี!AM154</f>
        <v>458272.82</v>
      </c>
      <c r="L347" s="105">
        <f>อุดรธานี!AN154</f>
        <v>1583614.73</v>
      </c>
      <c r="M347" s="105">
        <f>อุดรธานี!AO154</f>
        <v>1960822.86</v>
      </c>
      <c r="N347" s="101"/>
      <c r="O347" s="101"/>
      <c r="P347" s="101"/>
      <c r="Q347" s="93">
        <f t="shared" si="12"/>
        <v>-377208.13000000012</v>
      </c>
      <c r="R347" s="94">
        <f t="shared" si="13"/>
        <v>380.85972342472343</v>
      </c>
    </row>
    <row r="348" spans="1:18" x14ac:dyDescent="0.35">
      <c r="A348" s="100">
        <v>10</v>
      </c>
      <c r="B348" s="101" t="s">
        <v>62</v>
      </c>
      <c r="C348" s="101" t="s">
        <v>330</v>
      </c>
      <c r="D348" s="101" t="s">
        <v>141</v>
      </c>
      <c r="E348" s="101" t="s">
        <v>48</v>
      </c>
      <c r="F348" s="101" t="s">
        <v>178</v>
      </c>
      <c r="G348" s="101" t="s">
        <v>956</v>
      </c>
      <c r="H348" s="102">
        <v>3908</v>
      </c>
      <c r="I348" s="100">
        <v>3</v>
      </c>
      <c r="J348" s="103">
        <f>อุดรธานี!F155</f>
        <v>191830.5</v>
      </c>
      <c r="K348" s="104">
        <f>อุดรธานี!AM155</f>
        <v>360026.85</v>
      </c>
      <c r="L348" s="105">
        <f>อุดรธานี!AN155</f>
        <v>2749863.79</v>
      </c>
      <c r="M348" s="105">
        <f>อุดรธานี!AO155</f>
        <v>2943439.24</v>
      </c>
      <c r="N348" s="101"/>
      <c r="O348" s="101"/>
      <c r="P348" s="101"/>
      <c r="Q348" s="93">
        <f t="shared" si="12"/>
        <v>-193575.45000000019</v>
      </c>
      <c r="R348" s="94">
        <f t="shared" si="13"/>
        <v>703.64989508700103</v>
      </c>
    </row>
    <row r="349" spans="1:18" x14ac:dyDescent="0.35">
      <c r="A349" s="100">
        <v>11</v>
      </c>
      <c r="B349" s="101" t="s">
        <v>62</v>
      </c>
      <c r="C349" s="101" t="s">
        <v>330</v>
      </c>
      <c r="D349" s="101" t="s">
        <v>141</v>
      </c>
      <c r="E349" s="101" t="s">
        <v>48</v>
      </c>
      <c r="F349" s="101" t="s">
        <v>178</v>
      </c>
      <c r="G349" s="101" t="s">
        <v>957</v>
      </c>
      <c r="H349" s="102">
        <v>3711</v>
      </c>
      <c r="I349" s="100">
        <v>3</v>
      </c>
      <c r="J349" s="103">
        <f>อุดรธานี!F156</f>
        <v>610616.6</v>
      </c>
      <c r="K349" s="104">
        <f>อุดรธานี!AM156</f>
        <v>809624</v>
      </c>
      <c r="L349" s="105">
        <f>อุดรธานี!AN156</f>
        <v>1714436.71</v>
      </c>
      <c r="M349" s="105">
        <f>อุดรธานี!AO156</f>
        <v>2019670.9700000002</v>
      </c>
      <c r="N349" s="101"/>
      <c r="O349" s="101"/>
      <c r="P349" s="101"/>
      <c r="Q349" s="93">
        <f t="shared" si="12"/>
        <v>-305234.26000000024</v>
      </c>
      <c r="R349" s="94">
        <f t="shared" si="13"/>
        <v>461.9877957423875</v>
      </c>
    </row>
    <row r="350" spans="1:18" x14ac:dyDescent="0.35">
      <c r="A350" s="100">
        <v>12</v>
      </c>
      <c r="B350" s="101" t="s">
        <v>62</v>
      </c>
      <c r="C350" s="101" t="s">
        <v>330</v>
      </c>
      <c r="D350" s="101" t="s">
        <v>141</v>
      </c>
      <c r="E350" s="101" t="s">
        <v>48</v>
      </c>
      <c r="F350" s="101" t="s">
        <v>178</v>
      </c>
      <c r="G350" s="101" t="s">
        <v>958</v>
      </c>
      <c r="H350" s="102">
        <v>6818</v>
      </c>
      <c r="I350" s="100">
        <v>5</v>
      </c>
      <c r="J350" s="103">
        <f>อุดรธานี!F157</f>
        <v>861590.32</v>
      </c>
      <c r="K350" s="104">
        <f>อุดรธานี!AM157</f>
        <v>1293356.4099999999</v>
      </c>
      <c r="L350" s="105">
        <f>อุดรธานี!AN157</f>
        <v>3486624.5999999996</v>
      </c>
      <c r="M350" s="105">
        <f>อุดรธานี!AO157</f>
        <v>3467918.7600000002</v>
      </c>
      <c r="N350" s="101"/>
      <c r="O350" s="101"/>
      <c r="P350" s="101"/>
      <c r="Q350" s="93">
        <f t="shared" si="12"/>
        <v>18705.839999999385</v>
      </c>
      <c r="R350" s="94">
        <f t="shared" si="13"/>
        <v>511.385244939865</v>
      </c>
    </row>
    <row r="351" spans="1:18" x14ac:dyDescent="0.35">
      <c r="A351" s="100">
        <v>13</v>
      </c>
      <c r="B351" s="101" t="s">
        <v>62</v>
      </c>
      <c r="C351" s="101" t="s">
        <v>330</v>
      </c>
      <c r="D351" s="101" t="s">
        <v>141</v>
      </c>
      <c r="E351" s="101" t="s">
        <v>48</v>
      </c>
      <c r="F351" s="101" t="s">
        <v>178</v>
      </c>
      <c r="G351" s="101" t="s">
        <v>959</v>
      </c>
      <c r="H351" s="102">
        <v>4682</v>
      </c>
      <c r="I351" s="100">
        <v>4</v>
      </c>
      <c r="J351" s="103">
        <f>อุดรธานี!F158</f>
        <v>873623.8</v>
      </c>
      <c r="K351" s="104">
        <f>อุดรธานี!AM158</f>
        <v>916159.16</v>
      </c>
      <c r="L351" s="105">
        <f>อุดรธานี!AN158</f>
        <v>2904633.58</v>
      </c>
      <c r="M351" s="105">
        <f>อุดรธานี!AO158</f>
        <v>2626720.4700000002</v>
      </c>
      <c r="N351" s="101"/>
      <c r="O351" s="101"/>
      <c r="P351" s="101"/>
      <c r="Q351" s="93">
        <f t="shared" si="12"/>
        <v>277913.10999999987</v>
      </c>
      <c r="R351" s="94">
        <f t="shared" si="13"/>
        <v>620.38307988039298</v>
      </c>
    </row>
    <row r="352" spans="1:18" x14ac:dyDescent="0.35">
      <c r="A352" s="100">
        <v>14</v>
      </c>
      <c r="B352" s="101" t="s">
        <v>62</v>
      </c>
      <c r="C352" s="101" t="s">
        <v>330</v>
      </c>
      <c r="D352" s="101" t="s">
        <v>141</v>
      </c>
      <c r="E352" s="101" t="s">
        <v>48</v>
      </c>
      <c r="F352" s="101" t="s">
        <v>178</v>
      </c>
      <c r="G352" s="101" t="s">
        <v>960</v>
      </c>
      <c r="H352" s="102">
        <v>2270</v>
      </c>
      <c r="I352" s="100">
        <v>2</v>
      </c>
      <c r="J352" s="103">
        <f>อุดรธานี!F159</f>
        <v>520767.58</v>
      </c>
      <c r="K352" s="104">
        <f>อุดรธานี!AM159</f>
        <v>621131.36</v>
      </c>
      <c r="L352" s="105">
        <f>อุดรธานี!AN159</f>
        <v>2262716.17</v>
      </c>
      <c r="M352" s="105">
        <f>อุดรธานี!AO159</f>
        <v>2038661.34</v>
      </c>
      <c r="N352" s="101"/>
      <c r="O352" s="101"/>
      <c r="P352" s="101"/>
      <c r="Q352" s="93">
        <f t="shared" si="12"/>
        <v>224054.82999999984</v>
      </c>
      <c r="R352" s="94">
        <f t="shared" si="13"/>
        <v>996.79126431718055</v>
      </c>
    </row>
    <row r="353" spans="1:18" x14ac:dyDescent="0.35">
      <c r="A353" s="100">
        <v>15</v>
      </c>
      <c r="B353" s="101" t="s">
        <v>62</v>
      </c>
      <c r="C353" s="101" t="s">
        <v>330</v>
      </c>
      <c r="D353" s="101" t="s">
        <v>141</v>
      </c>
      <c r="E353" s="101" t="s">
        <v>48</v>
      </c>
      <c r="F353" s="101" t="s">
        <v>178</v>
      </c>
      <c r="G353" s="101" t="s">
        <v>961</v>
      </c>
      <c r="H353" s="102">
        <v>3246</v>
      </c>
      <c r="I353" s="100">
        <v>3</v>
      </c>
      <c r="J353" s="103">
        <f>อุดรธานี!F160</f>
        <v>801002.64</v>
      </c>
      <c r="K353" s="104">
        <f>อุดรธานี!AM160</f>
        <v>1096003.53</v>
      </c>
      <c r="L353" s="105">
        <f>อุดรธานี!AN160</f>
        <v>2223043.79</v>
      </c>
      <c r="M353" s="105">
        <f>อุดรธานี!AO160</f>
        <v>1907575.7599999998</v>
      </c>
      <c r="N353" s="101"/>
      <c r="O353" s="101"/>
      <c r="P353" s="101"/>
      <c r="Q353" s="93">
        <f t="shared" si="12"/>
        <v>315468.03000000026</v>
      </c>
      <c r="R353" s="94">
        <f t="shared" si="13"/>
        <v>684.85637399876771</v>
      </c>
    </row>
    <row r="354" spans="1:18" x14ac:dyDescent="0.35">
      <c r="A354" s="100">
        <v>16</v>
      </c>
      <c r="B354" s="101" t="s">
        <v>62</v>
      </c>
      <c r="C354" s="101" t="s">
        <v>330</v>
      </c>
      <c r="D354" s="101" t="s">
        <v>141</v>
      </c>
      <c r="E354" s="101" t="s">
        <v>48</v>
      </c>
      <c r="F354" s="101" t="s">
        <v>178</v>
      </c>
      <c r="G354" s="101" t="s">
        <v>962</v>
      </c>
      <c r="H354" s="102">
        <v>2523</v>
      </c>
      <c r="I354" s="100">
        <v>2</v>
      </c>
      <c r="J354" s="103">
        <f>อุดรธานี!F161</f>
        <v>808754.94</v>
      </c>
      <c r="K354" s="104">
        <f>อุดรธานี!AM161</f>
        <v>728719.87999999989</v>
      </c>
      <c r="L354" s="105">
        <f>อุดรธานี!AN161</f>
        <v>1911153.96</v>
      </c>
      <c r="M354" s="105">
        <f>อุดรธานี!AO161</f>
        <v>1863288.9000000001</v>
      </c>
      <c r="N354" s="101"/>
      <c r="O354" s="101"/>
      <c r="P354" s="101"/>
      <c r="Q354" s="93">
        <f t="shared" si="12"/>
        <v>47865.059999999823</v>
      </c>
      <c r="R354" s="94">
        <f t="shared" si="13"/>
        <v>757.4926516052318</v>
      </c>
    </row>
    <row r="355" spans="1:18" x14ac:dyDescent="0.35">
      <c r="A355" s="100">
        <v>17</v>
      </c>
      <c r="B355" s="101" t="s">
        <v>62</v>
      </c>
      <c r="C355" s="101" t="s">
        <v>330</v>
      </c>
      <c r="D355" s="101" t="s">
        <v>141</v>
      </c>
      <c r="E355" s="101" t="s">
        <v>48</v>
      </c>
      <c r="F355" s="101" t="s">
        <v>178</v>
      </c>
      <c r="G355" s="101" t="s">
        <v>963</v>
      </c>
      <c r="H355" s="102">
        <v>3997</v>
      </c>
      <c r="I355" s="100">
        <v>3</v>
      </c>
      <c r="J355" s="103">
        <f>อุดรธานี!F162</f>
        <v>746635.8</v>
      </c>
      <c r="K355" s="104">
        <f>อุดรธานี!AM162</f>
        <v>750828.16</v>
      </c>
      <c r="L355" s="105">
        <f>อุดรธานี!AN162</f>
        <v>2555841.69</v>
      </c>
      <c r="M355" s="105">
        <f>อุดรธานี!AO162</f>
        <v>2412454.88</v>
      </c>
      <c r="N355" s="101"/>
      <c r="O355" s="101"/>
      <c r="P355" s="101"/>
      <c r="Q355" s="93">
        <f t="shared" si="12"/>
        <v>143386.81000000006</v>
      </c>
      <c r="R355" s="94">
        <f t="shared" si="13"/>
        <v>639.44000250187639</v>
      </c>
    </row>
    <row r="356" spans="1:18" x14ac:dyDescent="0.35">
      <c r="A356" s="100">
        <v>18</v>
      </c>
      <c r="B356" s="101" t="s">
        <v>62</v>
      </c>
      <c r="C356" s="101" t="s">
        <v>330</v>
      </c>
      <c r="D356" s="101" t="s">
        <v>141</v>
      </c>
      <c r="E356" s="101" t="s">
        <v>48</v>
      </c>
      <c r="F356" s="101" t="s">
        <v>178</v>
      </c>
      <c r="G356" s="101" t="s">
        <v>964</v>
      </c>
      <c r="H356" s="102">
        <v>2435</v>
      </c>
      <c r="I356" s="100">
        <v>2</v>
      </c>
      <c r="J356" s="103">
        <f>อุดรธานี!F163</f>
        <v>420287.37</v>
      </c>
      <c r="K356" s="104">
        <f>อุดรธานี!AM163</f>
        <v>394230.64</v>
      </c>
      <c r="L356" s="105">
        <f>อุดรธานี!AN163</f>
        <v>2056348.22</v>
      </c>
      <c r="M356" s="105">
        <f>อุดรธานี!AO163</f>
        <v>2010854.93</v>
      </c>
      <c r="N356" s="101"/>
      <c r="O356" s="101"/>
      <c r="P356" s="101"/>
      <c r="Q356" s="93">
        <f t="shared" si="12"/>
        <v>45493.290000000037</v>
      </c>
      <c r="R356" s="94">
        <f t="shared" si="13"/>
        <v>844.49618891170428</v>
      </c>
    </row>
    <row r="357" spans="1:18" x14ac:dyDescent="0.35">
      <c r="A357" s="100">
        <v>19</v>
      </c>
      <c r="B357" s="101" t="s">
        <v>62</v>
      </c>
      <c r="C357" s="101" t="s">
        <v>332</v>
      </c>
      <c r="D357" s="101" t="s">
        <v>141</v>
      </c>
      <c r="E357" s="101" t="s">
        <v>48</v>
      </c>
      <c r="F357" s="101" t="s">
        <v>178</v>
      </c>
      <c r="G357" s="101" t="s">
        <v>965</v>
      </c>
      <c r="H357" s="102">
        <v>2402</v>
      </c>
      <c r="I357" s="100">
        <v>2</v>
      </c>
      <c r="J357" s="103">
        <f>อุดรธานี!F164</f>
        <v>674431.04</v>
      </c>
      <c r="K357" s="104">
        <f>อุดรธานี!AM164</f>
        <v>756644.76</v>
      </c>
      <c r="L357" s="105">
        <f>อุดรธานี!AN164</f>
        <v>2178784.46</v>
      </c>
      <c r="M357" s="105">
        <f>อุดรธานี!AO164</f>
        <v>2328538.61</v>
      </c>
      <c r="N357" s="101"/>
      <c r="O357" s="101"/>
      <c r="P357" s="101"/>
      <c r="Q357" s="93">
        <f t="shared" si="12"/>
        <v>-149754.14999999991</v>
      </c>
      <c r="R357" s="94">
        <f t="shared" si="13"/>
        <v>907.07096586178181</v>
      </c>
    </row>
    <row r="358" spans="1:18" x14ac:dyDescent="0.35">
      <c r="A358" s="100">
        <v>20</v>
      </c>
      <c r="B358" s="101" t="s">
        <v>62</v>
      </c>
      <c r="C358" s="101" t="s">
        <v>333</v>
      </c>
      <c r="D358" s="101" t="s">
        <v>141</v>
      </c>
      <c r="E358" s="101" t="s">
        <v>48</v>
      </c>
      <c r="F358" s="101" t="s">
        <v>178</v>
      </c>
      <c r="G358" s="101" t="s">
        <v>966</v>
      </c>
      <c r="H358" s="102">
        <v>5248</v>
      </c>
      <c r="I358" s="100">
        <v>4</v>
      </c>
      <c r="J358" s="103">
        <f>อุดรธานี!F165</f>
        <v>725126.4</v>
      </c>
      <c r="K358" s="104">
        <f>อุดรธานี!AM165</f>
        <v>655426.4</v>
      </c>
      <c r="L358" s="105">
        <f>อุดรธานี!AN165</f>
        <v>4493054.7300000004</v>
      </c>
      <c r="M358" s="105">
        <f>อุดรธานี!AO165</f>
        <v>4470842.57</v>
      </c>
      <c r="N358" s="101"/>
      <c r="O358" s="101"/>
      <c r="P358" s="101"/>
      <c r="Q358" s="93">
        <f t="shared" si="12"/>
        <v>22212.160000000149</v>
      </c>
      <c r="R358" s="94">
        <f t="shared" si="13"/>
        <v>856.14609946646351</v>
      </c>
    </row>
    <row r="359" spans="1:18" x14ac:dyDescent="0.35">
      <c r="A359" s="100">
        <v>21</v>
      </c>
      <c r="B359" s="101" t="s">
        <v>62</v>
      </c>
      <c r="C359" s="101" t="s">
        <v>334</v>
      </c>
      <c r="D359" s="101" t="s">
        <v>141</v>
      </c>
      <c r="E359" s="101" t="s">
        <v>48</v>
      </c>
      <c r="F359" s="101" t="s">
        <v>178</v>
      </c>
      <c r="G359" s="101" t="s">
        <v>967</v>
      </c>
      <c r="H359" s="102">
        <v>2119</v>
      </c>
      <c r="I359" s="100">
        <v>2</v>
      </c>
      <c r="J359" s="103">
        <f>อุดรธานี!F166</f>
        <v>547828.68999999994</v>
      </c>
      <c r="K359" s="104">
        <f>อุดรธานี!AM166</f>
        <v>788746.11</v>
      </c>
      <c r="L359" s="105">
        <f>อุดรธานี!AN166</f>
        <v>1747783.54</v>
      </c>
      <c r="M359" s="105">
        <f>อุดรธานี!AO166</f>
        <v>1534684.08</v>
      </c>
      <c r="N359" s="101"/>
      <c r="O359" s="101"/>
      <c r="P359" s="101"/>
      <c r="Q359" s="93">
        <f t="shared" si="12"/>
        <v>213099.45999999996</v>
      </c>
      <c r="R359" s="94">
        <f t="shared" si="13"/>
        <v>824.81526191599812</v>
      </c>
    </row>
    <row r="360" spans="1:18" s="112" customFormat="1" x14ac:dyDescent="0.35">
      <c r="A360" s="106">
        <v>12</v>
      </c>
      <c r="B360" s="107" t="s">
        <v>62</v>
      </c>
      <c r="C360" s="107"/>
      <c r="D360" s="107"/>
      <c r="E360" s="107" t="s">
        <v>75</v>
      </c>
      <c r="F360" s="107"/>
      <c r="G360" s="107" t="s">
        <v>335</v>
      </c>
      <c r="H360" s="113">
        <f>SUM(H339:H359)</f>
        <v>75812</v>
      </c>
      <c r="I360" s="106"/>
      <c r="J360" s="109">
        <f>SUM(J339:J359)</f>
        <v>13810352.170000002</v>
      </c>
      <c r="K360" s="109">
        <f>SUM(K339:K359)</f>
        <v>16317802.149999999</v>
      </c>
      <c r="L360" s="109">
        <f>SUM(L339:L359)</f>
        <v>52894085.419999994</v>
      </c>
      <c r="M360" s="109">
        <f>SUM(M339:M359)</f>
        <v>51516674.759999998</v>
      </c>
      <c r="N360" s="107">
        <v>20</v>
      </c>
      <c r="O360" s="107">
        <v>20</v>
      </c>
      <c r="P360" s="107">
        <f>N360-O360</f>
        <v>0</v>
      </c>
      <c r="Q360" s="110">
        <f t="shared" si="12"/>
        <v>1377410.6599999964</v>
      </c>
      <c r="R360" s="111">
        <f>L360/H360</f>
        <v>697.70069936157859</v>
      </c>
    </row>
    <row r="361" spans="1:18" x14ac:dyDescent="0.35">
      <c r="A361" s="100">
        <v>1</v>
      </c>
      <c r="B361" s="101" t="s">
        <v>62</v>
      </c>
      <c r="C361" s="101" t="s">
        <v>332</v>
      </c>
      <c r="D361" s="101" t="s">
        <v>144</v>
      </c>
      <c r="E361" s="101" t="s">
        <v>49</v>
      </c>
      <c r="F361" s="101" t="s">
        <v>208</v>
      </c>
      <c r="G361" s="101" t="s">
        <v>336</v>
      </c>
      <c r="H361" s="102"/>
      <c r="I361" s="100"/>
      <c r="J361" s="103"/>
      <c r="K361" s="104"/>
      <c r="L361" s="105"/>
      <c r="M361" s="105"/>
      <c r="N361" s="101"/>
      <c r="O361" s="101"/>
      <c r="P361" s="101"/>
    </row>
    <row r="362" spans="1:18" x14ac:dyDescent="0.35">
      <c r="A362" s="100">
        <v>2</v>
      </c>
      <c r="B362" s="101" t="s">
        <v>62</v>
      </c>
      <c r="C362" s="101" t="s">
        <v>332</v>
      </c>
      <c r="D362" s="101" t="s">
        <v>144</v>
      </c>
      <c r="E362" s="101" t="s">
        <v>49</v>
      </c>
      <c r="F362" s="101" t="s">
        <v>178</v>
      </c>
      <c r="G362" s="101" t="s">
        <v>968</v>
      </c>
      <c r="H362" s="102">
        <v>4950</v>
      </c>
      <c r="I362" s="100">
        <v>4</v>
      </c>
      <c r="J362" s="103">
        <f>อุดรธานี!F167</f>
        <v>704432.8</v>
      </c>
      <c r="K362" s="104">
        <f>อุดรธานี!AM167</f>
        <v>1352488.3800000001</v>
      </c>
      <c r="L362" s="105">
        <f>อุดรธานี!AN167</f>
        <v>2440815.67</v>
      </c>
      <c r="M362" s="105">
        <f>อุดรธานี!AO167</f>
        <v>1918559.83</v>
      </c>
      <c r="N362" s="101"/>
      <c r="O362" s="101"/>
      <c r="P362" s="101"/>
      <c r="Q362" s="93">
        <f t="shared" si="12"/>
        <v>522255.83999999985</v>
      </c>
      <c r="R362" s="94">
        <f t="shared" si="13"/>
        <v>493.09407474747474</v>
      </c>
    </row>
    <row r="363" spans="1:18" x14ac:dyDescent="0.35">
      <c r="A363" s="100">
        <v>3</v>
      </c>
      <c r="B363" s="101" t="s">
        <v>62</v>
      </c>
      <c r="C363" s="101" t="s">
        <v>332</v>
      </c>
      <c r="D363" s="101" t="s">
        <v>144</v>
      </c>
      <c r="E363" s="101" t="s">
        <v>49</v>
      </c>
      <c r="F363" s="101" t="s">
        <v>178</v>
      </c>
      <c r="G363" s="101" t="s">
        <v>969</v>
      </c>
      <c r="H363" s="102">
        <v>2307</v>
      </c>
      <c r="I363" s="100">
        <v>2</v>
      </c>
      <c r="J363" s="103">
        <f>อุดรธานี!F168</f>
        <v>340238.48</v>
      </c>
      <c r="K363" s="104">
        <f>อุดรธานี!AM168</f>
        <v>346591.25</v>
      </c>
      <c r="L363" s="105">
        <f>อุดรธานี!AN168</f>
        <v>2370733.1799999997</v>
      </c>
      <c r="M363" s="105">
        <f>อุดรธานี!AO168</f>
        <v>2417320.7399999998</v>
      </c>
      <c r="N363" s="101"/>
      <c r="O363" s="101"/>
      <c r="P363" s="101"/>
      <c r="Q363" s="93">
        <f t="shared" si="12"/>
        <v>-46587.560000000056</v>
      </c>
      <c r="R363" s="94">
        <f t="shared" si="13"/>
        <v>1027.625999133073</v>
      </c>
    </row>
    <row r="364" spans="1:18" x14ac:dyDescent="0.35">
      <c r="A364" s="100">
        <v>4</v>
      </c>
      <c r="B364" s="101" t="s">
        <v>62</v>
      </c>
      <c r="C364" s="101" t="s">
        <v>332</v>
      </c>
      <c r="D364" s="101" t="s">
        <v>144</v>
      </c>
      <c r="E364" s="101" t="s">
        <v>49</v>
      </c>
      <c r="F364" s="101" t="s">
        <v>178</v>
      </c>
      <c r="G364" s="101" t="s">
        <v>970</v>
      </c>
      <c r="H364" s="102">
        <v>2603</v>
      </c>
      <c r="I364" s="100">
        <v>2</v>
      </c>
      <c r="J364" s="103">
        <f>อุดรธานี!F169</f>
        <v>394572.16</v>
      </c>
      <c r="K364" s="104">
        <f>อุดรธานี!AM169</f>
        <v>613833.81000000006</v>
      </c>
      <c r="L364" s="105">
        <f>อุดรธานี!AN169</f>
        <v>2346564.52</v>
      </c>
      <c r="M364" s="105">
        <f>อุดรธานี!AO169</f>
        <v>2150415.0699999998</v>
      </c>
      <c r="N364" s="101"/>
      <c r="O364" s="101"/>
      <c r="P364" s="101"/>
      <c r="Q364" s="93">
        <f t="shared" si="12"/>
        <v>196149.45000000019</v>
      </c>
      <c r="R364" s="94">
        <f t="shared" si="13"/>
        <v>901.48464079907797</v>
      </c>
    </row>
    <row r="365" spans="1:18" x14ac:dyDescent="0.35">
      <c r="A365" s="100">
        <v>5</v>
      </c>
      <c r="B365" s="101" t="s">
        <v>62</v>
      </c>
      <c r="C365" s="101" t="s">
        <v>332</v>
      </c>
      <c r="D365" s="101" t="s">
        <v>144</v>
      </c>
      <c r="E365" s="101" t="s">
        <v>49</v>
      </c>
      <c r="F365" s="101" t="s">
        <v>178</v>
      </c>
      <c r="G365" s="101" t="s">
        <v>971</v>
      </c>
      <c r="H365" s="102">
        <v>6171</v>
      </c>
      <c r="I365" s="100">
        <v>5</v>
      </c>
      <c r="J365" s="103">
        <f>อุดรธานี!F170</f>
        <v>1292299.79</v>
      </c>
      <c r="K365" s="104">
        <f>อุดรธานี!AM170</f>
        <v>1827707.1800000002</v>
      </c>
      <c r="L365" s="105">
        <f>อุดรธานี!AN170</f>
        <v>3379772.6500000004</v>
      </c>
      <c r="M365" s="105">
        <f>อุดรธานี!AO170</f>
        <v>3019755.02</v>
      </c>
      <c r="N365" s="101"/>
      <c r="O365" s="101"/>
      <c r="P365" s="101"/>
      <c r="Q365" s="93">
        <f t="shared" si="12"/>
        <v>360017.63000000035</v>
      </c>
      <c r="R365" s="94">
        <f t="shared" si="13"/>
        <v>547.68637984119277</v>
      </c>
    </row>
    <row r="366" spans="1:18" x14ac:dyDescent="0.35">
      <c r="A366" s="100">
        <v>6</v>
      </c>
      <c r="B366" s="101" t="s">
        <v>62</v>
      </c>
      <c r="C366" s="101" t="s">
        <v>332</v>
      </c>
      <c r="D366" s="101" t="s">
        <v>144</v>
      </c>
      <c r="E366" s="101" t="s">
        <v>49</v>
      </c>
      <c r="F366" s="101" t="s">
        <v>178</v>
      </c>
      <c r="G366" s="101" t="s">
        <v>972</v>
      </c>
      <c r="H366" s="102">
        <v>5663</v>
      </c>
      <c r="I366" s="100">
        <v>4</v>
      </c>
      <c r="J366" s="103">
        <f>อุดรธานี!F171</f>
        <v>1797826.17</v>
      </c>
      <c r="K366" s="104">
        <f>อุดรธานี!AM171</f>
        <v>4707911.1000000006</v>
      </c>
      <c r="L366" s="105">
        <f>อุดรธานี!AN171</f>
        <v>4839916.34</v>
      </c>
      <c r="M366" s="105">
        <f>อุดรธานี!AO171</f>
        <v>3317943.5399999996</v>
      </c>
      <c r="N366" s="101"/>
      <c r="O366" s="101"/>
      <c r="P366" s="101"/>
      <c r="Q366" s="93">
        <f t="shared" si="12"/>
        <v>1521972.8000000003</v>
      </c>
      <c r="R366" s="94">
        <f t="shared" si="13"/>
        <v>854.65589616810871</v>
      </c>
    </row>
    <row r="367" spans="1:18" x14ac:dyDescent="0.35">
      <c r="A367" s="100">
        <v>7</v>
      </c>
      <c r="B367" s="101" t="s">
        <v>62</v>
      </c>
      <c r="C367" s="101" t="s">
        <v>332</v>
      </c>
      <c r="D367" s="101" t="s">
        <v>144</v>
      </c>
      <c r="E367" s="101" t="s">
        <v>49</v>
      </c>
      <c r="F367" s="101" t="s">
        <v>178</v>
      </c>
      <c r="G367" s="101" t="s">
        <v>973</v>
      </c>
      <c r="H367" s="102">
        <v>3254</v>
      </c>
      <c r="I367" s="100">
        <v>3</v>
      </c>
      <c r="J367" s="103">
        <f>อุดรธานี!F172</f>
        <v>580588.88</v>
      </c>
      <c r="K367" s="104">
        <f>อุดรธานี!AM172</f>
        <v>772497.02</v>
      </c>
      <c r="L367" s="105">
        <f>อุดรธานี!AN172</f>
        <v>2092699.81</v>
      </c>
      <c r="M367" s="105">
        <f>อุดรธานี!AO172</f>
        <v>1800908.63</v>
      </c>
      <c r="N367" s="101"/>
      <c r="O367" s="101"/>
      <c r="P367" s="101"/>
      <c r="Q367" s="93">
        <f t="shared" si="12"/>
        <v>291791.18000000017</v>
      </c>
      <c r="R367" s="94">
        <f t="shared" si="13"/>
        <v>643.11610633066994</v>
      </c>
    </row>
    <row r="368" spans="1:18" x14ac:dyDescent="0.35">
      <c r="A368" s="100">
        <v>8</v>
      </c>
      <c r="B368" s="101" t="s">
        <v>62</v>
      </c>
      <c r="C368" s="101" t="s">
        <v>332</v>
      </c>
      <c r="D368" s="101" t="s">
        <v>144</v>
      </c>
      <c r="E368" s="101" t="s">
        <v>49</v>
      </c>
      <c r="F368" s="101" t="s">
        <v>178</v>
      </c>
      <c r="G368" s="101" t="s">
        <v>974</v>
      </c>
      <c r="H368" s="102">
        <v>4330</v>
      </c>
      <c r="I368" s="100">
        <v>3</v>
      </c>
      <c r="J368" s="103">
        <f>อุดรธานี!F173</f>
        <v>636689.29</v>
      </c>
      <c r="K368" s="104">
        <f>อุดรธานี!AM173</f>
        <v>1318524.21</v>
      </c>
      <c r="L368" s="105">
        <f>อุดรธานี!AN173</f>
        <v>2208301.7999999998</v>
      </c>
      <c r="M368" s="105">
        <f>อุดรธานี!AO173</f>
        <v>1897271.77</v>
      </c>
      <c r="N368" s="101"/>
      <c r="O368" s="101"/>
      <c r="P368" s="101"/>
      <c r="Q368" s="93">
        <f t="shared" si="12"/>
        <v>311030.0299999998</v>
      </c>
      <c r="R368" s="94">
        <f t="shared" si="13"/>
        <v>510.00041570438793</v>
      </c>
    </row>
    <row r="369" spans="1:18" x14ac:dyDescent="0.35">
      <c r="A369" s="100">
        <v>9</v>
      </c>
      <c r="B369" s="101" t="s">
        <v>62</v>
      </c>
      <c r="C369" s="101" t="s">
        <v>332</v>
      </c>
      <c r="D369" s="101" t="s">
        <v>144</v>
      </c>
      <c r="E369" s="101" t="s">
        <v>49</v>
      </c>
      <c r="F369" s="101" t="s">
        <v>178</v>
      </c>
      <c r="G369" s="101" t="s">
        <v>975</v>
      </c>
      <c r="H369" s="102">
        <v>2355</v>
      </c>
      <c r="I369" s="100">
        <v>2</v>
      </c>
      <c r="J369" s="103">
        <f>อุดรธานี!F174</f>
        <v>431186.12</v>
      </c>
      <c r="K369" s="104">
        <f>อุดรธานี!AM174</f>
        <v>752379.44000000006</v>
      </c>
      <c r="L369" s="105">
        <f>อุดรธานี!AN174</f>
        <v>1548093.28</v>
      </c>
      <c r="M369" s="105">
        <f>อุดรธานี!AO174</f>
        <v>1325246.8400000001</v>
      </c>
      <c r="N369" s="101"/>
      <c r="O369" s="101"/>
      <c r="P369" s="101"/>
      <c r="Q369" s="93">
        <f t="shared" si="12"/>
        <v>222846.43999999994</v>
      </c>
      <c r="R369" s="94">
        <f t="shared" si="13"/>
        <v>657.36445010615716</v>
      </c>
    </row>
    <row r="370" spans="1:18" x14ac:dyDescent="0.35">
      <c r="A370" s="100">
        <v>10</v>
      </c>
      <c r="B370" s="101" t="s">
        <v>62</v>
      </c>
      <c r="C370" s="101" t="s">
        <v>332</v>
      </c>
      <c r="D370" s="101" t="s">
        <v>144</v>
      </c>
      <c r="E370" s="101" t="s">
        <v>49</v>
      </c>
      <c r="F370" s="101" t="s">
        <v>178</v>
      </c>
      <c r="G370" s="101" t="s">
        <v>976</v>
      </c>
      <c r="H370" s="102">
        <v>1570</v>
      </c>
      <c r="I370" s="100">
        <v>2</v>
      </c>
      <c r="J370" s="103">
        <f>อุดรธานี!F175</f>
        <v>235931.56</v>
      </c>
      <c r="K370" s="104">
        <f>อุดรธานี!AM175</f>
        <v>291004.31</v>
      </c>
      <c r="L370" s="105">
        <f>อุดรธานี!AN175</f>
        <v>1340737.1499999999</v>
      </c>
      <c r="M370" s="105">
        <f>อุดรธานี!AO175</f>
        <v>1201752.31</v>
      </c>
      <c r="N370" s="101"/>
      <c r="O370" s="101"/>
      <c r="P370" s="101"/>
      <c r="Q370" s="93">
        <f t="shared" si="12"/>
        <v>138984.83999999985</v>
      </c>
      <c r="R370" s="94">
        <f t="shared" si="13"/>
        <v>853.97270700636932</v>
      </c>
    </row>
    <row r="371" spans="1:18" s="112" customFormat="1" x14ac:dyDescent="0.35">
      <c r="A371" s="106">
        <v>13</v>
      </c>
      <c r="B371" s="107" t="s">
        <v>62</v>
      </c>
      <c r="C371" s="107"/>
      <c r="D371" s="107"/>
      <c r="E371" s="107" t="s">
        <v>75</v>
      </c>
      <c r="F371" s="107"/>
      <c r="G371" s="107" t="s">
        <v>337</v>
      </c>
      <c r="H371" s="113">
        <f>SUM(H361:H370)</f>
        <v>33203</v>
      </c>
      <c r="I371" s="106"/>
      <c r="J371" s="109">
        <f>SUM(J361:J370)</f>
        <v>6413765.25</v>
      </c>
      <c r="K371" s="109">
        <f>SUM(K361:K370)</f>
        <v>11982936.699999999</v>
      </c>
      <c r="L371" s="109">
        <f>SUM(L361:L370)</f>
        <v>22567634.399999999</v>
      </c>
      <c r="M371" s="109">
        <f>SUM(M361:M370)</f>
        <v>19049173.749999996</v>
      </c>
      <c r="N371" s="107">
        <v>9</v>
      </c>
      <c r="O371" s="107">
        <v>9</v>
      </c>
      <c r="P371" s="107">
        <f>N371-O371</f>
        <v>0</v>
      </c>
      <c r="Q371" s="110">
        <f t="shared" si="12"/>
        <v>3518460.6500000022</v>
      </c>
      <c r="R371" s="111">
        <f>L371/H371</f>
        <v>679.68660663193077</v>
      </c>
    </row>
    <row r="372" spans="1:18" x14ac:dyDescent="0.35">
      <c r="A372" s="100">
        <v>1</v>
      </c>
      <c r="B372" s="101" t="s">
        <v>62</v>
      </c>
      <c r="C372" s="101" t="s">
        <v>333</v>
      </c>
      <c r="D372" s="101" t="s">
        <v>147</v>
      </c>
      <c r="E372" s="101" t="s">
        <v>50</v>
      </c>
      <c r="F372" s="101" t="s">
        <v>208</v>
      </c>
      <c r="G372" s="101" t="s">
        <v>338</v>
      </c>
      <c r="H372" s="102"/>
      <c r="I372" s="100"/>
      <c r="J372" s="103"/>
      <c r="K372" s="104"/>
      <c r="L372" s="105"/>
      <c r="M372" s="105"/>
      <c r="N372" s="101"/>
      <c r="O372" s="101"/>
      <c r="P372" s="101"/>
    </row>
    <row r="373" spans="1:18" x14ac:dyDescent="0.35">
      <c r="A373" s="100">
        <v>2</v>
      </c>
      <c r="B373" s="101" t="s">
        <v>62</v>
      </c>
      <c r="C373" s="101" t="s">
        <v>333</v>
      </c>
      <c r="D373" s="101" t="s">
        <v>147</v>
      </c>
      <c r="E373" s="101" t="s">
        <v>50</v>
      </c>
      <c r="F373" s="101" t="s">
        <v>178</v>
      </c>
      <c r="G373" s="101" t="s">
        <v>977</v>
      </c>
      <c r="H373" s="102">
        <v>8169</v>
      </c>
      <c r="I373" s="100">
        <v>5</v>
      </c>
      <c r="J373" s="103">
        <f>อุดรธานี!F176</f>
        <v>1784991.37</v>
      </c>
      <c r="K373" s="104">
        <f>อุดรธานี!AM176</f>
        <v>3264122.06</v>
      </c>
      <c r="L373" s="105">
        <f>อุดรธานี!AN176</f>
        <v>4469380.97</v>
      </c>
      <c r="M373" s="105">
        <f>อุดรธานี!AO176</f>
        <v>3127652.7699999996</v>
      </c>
      <c r="N373" s="101"/>
      <c r="O373" s="101"/>
      <c r="P373" s="101"/>
      <c r="Q373" s="93">
        <f t="shared" si="12"/>
        <v>1341728.2000000002</v>
      </c>
      <c r="R373" s="94">
        <f t="shared" si="13"/>
        <v>547.1148206634839</v>
      </c>
    </row>
    <row r="374" spans="1:18" x14ac:dyDescent="0.35">
      <c r="A374" s="100">
        <v>3</v>
      </c>
      <c r="B374" s="101" t="s">
        <v>62</v>
      </c>
      <c r="C374" s="101" t="s">
        <v>333</v>
      </c>
      <c r="D374" s="101" t="s">
        <v>147</v>
      </c>
      <c r="E374" s="101" t="s">
        <v>50</v>
      </c>
      <c r="F374" s="101" t="s">
        <v>178</v>
      </c>
      <c r="G374" s="101" t="s">
        <v>978</v>
      </c>
      <c r="H374" s="102">
        <v>4100</v>
      </c>
      <c r="I374" s="100">
        <v>3</v>
      </c>
      <c r="J374" s="103">
        <f>อุดรธานี!F177</f>
        <v>833928.55</v>
      </c>
      <c r="K374" s="104">
        <f>อุดรธานี!AM177</f>
        <v>962588.07000000007</v>
      </c>
      <c r="L374" s="105">
        <f>อุดรธานี!AN177</f>
        <v>3016243.19</v>
      </c>
      <c r="M374" s="105">
        <f>อุดรธานี!AO177</f>
        <v>3014808.85</v>
      </c>
      <c r="N374" s="101"/>
      <c r="O374" s="101"/>
      <c r="P374" s="101"/>
      <c r="Q374" s="93">
        <f t="shared" si="12"/>
        <v>1434.339999999851</v>
      </c>
      <c r="R374" s="94">
        <f t="shared" si="13"/>
        <v>735.66907073170728</v>
      </c>
    </row>
    <row r="375" spans="1:18" s="170" customFormat="1" x14ac:dyDescent="0.35">
      <c r="A375" s="163">
        <v>4</v>
      </c>
      <c r="B375" s="164" t="s">
        <v>62</v>
      </c>
      <c r="C375" s="164" t="s">
        <v>333</v>
      </c>
      <c r="D375" s="164" t="s">
        <v>147</v>
      </c>
      <c r="E375" s="164" t="s">
        <v>50</v>
      </c>
      <c r="F375" s="164" t="s">
        <v>178</v>
      </c>
      <c r="G375" s="164" t="s">
        <v>980</v>
      </c>
      <c r="H375" s="165">
        <v>4574</v>
      </c>
      <c r="I375" s="163">
        <v>4</v>
      </c>
      <c r="J375" s="166">
        <f>อุดรธานี!F179</f>
        <v>1216437.99</v>
      </c>
      <c r="K375" s="167">
        <f>อุดรธานี!AM179</f>
        <v>1057133.2999999998</v>
      </c>
      <c r="L375" s="166">
        <f>อุดรธานี!AN179</f>
        <v>2105068.6</v>
      </c>
      <c r="M375" s="166">
        <f>อุดรธานี!AO179</f>
        <v>1333093.51</v>
      </c>
      <c r="N375" s="164"/>
      <c r="O375" s="164"/>
      <c r="P375" s="164"/>
      <c r="Q375" s="168">
        <f t="shared" si="12"/>
        <v>771975.09000000008</v>
      </c>
      <c r="R375" s="169">
        <f t="shared" si="13"/>
        <v>460.22487975513775</v>
      </c>
    </row>
    <row r="376" spans="1:18" x14ac:dyDescent="0.35">
      <c r="A376" s="100">
        <v>5</v>
      </c>
      <c r="B376" s="101" t="s">
        <v>62</v>
      </c>
      <c r="C376" s="101" t="s">
        <v>333</v>
      </c>
      <c r="D376" s="101" t="s">
        <v>147</v>
      </c>
      <c r="E376" s="101" t="s">
        <v>50</v>
      </c>
      <c r="F376" s="101" t="s">
        <v>178</v>
      </c>
      <c r="G376" s="101" t="s">
        <v>981</v>
      </c>
      <c r="H376" s="102">
        <v>4976</v>
      </c>
      <c r="I376" s="100">
        <v>4</v>
      </c>
      <c r="J376" s="103">
        <f>อุดรธานี!F180</f>
        <v>1146750.57</v>
      </c>
      <c r="K376" s="117">
        <f>อุดรธานี!AM180</f>
        <v>1197230.04</v>
      </c>
      <c r="L376" s="105">
        <f>อุดรธานี!AN180</f>
        <v>3663693.6599999997</v>
      </c>
      <c r="M376" s="105">
        <f>อุดรธานี!AO180</f>
        <v>3017120.26</v>
      </c>
      <c r="N376" s="101"/>
      <c r="O376" s="101"/>
      <c r="P376" s="101"/>
      <c r="Q376" s="93">
        <f t="shared" si="12"/>
        <v>646573.39999999991</v>
      </c>
      <c r="R376" s="94">
        <f t="shared" si="13"/>
        <v>736.27284163987133</v>
      </c>
    </row>
    <row r="377" spans="1:18" x14ac:dyDescent="0.35">
      <c r="A377" s="114">
        <v>6</v>
      </c>
      <c r="B377" s="101" t="s">
        <v>62</v>
      </c>
      <c r="C377" s="101" t="s">
        <v>333</v>
      </c>
      <c r="D377" s="101" t="s">
        <v>147</v>
      </c>
      <c r="E377" s="101" t="s">
        <v>50</v>
      </c>
      <c r="F377" s="101" t="s">
        <v>178</v>
      </c>
      <c r="G377" s="101" t="s">
        <v>982</v>
      </c>
      <c r="H377" s="102">
        <v>5421</v>
      </c>
      <c r="I377" s="100">
        <v>4</v>
      </c>
      <c r="J377" s="103">
        <f>อุดรธานี!F181</f>
        <v>1088483.75</v>
      </c>
      <c r="K377" s="117">
        <f>อุดรธานี!AM181</f>
        <v>934131.79</v>
      </c>
      <c r="L377" s="105">
        <f>อุดรธานี!AN181</f>
        <v>5082115.16</v>
      </c>
      <c r="M377" s="105">
        <f>อุดรธานี!AO181</f>
        <v>3523477.15</v>
      </c>
      <c r="N377" s="101"/>
      <c r="O377" s="101"/>
      <c r="P377" s="101"/>
      <c r="Q377" s="93">
        <f t="shared" si="12"/>
        <v>1558638.0100000002</v>
      </c>
      <c r="R377" s="94">
        <f t="shared" si="13"/>
        <v>937.48665559859808</v>
      </c>
    </row>
    <row r="378" spans="1:18" x14ac:dyDescent="0.35">
      <c r="A378" s="114">
        <v>7</v>
      </c>
      <c r="B378" s="101" t="s">
        <v>62</v>
      </c>
      <c r="C378" s="101" t="s">
        <v>333</v>
      </c>
      <c r="D378" s="101" t="s">
        <v>147</v>
      </c>
      <c r="E378" s="101" t="s">
        <v>50</v>
      </c>
      <c r="F378" s="101" t="s">
        <v>178</v>
      </c>
      <c r="G378" s="101" t="s">
        <v>983</v>
      </c>
      <c r="H378" s="102">
        <v>5150</v>
      </c>
      <c r="I378" s="100">
        <v>4</v>
      </c>
      <c r="J378" s="103">
        <f>อุดรธานี!F182</f>
        <v>1194273.31</v>
      </c>
      <c r="K378" s="117">
        <f>อุดรธานี!AM182</f>
        <v>970964.01000000024</v>
      </c>
      <c r="L378" s="105">
        <f>อุดรธานี!AN182</f>
        <v>4057902.46</v>
      </c>
      <c r="M378" s="105">
        <f>อุดรธานี!AO182</f>
        <v>3645398.86</v>
      </c>
      <c r="N378" s="101"/>
      <c r="O378" s="101"/>
      <c r="P378" s="101"/>
      <c r="Q378" s="93">
        <f t="shared" si="12"/>
        <v>412503.60000000009</v>
      </c>
      <c r="R378" s="94">
        <f t="shared" si="13"/>
        <v>787.94222524271845</v>
      </c>
    </row>
    <row r="379" spans="1:18" x14ac:dyDescent="0.35">
      <c r="A379" s="114">
        <v>8</v>
      </c>
      <c r="B379" s="101" t="s">
        <v>62</v>
      </c>
      <c r="C379" s="101" t="s">
        <v>333</v>
      </c>
      <c r="D379" s="101" t="s">
        <v>147</v>
      </c>
      <c r="E379" s="101" t="s">
        <v>50</v>
      </c>
      <c r="F379" s="101" t="s">
        <v>178</v>
      </c>
      <c r="G379" s="101" t="s">
        <v>984</v>
      </c>
      <c r="H379" s="102">
        <v>6362</v>
      </c>
      <c r="I379" s="100">
        <v>5</v>
      </c>
      <c r="J379" s="103">
        <f>อุดรธานี!F183</f>
        <v>1147281.08</v>
      </c>
      <c r="K379" s="117">
        <f>อุดรธานี!AM183</f>
        <v>1090977.7000000002</v>
      </c>
      <c r="L379" s="105">
        <f>อุดรธานี!AN183</f>
        <v>3697081.1</v>
      </c>
      <c r="M379" s="105">
        <f>อุดรธานี!AO183</f>
        <v>3524060.86</v>
      </c>
      <c r="N379" s="101"/>
      <c r="O379" s="101"/>
      <c r="P379" s="101"/>
      <c r="Q379" s="93">
        <f t="shared" si="12"/>
        <v>173020.24000000022</v>
      </c>
      <c r="R379" s="94">
        <f t="shared" si="13"/>
        <v>581.1193178245835</v>
      </c>
    </row>
    <row r="380" spans="1:18" x14ac:dyDescent="0.35">
      <c r="A380" s="114">
        <v>9</v>
      </c>
      <c r="B380" s="101" t="s">
        <v>62</v>
      </c>
      <c r="C380" s="101" t="s">
        <v>333</v>
      </c>
      <c r="D380" s="101" t="s">
        <v>147</v>
      </c>
      <c r="E380" s="101" t="s">
        <v>50</v>
      </c>
      <c r="F380" s="101" t="s">
        <v>178</v>
      </c>
      <c r="G380" s="101" t="s">
        <v>985</v>
      </c>
      <c r="H380" s="102">
        <v>8071</v>
      </c>
      <c r="I380" s="100">
        <v>5</v>
      </c>
      <c r="J380" s="103">
        <f>อุดรธานี!F184</f>
        <v>2219339.19</v>
      </c>
      <c r="K380" s="117">
        <f>อุดรธานี!AM184</f>
        <v>2248519.44</v>
      </c>
      <c r="L380" s="105">
        <f>อุดรธานี!AN184</f>
        <v>4499743.7</v>
      </c>
      <c r="M380" s="105">
        <f>อุดรธานี!AO184</f>
        <v>3403997.29</v>
      </c>
      <c r="N380" s="101"/>
      <c r="O380" s="101"/>
      <c r="P380" s="101"/>
      <c r="Q380" s="93">
        <f t="shared" si="12"/>
        <v>1095746.4100000001</v>
      </c>
      <c r="R380" s="94">
        <f t="shared" si="13"/>
        <v>557.51997274191547</v>
      </c>
    </row>
    <row r="381" spans="1:18" x14ac:dyDescent="0.35">
      <c r="A381" s="114">
        <v>10</v>
      </c>
      <c r="B381" s="101" t="s">
        <v>62</v>
      </c>
      <c r="C381" s="101" t="s">
        <v>333</v>
      </c>
      <c r="D381" s="101" t="s">
        <v>147</v>
      </c>
      <c r="E381" s="101" t="s">
        <v>50</v>
      </c>
      <c r="F381" s="101" t="s">
        <v>178</v>
      </c>
      <c r="G381" s="101" t="s">
        <v>986</v>
      </c>
      <c r="H381" s="102">
        <v>4636</v>
      </c>
      <c r="I381" s="100">
        <v>4</v>
      </c>
      <c r="J381" s="103">
        <f>อุดรธานี!F185</f>
        <v>446054.23</v>
      </c>
      <c r="K381" s="117">
        <f>อุดรธานี!AM185</f>
        <v>638667.21</v>
      </c>
      <c r="L381" s="105">
        <f>อุดรธานี!AN185</f>
        <v>3670491.8000000003</v>
      </c>
      <c r="M381" s="105">
        <f>อุดรธานี!AO185</f>
        <v>2236222.79</v>
      </c>
      <c r="N381" s="101"/>
      <c r="O381" s="101"/>
      <c r="P381" s="101"/>
      <c r="Q381" s="93">
        <f t="shared" si="12"/>
        <v>1434269.0100000002</v>
      </c>
      <c r="R381" s="94">
        <f t="shared" si="13"/>
        <v>791.73679896462477</v>
      </c>
    </row>
    <row r="382" spans="1:18" x14ac:dyDescent="0.35">
      <c r="A382" s="114">
        <v>11</v>
      </c>
      <c r="B382" s="101" t="s">
        <v>62</v>
      </c>
      <c r="C382" s="101" t="s">
        <v>333</v>
      </c>
      <c r="D382" s="101" t="s">
        <v>147</v>
      </c>
      <c r="E382" s="101" t="s">
        <v>50</v>
      </c>
      <c r="F382" s="101" t="s">
        <v>178</v>
      </c>
      <c r="G382" s="101" t="s">
        <v>987</v>
      </c>
      <c r="H382" s="102">
        <v>5424</v>
      </c>
      <c r="I382" s="100">
        <v>4</v>
      </c>
      <c r="J382" s="103">
        <f>อุดรธานี!F186</f>
        <v>315737.28000000003</v>
      </c>
      <c r="K382" s="117">
        <f>อุดรธานี!AM186</f>
        <v>767948.55</v>
      </c>
      <c r="L382" s="105">
        <f>อุดรธานี!AN186</f>
        <v>3721348.5200000005</v>
      </c>
      <c r="M382" s="105">
        <f>อุดรธานี!AO186</f>
        <v>3027290.2600000002</v>
      </c>
      <c r="N382" s="101"/>
      <c r="O382" s="101"/>
      <c r="P382" s="101"/>
      <c r="Q382" s="93">
        <f t="shared" si="12"/>
        <v>694058.26000000024</v>
      </c>
      <c r="R382" s="94">
        <f t="shared" si="13"/>
        <v>686.08932890855465</v>
      </c>
    </row>
    <row r="383" spans="1:18" x14ac:dyDescent="0.35">
      <c r="A383" s="114">
        <v>12</v>
      </c>
      <c r="B383" s="101" t="s">
        <v>62</v>
      </c>
      <c r="C383" s="101" t="s">
        <v>333</v>
      </c>
      <c r="D383" s="101" t="s">
        <v>147</v>
      </c>
      <c r="E383" s="101" t="s">
        <v>50</v>
      </c>
      <c r="F383" s="101" t="s">
        <v>178</v>
      </c>
      <c r="G383" s="101" t="s">
        <v>988</v>
      </c>
      <c r="H383" s="102">
        <v>4683</v>
      </c>
      <c r="I383" s="100">
        <v>4</v>
      </c>
      <c r="J383" s="103">
        <f>อุดรธานี!F187</f>
        <v>669073.12</v>
      </c>
      <c r="K383" s="117">
        <f>อุดรธานี!AM187</f>
        <v>637486.66</v>
      </c>
      <c r="L383" s="105">
        <f>อุดรธานี!AN187</f>
        <v>3023308.21</v>
      </c>
      <c r="M383" s="105">
        <f>อุดรธานี!AO187</f>
        <v>3101470.46</v>
      </c>
      <c r="N383" s="101"/>
      <c r="O383" s="101"/>
      <c r="P383" s="101"/>
      <c r="Q383" s="93">
        <f t="shared" si="12"/>
        <v>-78162.25</v>
      </c>
      <c r="R383" s="94">
        <f t="shared" si="13"/>
        <v>645.59218663250056</v>
      </c>
    </row>
    <row r="384" spans="1:18" x14ac:dyDescent="0.35">
      <c r="A384" s="114">
        <v>13</v>
      </c>
      <c r="B384" s="101" t="s">
        <v>62</v>
      </c>
      <c r="C384" s="101" t="s">
        <v>334</v>
      </c>
      <c r="D384" s="101" t="s">
        <v>147</v>
      </c>
      <c r="E384" s="101" t="s">
        <v>50</v>
      </c>
      <c r="F384" s="101" t="s">
        <v>178</v>
      </c>
      <c r="G384" s="103" t="s">
        <v>989</v>
      </c>
      <c r="H384" s="171">
        <v>3471</v>
      </c>
      <c r="I384" s="100">
        <v>3</v>
      </c>
      <c r="J384" s="103">
        <f>อุดรธานี!F188</f>
        <v>380164.99</v>
      </c>
      <c r="K384" s="117">
        <f>อุดรธานี!AM188</f>
        <v>320887.36</v>
      </c>
      <c r="L384" s="105">
        <f>อุดรธานี!AN188</f>
        <v>2548204.79</v>
      </c>
      <c r="M384" s="105">
        <f>อุดรธานี!AO188</f>
        <v>2609324.83</v>
      </c>
      <c r="N384" s="101"/>
      <c r="O384" s="101"/>
      <c r="P384" s="101"/>
      <c r="Q384" s="93">
        <f t="shared" si="12"/>
        <v>-61120.040000000037</v>
      </c>
      <c r="R384" s="94">
        <f t="shared" si="13"/>
        <v>734.14139729184672</v>
      </c>
    </row>
    <row r="385" spans="1:18" x14ac:dyDescent="0.35">
      <c r="A385" s="114">
        <v>14</v>
      </c>
      <c r="B385" s="101" t="s">
        <v>62</v>
      </c>
      <c r="C385" s="101" t="s">
        <v>333</v>
      </c>
      <c r="D385" s="101" t="s">
        <v>147</v>
      </c>
      <c r="E385" s="101" t="s">
        <v>50</v>
      </c>
      <c r="F385" s="101" t="s">
        <v>178</v>
      </c>
      <c r="G385" s="101" t="s">
        <v>990</v>
      </c>
      <c r="H385" s="102">
        <v>6659</v>
      </c>
      <c r="I385" s="100">
        <v>5</v>
      </c>
      <c r="J385" s="103">
        <f>อุดรธานี!F189</f>
        <v>1286519.23</v>
      </c>
      <c r="K385" s="117">
        <f>อุดรธานี!AM189</f>
        <v>1401860.35</v>
      </c>
      <c r="L385" s="105">
        <f>อุดรธานี!AN189</f>
        <v>3917561.12</v>
      </c>
      <c r="M385" s="105">
        <f>อุดรธานี!AO189</f>
        <v>2964798.16</v>
      </c>
      <c r="N385" s="101"/>
      <c r="O385" s="101"/>
      <c r="P385" s="101"/>
      <c r="Q385" s="93">
        <f t="shared" si="12"/>
        <v>952762.96</v>
      </c>
      <c r="R385" s="94">
        <f t="shared" si="13"/>
        <v>588.3107253341343</v>
      </c>
    </row>
    <row r="386" spans="1:18" s="112" customFormat="1" x14ac:dyDescent="0.35">
      <c r="A386" s="172">
        <v>15</v>
      </c>
      <c r="B386" s="107" t="s">
        <v>62</v>
      </c>
      <c r="C386" s="107"/>
      <c r="D386" s="107"/>
      <c r="E386" s="107" t="s">
        <v>75</v>
      </c>
      <c r="F386" s="107"/>
      <c r="G386" s="107" t="s">
        <v>339</v>
      </c>
      <c r="H386" s="113">
        <f>SUM(H372:H385)</f>
        <v>71696</v>
      </c>
      <c r="I386" s="106"/>
      <c r="J386" s="109">
        <f>SUM(J372:J385)</f>
        <v>13729034.66</v>
      </c>
      <c r="K386" s="109">
        <f>SUM(K372:K385)</f>
        <v>15492516.539999997</v>
      </c>
      <c r="L386" s="109">
        <f>SUM(L372:L385)</f>
        <v>47472143.280000001</v>
      </c>
      <c r="M386" s="109">
        <f>SUM(M372:M385)</f>
        <v>38528716.049999997</v>
      </c>
      <c r="N386" s="107">
        <v>13</v>
      </c>
      <c r="O386" s="107">
        <v>13</v>
      </c>
      <c r="P386" s="107">
        <f>N386-O386</f>
        <v>0</v>
      </c>
      <c r="Q386" s="110">
        <f t="shared" si="12"/>
        <v>8943427.2300000042</v>
      </c>
      <c r="R386" s="111">
        <f>L386/H386</f>
        <v>662.13098750278959</v>
      </c>
    </row>
    <row r="387" spans="1:18" x14ac:dyDescent="0.35">
      <c r="A387" s="100">
        <v>1</v>
      </c>
      <c r="B387" s="101" t="s">
        <v>62</v>
      </c>
      <c r="C387" s="101" t="s">
        <v>334</v>
      </c>
      <c r="D387" s="101" t="s">
        <v>149</v>
      </c>
      <c r="E387" s="101" t="s">
        <v>51</v>
      </c>
      <c r="F387" s="101" t="s">
        <v>208</v>
      </c>
      <c r="G387" s="101" t="s">
        <v>340</v>
      </c>
      <c r="H387" s="102"/>
      <c r="I387" s="100"/>
      <c r="J387" s="103"/>
      <c r="K387" s="104"/>
      <c r="L387" s="105"/>
      <c r="M387" s="105"/>
      <c r="N387" s="101"/>
      <c r="O387" s="101"/>
      <c r="P387" s="101"/>
    </row>
    <row r="388" spans="1:18" x14ac:dyDescent="0.35">
      <c r="A388" s="100">
        <v>2</v>
      </c>
      <c r="B388" s="101" t="s">
        <v>62</v>
      </c>
      <c r="C388" s="101" t="s">
        <v>334</v>
      </c>
      <c r="D388" s="101" t="s">
        <v>149</v>
      </c>
      <c r="E388" s="101" t="s">
        <v>51</v>
      </c>
      <c r="F388" s="101" t="s">
        <v>178</v>
      </c>
      <c r="G388" s="101" t="s">
        <v>991</v>
      </c>
      <c r="H388" s="102">
        <v>2451</v>
      </c>
      <c r="I388" s="100">
        <v>2</v>
      </c>
      <c r="J388" s="105">
        <f>อุดรธานี!F190</f>
        <v>661049.06000000006</v>
      </c>
      <c r="K388" s="104">
        <f>อุดรธานี!AM190</f>
        <v>739128.79</v>
      </c>
      <c r="L388" s="105">
        <f>อุดรธานี!AN190</f>
        <v>2541638.2600000002</v>
      </c>
      <c r="M388" s="105">
        <f>อุดรธานี!AO190</f>
        <v>2062650.86</v>
      </c>
      <c r="N388" s="101"/>
      <c r="O388" s="101"/>
      <c r="P388" s="101"/>
      <c r="Q388" s="93">
        <f t="shared" si="12"/>
        <v>478987.40000000014</v>
      </c>
      <c r="R388" s="94">
        <f t="shared" si="13"/>
        <v>1036.9801142390861</v>
      </c>
    </row>
    <row r="389" spans="1:18" x14ac:dyDescent="0.35">
      <c r="A389" s="100">
        <v>3</v>
      </c>
      <c r="B389" s="101" t="s">
        <v>62</v>
      </c>
      <c r="C389" s="101" t="s">
        <v>334</v>
      </c>
      <c r="D389" s="101" t="s">
        <v>149</v>
      </c>
      <c r="E389" s="101" t="s">
        <v>51</v>
      </c>
      <c r="F389" s="101" t="s">
        <v>178</v>
      </c>
      <c r="G389" s="101" t="s">
        <v>992</v>
      </c>
      <c r="H389" s="102">
        <v>3029</v>
      </c>
      <c r="I389" s="100">
        <v>3</v>
      </c>
      <c r="J389" s="105">
        <f>อุดรธานี!F191</f>
        <v>209306.84</v>
      </c>
      <c r="K389" s="104">
        <f>อุดรธานี!AM191</f>
        <v>372706.83</v>
      </c>
      <c r="L389" s="105">
        <f>อุดรธานี!AN191</f>
        <v>2269208.7400000002</v>
      </c>
      <c r="M389" s="105">
        <f>อุดรธานี!AO191</f>
        <v>1931011.07</v>
      </c>
      <c r="N389" s="101"/>
      <c r="O389" s="101"/>
      <c r="P389" s="101"/>
      <c r="Q389" s="93">
        <f t="shared" si="12"/>
        <v>338197.67000000016</v>
      </c>
      <c r="R389" s="94">
        <f t="shared" si="13"/>
        <v>749.16102344007936</v>
      </c>
    </row>
    <row r="390" spans="1:18" x14ac:dyDescent="0.35">
      <c r="A390" s="100">
        <v>4</v>
      </c>
      <c r="B390" s="101" t="s">
        <v>62</v>
      </c>
      <c r="C390" s="101" t="s">
        <v>334</v>
      </c>
      <c r="D390" s="101" t="s">
        <v>149</v>
      </c>
      <c r="E390" s="101" t="s">
        <v>51</v>
      </c>
      <c r="F390" s="101" t="s">
        <v>178</v>
      </c>
      <c r="G390" s="101" t="s">
        <v>993</v>
      </c>
      <c r="H390" s="102">
        <v>5540</v>
      </c>
      <c r="I390" s="100">
        <v>4</v>
      </c>
      <c r="J390" s="105">
        <f>อุดรธานี!F192</f>
        <v>304325.86</v>
      </c>
      <c r="K390" s="104">
        <f>อุดรธานี!AM192</f>
        <v>374505.57999999996</v>
      </c>
      <c r="L390" s="105">
        <f>อุดรธานี!AN192</f>
        <v>3235644.76</v>
      </c>
      <c r="M390" s="105">
        <f>อุดรธานี!AO192</f>
        <v>3166667.0999999996</v>
      </c>
      <c r="N390" s="101"/>
      <c r="O390" s="101"/>
      <c r="P390" s="101"/>
      <c r="Q390" s="93">
        <f t="shared" ref="Q390:Q454" si="14">L390-M390</f>
        <v>68977.660000000149</v>
      </c>
      <c r="R390" s="94">
        <f t="shared" ref="R390:R454" si="15">L390/H390</f>
        <v>584.05140072202164</v>
      </c>
    </row>
    <row r="391" spans="1:18" x14ac:dyDescent="0.35">
      <c r="A391" s="100">
        <v>5</v>
      </c>
      <c r="B391" s="101" t="s">
        <v>62</v>
      </c>
      <c r="C391" s="101" t="s">
        <v>334</v>
      </c>
      <c r="D391" s="101" t="s">
        <v>149</v>
      </c>
      <c r="E391" s="101" t="s">
        <v>51</v>
      </c>
      <c r="F391" s="101" t="s">
        <v>178</v>
      </c>
      <c r="G391" s="101" t="s">
        <v>994</v>
      </c>
      <c r="H391" s="102">
        <v>1842</v>
      </c>
      <c r="I391" s="100">
        <v>2</v>
      </c>
      <c r="J391" s="105">
        <f>อุดรธานี!F193</f>
        <v>650387.25</v>
      </c>
      <c r="K391" s="104">
        <f>อุดรธานี!AM193</f>
        <v>700554.49</v>
      </c>
      <c r="L391" s="105">
        <f>อุดรธานี!AN193</f>
        <v>1993735.03</v>
      </c>
      <c r="M391" s="105">
        <f>อุดรธานี!AO193</f>
        <v>1618042.73</v>
      </c>
      <c r="N391" s="101"/>
      <c r="O391" s="101"/>
      <c r="P391" s="101"/>
      <c r="Q391" s="93">
        <f t="shared" si="14"/>
        <v>375692.30000000005</v>
      </c>
      <c r="R391" s="94">
        <f t="shared" si="15"/>
        <v>1082.3751520086862</v>
      </c>
    </row>
    <row r="392" spans="1:18" x14ac:dyDescent="0.35">
      <c r="A392" s="100">
        <v>6</v>
      </c>
      <c r="B392" s="101" t="s">
        <v>62</v>
      </c>
      <c r="C392" s="101" t="s">
        <v>334</v>
      </c>
      <c r="D392" s="101" t="s">
        <v>149</v>
      </c>
      <c r="E392" s="101" t="s">
        <v>51</v>
      </c>
      <c r="F392" s="101" t="s">
        <v>178</v>
      </c>
      <c r="G392" s="101" t="s">
        <v>995</v>
      </c>
      <c r="H392" s="102">
        <v>3303</v>
      </c>
      <c r="I392" s="100">
        <v>3</v>
      </c>
      <c r="J392" s="105">
        <f>อุดรธานี!F194</f>
        <v>985301.8</v>
      </c>
      <c r="K392" s="104">
        <f>อุดรธานี!AM194</f>
        <v>974101.77</v>
      </c>
      <c r="L392" s="105">
        <f>อุดรธานี!AN194</f>
        <v>1952389.76</v>
      </c>
      <c r="M392" s="105">
        <f>อุดรธานี!AO194</f>
        <v>1556159.49</v>
      </c>
      <c r="N392" s="101"/>
      <c r="O392" s="101"/>
      <c r="P392" s="101"/>
      <c r="Q392" s="93">
        <f t="shared" si="14"/>
        <v>396230.27</v>
      </c>
      <c r="R392" s="94">
        <f t="shared" si="15"/>
        <v>591.09590069633668</v>
      </c>
    </row>
    <row r="393" spans="1:18" s="112" customFormat="1" x14ac:dyDescent="0.35">
      <c r="A393" s="106">
        <v>15</v>
      </c>
      <c r="B393" s="107" t="s">
        <v>62</v>
      </c>
      <c r="C393" s="107"/>
      <c r="D393" s="107"/>
      <c r="E393" s="107" t="s">
        <v>75</v>
      </c>
      <c r="F393" s="107"/>
      <c r="G393" s="107" t="s">
        <v>341</v>
      </c>
      <c r="H393" s="113">
        <f>SUM(H387:H392)</f>
        <v>16165</v>
      </c>
      <c r="I393" s="106"/>
      <c r="J393" s="109">
        <f>SUM(J387:J392)</f>
        <v>2810370.81</v>
      </c>
      <c r="K393" s="109">
        <f>SUM(K387:K392)</f>
        <v>3160997.4600000004</v>
      </c>
      <c r="L393" s="109">
        <f>SUM(L387:L392)</f>
        <v>11992616.549999999</v>
      </c>
      <c r="M393" s="109">
        <f>SUM(M387:M392)</f>
        <v>10334531.25</v>
      </c>
      <c r="N393" s="107">
        <v>5</v>
      </c>
      <c r="O393" s="107">
        <v>5</v>
      </c>
      <c r="P393" s="107">
        <f>N393-O393</f>
        <v>0</v>
      </c>
      <c r="Q393" s="110">
        <f t="shared" si="14"/>
        <v>1658085.2999999989</v>
      </c>
      <c r="R393" s="111">
        <f>L393/H393</f>
        <v>741.88781626971843</v>
      </c>
    </row>
    <row r="394" spans="1:18" x14ac:dyDescent="0.35">
      <c r="A394" s="100">
        <v>1</v>
      </c>
      <c r="B394" s="101" t="s">
        <v>62</v>
      </c>
      <c r="C394" s="101" t="s">
        <v>342</v>
      </c>
      <c r="D394" s="101" t="s">
        <v>151</v>
      </c>
      <c r="E394" s="101" t="s">
        <v>52</v>
      </c>
      <c r="F394" s="101" t="s">
        <v>208</v>
      </c>
      <c r="G394" s="101" t="s">
        <v>343</v>
      </c>
      <c r="H394" s="102"/>
      <c r="I394" s="100"/>
      <c r="J394" s="103"/>
      <c r="K394" s="104"/>
      <c r="L394" s="105"/>
      <c r="M394" s="105"/>
      <c r="N394" s="101"/>
      <c r="O394" s="101"/>
      <c r="P394" s="101"/>
    </row>
    <row r="395" spans="1:18" x14ac:dyDescent="0.35">
      <c r="A395" s="100">
        <v>2</v>
      </c>
      <c r="B395" s="101" t="s">
        <v>62</v>
      </c>
      <c r="C395" s="101" t="s">
        <v>342</v>
      </c>
      <c r="D395" s="101" t="s">
        <v>151</v>
      </c>
      <c r="E395" s="101" t="s">
        <v>52</v>
      </c>
      <c r="F395" s="101" t="s">
        <v>178</v>
      </c>
      <c r="G395" s="101" t="s">
        <v>996</v>
      </c>
      <c r="H395" s="102">
        <v>3399</v>
      </c>
      <c r="I395" s="100">
        <v>3</v>
      </c>
      <c r="J395" s="105">
        <f>อุดรธานี!F195</f>
        <v>1435550.07</v>
      </c>
      <c r="K395" s="104">
        <f>อุดรธานี!AM195</f>
        <v>1411004.8900000001</v>
      </c>
      <c r="L395" s="105">
        <f>อุดรธานี!AN195</f>
        <v>2258090.06</v>
      </c>
      <c r="M395" s="105">
        <f>อุดรธานี!AO195</f>
        <v>2298687.33</v>
      </c>
      <c r="N395" s="101"/>
      <c r="O395" s="101"/>
      <c r="P395" s="101"/>
      <c r="Q395" s="93">
        <f t="shared" si="14"/>
        <v>-40597.270000000019</v>
      </c>
      <c r="R395" s="94">
        <f t="shared" si="15"/>
        <v>664.33952927331575</v>
      </c>
    </row>
    <row r="396" spans="1:18" x14ac:dyDescent="0.35">
      <c r="A396" s="100">
        <v>3</v>
      </c>
      <c r="B396" s="101" t="s">
        <v>62</v>
      </c>
      <c r="C396" s="101" t="s">
        <v>342</v>
      </c>
      <c r="D396" s="101" t="s">
        <v>151</v>
      </c>
      <c r="E396" s="101" t="s">
        <v>52</v>
      </c>
      <c r="F396" s="101" t="s">
        <v>178</v>
      </c>
      <c r="G396" s="101" t="s">
        <v>997</v>
      </c>
      <c r="H396" s="102">
        <v>2537</v>
      </c>
      <c r="I396" s="100">
        <v>2</v>
      </c>
      <c r="J396" s="105">
        <f>อุดรธานี!F196</f>
        <v>979929.43</v>
      </c>
      <c r="K396" s="104">
        <f>อุดรธานี!AM196</f>
        <v>1115821.8500000001</v>
      </c>
      <c r="L396" s="105">
        <f>อุดรธานี!AN196</f>
        <v>2615317.3200000003</v>
      </c>
      <c r="M396" s="105">
        <f>อุดรธานี!AO196</f>
        <v>2189531.21</v>
      </c>
      <c r="N396" s="101"/>
      <c r="O396" s="101"/>
      <c r="P396" s="101"/>
      <c r="Q396" s="93">
        <f t="shared" si="14"/>
        <v>425786.11000000034</v>
      </c>
      <c r="R396" s="94">
        <f t="shared" si="15"/>
        <v>1030.8700512416242</v>
      </c>
    </row>
    <row r="397" spans="1:18" x14ac:dyDescent="0.35">
      <c r="A397" s="100">
        <v>4</v>
      </c>
      <c r="B397" s="101" t="s">
        <v>62</v>
      </c>
      <c r="C397" s="101" t="s">
        <v>342</v>
      </c>
      <c r="D397" s="101" t="s">
        <v>151</v>
      </c>
      <c r="E397" s="101" t="s">
        <v>52</v>
      </c>
      <c r="F397" s="101" t="s">
        <v>178</v>
      </c>
      <c r="G397" s="101" t="s">
        <v>998</v>
      </c>
      <c r="H397" s="102">
        <v>3240</v>
      </c>
      <c r="I397" s="100">
        <v>3</v>
      </c>
      <c r="J397" s="105">
        <f>อุดรธานี!F197</f>
        <v>994739.18</v>
      </c>
      <c r="K397" s="104">
        <f>อุดรธานี!AM197</f>
        <v>1035754.2600000001</v>
      </c>
      <c r="L397" s="105">
        <f>อุดรธานี!AN197</f>
        <v>2608844.75</v>
      </c>
      <c r="M397" s="105">
        <f>อุดรธานี!AO197</f>
        <v>2516424.73</v>
      </c>
      <c r="N397" s="101"/>
      <c r="O397" s="101"/>
      <c r="P397" s="101"/>
      <c r="Q397" s="93">
        <f t="shared" si="14"/>
        <v>92420.020000000019</v>
      </c>
      <c r="R397" s="94">
        <f t="shared" si="15"/>
        <v>805.19899691358023</v>
      </c>
    </row>
    <row r="398" spans="1:18" x14ac:dyDescent="0.35">
      <c r="A398" s="100">
        <v>5</v>
      </c>
      <c r="B398" s="101" t="s">
        <v>62</v>
      </c>
      <c r="C398" s="101" t="s">
        <v>342</v>
      </c>
      <c r="D398" s="101" t="s">
        <v>151</v>
      </c>
      <c r="E398" s="101" t="s">
        <v>52</v>
      </c>
      <c r="F398" s="101" t="s">
        <v>178</v>
      </c>
      <c r="G398" s="101" t="s">
        <v>999</v>
      </c>
      <c r="H398" s="102">
        <v>4673</v>
      </c>
      <c r="I398" s="100">
        <v>4</v>
      </c>
      <c r="J398" s="105">
        <f>อุดรธานี!F198</f>
        <v>1219973.3899999999</v>
      </c>
      <c r="K398" s="104">
        <f>อุดรธานี!AM198</f>
        <v>1471190.58</v>
      </c>
      <c r="L398" s="105">
        <f>อุดรธานี!AN198</f>
        <v>3334098.59</v>
      </c>
      <c r="M398" s="105">
        <f>อุดรธานี!AO198</f>
        <v>2774385.9600000004</v>
      </c>
      <c r="N398" s="101"/>
      <c r="O398" s="101"/>
      <c r="P398" s="101"/>
      <c r="Q398" s="93">
        <f t="shared" si="14"/>
        <v>559712.62999999942</v>
      </c>
      <c r="R398" s="94">
        <f t="shared" si="15"/>
        <v>713.48140166916323</v>
      </c>
    </row>
    <row r="399" spans="1:18" s="112" customFormat="1" x14ac:dyDescent="0.35">
      <c r="A399" s="106">
        <v>16</v>
      </c>
      <c r="B399" s="107" t="s">
        <v>62</v>
      </c>
      <c r="C399" s="107"/>
      <c r="D399" s="107"/>
      <c r="E399" s="107" t="s">
        <v>75</v>
      </c>
      <c r="F399" s="107"/>
      <c r="G399" s="107" t="s">
        <v>344</v>
      </c>
      <c r="H399" s="113">
        <f>SUM(H394:H398)</f>
        <v>13849</v>
      </c>
      <c r="I399" s="106"/>
      <c r="J399" s="109">
        <f>SUM(J394:J398)</f>
        <v>4630192.07</v>
      </c>
      <c r="K399" s="109">
        <f>SUM(K394:K398)</f>
        <v>5033771.58</v>
      </c>
      <c r="L399" s="109">
        <f>SUM(L394:L398)</f>
        <v>10816350.720000001</v>
      </c>
      <c r="M399" s="109">
        <f>SUM(M394:M398)</f>
        <v>9779029.2300000004</v>
      </c>
      <c r="N399" s="107">
        <v>4</v>
      </c>
      <c r="O399" s="107">
        <v>4</v>
      </c>
      <c r="P399" s="107">
        <f>N399-O399</f>
        <v>0</v>
      </c>
      <c r="Q399" s="110">
        <f t="shared" si="14"/>
        <v>1037321.4900000002</v>
      </c>
      <c r="R399" s="111">
        <f>L399/H399</f>
        <v>781.02034226297928</v>
      </c>
    </row>
    <row r="400" spans="1:18" x14ac:dyDescent="0.35">
      <c r="A400" s="100">
        <v>1</v>
      </c>
      <c r="B400" s="101" t="s">
        <v>62</v>
      </c>
      <c r="C400" s="101" t="s">
        <v>345</v>
      </c>
      <c r="D400" s="101" t="s">
        <v>153</v>
      </c>
      <c r="E400" s="101" t="s">
        <v>53</v>
      </c>
      <c r="F400" s="101" t="s">
        <v>208</v>
      </c>
      <c r="G400" s="101" t="s">
        <v>346</v>
      </c>
      <c r="H400" s="102"/>
      <c r="I400" s="100"/>
      <c r="J400" s="103"/>
      <c r="K400" s="104"/>
      <c r="L400" s="105"/>
      <c r="M400" s="105"/>
      <c r="N400" s="101"/>
      <c r="O400" s="101"/>
      <c r="P400" s="101"/>
    </row>
    <row r="401" spans="1:18" x14ac:dyDescent="0.35">
      <c r="A401" s="100">
        <v>2</v>
      </c>
      <c r="B401" s="101" t="s">
        <v>62</v>
      </c>
      <c r="C401" s="101" t="s">
        <v>345</v>
      </c>
      <c r="D401" s="101" t="s">
        <v>153</v>
      </c>
      <c r="E401" s="101" t="s">
        <v>53</v>
      </c>
      <c r="F401" s="101" t="s">
        <v>178</v>
      </c>
      <c r="G401" s="101" t="s">
        <v>1000</v>
      </c>
      <c r="H401" s="102">
        <v>3205</v>
      </c>
      <c r="I401" s="100">
        <v>3</v>
      </c>
      <c r="J401" s="105">
        <f>อุดรธานี!F199</f>
        <v>722134.36</v>
      </c>
      <c r="K401" s="104">
        <f>อุดรธานี!AM199</f>
        <v>640379.15</v>
      </c>
      <c r="L401" s="105">
        <f>อุดรธานี!AN199</f>
        <v>1738108.54</v>
      </c>
      <c r="M401" s="105">
        <f>อุดรธานี!AO199</f>
        <v>3015198.3</v>
      </c>
      <c r="N401" s="101"/>
      <c r="O401" s="101"/>
      <c r="P401" s="101"/>
      <c r="Q401" s="93">
        <f t="shared" si="14"/>
        <v>-1277089.7599999998</v>
      </c>
      <c r="R401" s="94">
        <f t="shared" si="15"/>
        <v>542.31155694227766</v>
      </c>
    </row>
    <row r="402" spans="1:18" x14ac:dyDescent="0.35">
      <c r="A402" s="100">
        <v>3</v>
      </c>
      <c r="B402" s="101" t="s">
        <v>62</v>
      </c>
      <c r="C402" s="101" t="s">
        <v>345</v>
      </c>
      <c r="D402" s="101" t="s">
        <v>153</v>
      </c>
      <c r="E402" s="101" t="s">
        <v>53</v>
      </c>
      <c r="F402" s="101" t="s">
        <v>178</v>
      </c>
      <c r="G402" s="101" t="s">
        <v>1001</v>
      </c>
      <c r="H402" s="102">
        <v>2571</v>
      </c>
      <c r="I402" s="100">
        <v>2</v>
      </c>
      <c r="J402" s="105">
        <f>อุดรธานี!F200</f>
        <v>658860.82999999996</v>
      </c>
      <c r="K402" s="104">
        <f>อุดรธานี!AM200</f>
        <v>635598.15999999992</v>
      </c>
      <c r="L402" s="105">
        <f>อุดรธานี!AN200</f>
        <v>1803344.77</v>
      </c>
      <c r="M402" s="105">
        <f>อุดรธานี!AO200</f>
        <v>1753960.48</v>
      </c>
      <c r="N402" s="101"/>
      <c r="O402" s="101"/>
      <c r="P402" s="101"/>
      <c r="Q402" s="93">
        <f t="shared" si="14"/>
        <v>49384.290000000037</v>
      </c>
      <c r="R402" s="94">
        <f t="shared" si="15"/>
        <v>701.41764683002725</v>
      </c>
    </row>
    <row r="403" spans="1:18" x14ac:dyDescent="0.35">
      <c r="A403" s="100">
        <v>4</v>
      </c>
      <c r="B403" s="101" t="s">
        <v>62</v>
      </c>
      <c r="C403" s="101" t="s">
        <v>345</v>
      </c>
      <c r="D403" s="101" t="s">
        <v>153</v>
      </c>
      <c r="E403" s="101" t="s">
        <v>53</v>
      </c>
      <c r="F403" s="101" t="s">
        <v>178</v>
      </c>
      <c r="G403" s="101" t="s">
        <v>1002</v>
      </c>
      <c r="H403" s="102">
        <v>3142</v>
      </c>
      <c r="I403" s="100">
        <v>3</v>
      </c>
      <c r="J403" s="105">
        <f>อุดรธานี!F201</f>
        <v>244113.65</v>
      </c>
      <c r="K403" s="104">
        <f>อุดรธานี!AM201</f>
        <v>400746.58</v>
      </c>
      <c r="L403" s="105">
        <f>อุดรธานี!AN201</f>
        <v>2340381.2199999997</v>
      </c>
      <c r="M403" s="105">
        <f>อุดรธานี!AO201</f>
        <v>2402463.3199999998</v>
      </c>
      <c r="N403" s="101"/>
      <c r="O403" s="101"/>
      <c r="P403" s="101"/>
      <c r="Q403" s="93">
        <f t="shared" si="14"/>
        <v>-62082.100000000093</v>
      </c>
      <c r="R403" s="94">
        <f t="shared" si="15"/>
        <v>744.86989815404195</v>
      </c>
    </row>
    <row r="404" spans="1:18" x14ac:dyDescent="0.35">
      <c r="A404" s="100">
        <v>5</v>
      </c>
      <c r="B404" s="101" t="s">
        <v>62</v>
      </c>
      <c r="C404" s="101" t="s">
        <v>345</v>
      </c>
      <c r="D404" s="101" t="s">
        <v>153</v>
      </c>
      <c r="E404" s="101" t="s">
        <v>53</v>
      </c>
      <c r="F404" s="101" t="s">
        <v>178</v>
      </c>
      <c r="G404" s="101" t="s">
        <v>1003</v>
      </c>
      <c r="H404" s="102">
        <v>1449</v>
      </c>
      <c r="I404" s="100">
        <v>1</v>
      </c>
      <c r="J404" s="105">
        <f>อุดรธานี!F202</f>
        <v>180363.6</v>
      </c>
      <c r="K404" s="104">
        <f>อุดรธานี!AM202</f>
        <v>159122.08000000002</v>
      </c>
      <c r="L404" s="105">
        <f>อุดรธานี!AN202</f>
        <v>1516874.75</v>
      </c>
      <c r="M404" s="105">
        <f>อุดรธานี!AO202</f>
        <v>1667294.17</v>
      </c>
      <c r="N404" s="101"/>
      <c r="O404" s="101"/>
      <c r="P404" s="101"/>
      <c r="Q404" s="93">
        <f t="shared" si="14"/>
        <v>-150419.41999999993</v>
      </c>
      <c r="R404" s="94">
        <f t="shared" si="15"/>
        <v>1046.8424775707385</v>
      </c>
    </row>
    <row r="405" spans="1:18" x14ac:dyDescent="0.35">
      <c r="A405" s="100">
        <v>6</v>
      </c>
      <c r="B405" s="101" t="s">
        <v>62</v>
      </c>
      <c r="C405" s="101" t="s">
        <v>345</v>
      </c>
      <c r="D405" s="101" t="s">
        <v>153</v>
      </c>
      <c r="E405" s="101" t="s">
        <v>53</v>
      </c>
      <c r="F405" s="101" t="s">
        <v>178</v>
      </c>
      <c r="G405" s="101" t="s">
        <v>1004</v>
      </c>
      <c r="H405" s="102">
        <v>1947</v>
      </c>
      <c r="I405" s="100">
        <v>2</v>
      </c>
      <c r="J405" s="105">
        <f>อุดรธานี!F203</f>
        <v>605024.48</v>
      </c>
      <c r="K405" s="104">
        <f>อุดรธานี!AM203</f>
        <v>591872.1</v>
      </c>
      <c r="L405" s="105">
        <f>อุดรธานี!AN203</f>
        <v>1868049.13</v>
      </c>
      <c r="M405" s="105">
        <f>อุดรธานี!AO203</f>
        <v>2337347.52</v>
      </c>
      <c r="N405" s="101"/>
      <c r="O405" s="101"/>
      <c r="P405" s="101"/>
      <c r="Q405" s="93">
        <f t="shared" si="14"/>
        <v>-469298.39000000013</v>
      </c>
      <c r="R405" s="94">
        <f t="shared" si="15"/>
        <v>959.44998972778626</v>
      </c>
    </row>
    <row r="406" spans="1:18" x14ac:dyDescent="0.35">
      <c r="A406" s="100">
        <v>7</v>
      </c>
      <c r="B406" s="101" t="s">
        <v>62</v>
      </c>
      <c r="C406" s="101" t="s">
        <v>345</v>
      </c>
      <c r="D406" s="101" t="s">
        <v>153</v>
      </c>
      <c r="E406" s="101" t="s">
        <v>53</v>
      </c>
      <c r="F406" s="101" t="s">
        <v>178</v>
      </c>
      <c r="G406" s="101" t="s">
        <v>1005</v>
      </c>
      <c r="H406" s="102">
        <v>1027</v>
      </c>
      <c r="I406" s="100">
        <v>1</v>
      </c>
      <c r="J406" s="105">
        <f>อุดรธานี!F204</f>
        <v>609243.34</v>
      </c>
      <c r="K406" s="104">
        <f>อุดรธานี!AM204</f>
        <v>545039.80000000005</v>
      </c>
      <c r="L406" s="105">
        <f>อุดรธานี!AN204</f>
        <v>1694210.6800000002</v>
      </c>
      <c r="M406" s="105">
        <f>อุดรธานี!AO204</f>
        <v>1486512.49</v>
      </c>
      <c r="N406" s="101"/>
      <c r="O406" s="101"/>
      <c r="P406" s="101"/>
      <c r="Q406" s="93">
        <f t="shared" si="14"/>
        <v>207698.19000000018</v>
      </c>
      <c r="R406" s="94">
        <f t="shared" si="15"/>
        <v>1649.6696007789681</v>
      </c>
    </row>
    <row r="407" spans="1:18" x14ac:dyDescent="0.35">
      <c r="A407" s="100">
        <v>8</v>
      </c>
      <c r="B407" s="101" t="s">
        <v>62</v>
      </c>
      <c r="C407" s="101" t="s">
        <v>345</v>
      </c>
      <c r="D407" s="101" t="s">
        <v>153</v>
      </c>
      <c r="E407" s="101" t="s">
        <v>53</v>
      </c>
      <c r="F407" s="101" t="s">
        <v>178</v>
      </c>
      <c r="G407" s="101" t="s">
        <v>1006</v>
      </c>
      <c r="H407" s="102">
        <v>3432</v>
      </c>
      <c r="I407" s="100">
        <v>3</v>
      </c>
      <c r="J407" s="105">
        <f>อุดรธานี!F205</f>
        <v>861260.88</v>
      </c>
      <c r="K407" s="104">
        <f>อุดรธานี!AM205</f>
        <v>944415.05</v>
      </c>
      <c r="L407" s="105">
        <f>อุดรธานี!AN205</f>
        <v>1701977.8</v>
      </c>
      <c r="M407" s="105">
        <f>อุดรธานี!AO205</f>
        <v>1827269.63</v>
      </c>
      <c r="N407" s="101"/>
      <c r="O407" s="101"/>
      <c r="P407" s="101"/>
      <c r="Q407" s="93">
        <f t="shared" si="14"/>
        <v>-125291.82999999984</v>
      </c>
      <c r="R407" s="94">
        <f t="shared" si="15"/>
        <v>495.9142773892774</v>
      </c>
    </row>
    <row r="408" spans="1:18" x14ac:dyDescent="0.35">
      <c r="A408" s="100">
        <v>9</v>
      </c>
      <c r="B408" s="101" t="s">
        <v>62</v>
      </c>
      <c r="C408" s="101" t="s">
        <v>345</v>
      </c>
      <c r="D408" s="101" t="s">
        <v>153</v>
      </c>
      <c r="E408" s="101" t="s">
        <v>53</v>
      </c>
      <c r="F408" s="101" t="s">
        <v>178</v>
      </c>
      <c r="G408" s="101" t="s">
        <v>1007</v>
      </c>
      <c r="H408" s="102">
        <v>2689</v>
      </c>
      <c r="I408" s="100">
        <v>2</v>
      </c>
      <c r="J408" s="105">
        <f>อุดรธานี!F206</f>
        <v>884995.56</v>
      </c>
      <c r="K408" s="104">
        <f>อุดรธานี!AM206</f>
        <v>941811.7300000001</v>
      </c>
      <c r="L408" s="105">
        <f>อุดรธานี!AN206</f>
        <v>2673401</v>
      </c>
      <c r="M408" s="105">
        <f>อุดรธานี!AO206</f>
        <v>2600769.5500000003</v>
      </c>
      <c r="N408" s="101"/>
      <c r="O408" s="101"/>
      <c r="P408" s="101"/>
      <c r="Q408" s="93">
        <f t="shared" si="14"/>
        <v>72631.449999999721</v>
      </c>
      <c r="R408" s="94">
        <f t="shared" si="15"/>
        <v>994.19895872071402</v>
      </c>
    </row>
    <row r="409" spans="1:18" s="177" customFormat="1" x14ac:dyDescent="0.35">
      <c r="A409" s="173">
        <v>10</v>
      </c>
      <c r="B409" s="174" t="s">
        <v>62</v>
      </c>
      <c r="C409" s="174" t="s">
        <v>345</v>
      </c>
      <c r="D409" s="174" t="s">
        <v>153</v>
      </c>
      <c r="E409" s="174" t="s">
        <v>53</v>
      </c>
      <c r="F409" s="174" t="s">
        <v>178</v>
      </c>
      <c r="G409" s="174" t="s">
        <v>1008</v>
      </c>
      <c r="H409" s="175">
        <v>1018</v>
      </c>
      <c r="I409" s="173">
        <v>1</v>
      </c>
      <c r="J409" s="149">
        <f>อุดรธานี!F207</f>
        <v>305750.48</v>
      </c>
      <c r="K409" s="149">
        <f>อุดรธานี!AM207</f>
        <v>311479.05999999994</v>
      </c>
      <c r="L409" s="149">
        <f>อุดรธานี!AN207</f>
        <v>547413.01</v>
      </c>
      <c r="M409" s="149">
        <f>อุดรธานี!AO207</f>
        <v>531376.87</v>
      </c>
      <c r="N409" s="174"/>
      <c r="O409" s="174"/>
      <c r="P409" s="174"/>
      <c r="Q409" s="176">
        <f t="shared" si="14"/>
        <v>16036.140000000014</v>
      </c>
      <c r="R409" s="176">
        <f t="shared" si="15"/>
        <v>537.73380157170925</v>
      </c>
    </row>
    <row r="410" spans="1:18" s="112" customFormat="1" x14ac:dyDescent="0.35">
      <c r="A410" s="106">
        <v>17</v>
      </c>
      <c r="B410" s="107" t="s">
        <v>62</v>
      </c>
      <c r="C410" s="107"/>
      <c r="D410" s="107"/>
      <c r="E410" s="107" t="s">
        <v>75</v>
      </c>
      <c r="F410" s="107"/>
      <c r="G410" s="107" t="s">
        <v>347</v>
      </c>
      <c r="H410" s="113">
        <f>SUM(H400:H409)</f>
        <v>20480</v>
      </c>
      <c r="I410" s="106"/>
      <c r="J410" s="109">
        <f>SUM(J400:J409)</f>
        <v>5071747.18</v>
      </c>
      <c r="K410" s="109">
        <f>SUM(K400:K409)</f>
        <v>5170463.71</v>
      </c>
      <c r="L410" s="109">
        <f>SUM(L400:L409)</f>
        <v>15883760.9</v>
      </c>
      <c r="M410" s="109">
        <f>SUM(M400:M409)</f>
        <v>17622192.330000002</v>
      </c>
      <c r="N410" s="107">
        <v>9</v>
      </c>
      <c r="O410" s="107">
        <v>9</v>
      </c>
      <c r="P410" s="107">
        <v>0</v>
      </c>
      <c r="Q410" s="110">
        <f t="shared" si="14"/>
        <v>-1738431.4300000016</v>
      </c>
      <c r="R410" s="111">
        <f>L410/H410</f>
        <v>775.57426269531254</v>
      </c>
    </row>
    <row r="411" spans="1:18" x14ac:dyDescent="0.35">
      <c r="A411" s="100">
        <v>1</v>
      </c>
      <c r="B411" s="101" t="s">
        <v>62</v>
      </c>
      <c r="C411" s="101" t="s">
        <v>39</v>
      </c>
      <c r="D411" s="101" t="s">
        <v>155</v>
      </c>
      <c r="E411" s="101" t="s">
        <v>40</v>
      </c>
      <c r="F411" s="101" t="s">
        <v>208</v>
      </c>
      <c r="G411" s="101" t="s">
        <v>348</v>
      </c>
      <c r="H411" s="102"/>
      <c r="I411" s="100"/>
      <c r="J411" s="103"/>
      <c r="K411" s="104"/>
      <c r="L411" s="105"/>
      <c r="M411" s="105"/>
      <c r="N411" s="101"/>
      <c r="O411" s="101"/>
      <c r="P411" s="101"/>
    </row>
    <row r="412" spans="1:18" x14ac:dyDescent="0.35">
      <c r="A412" s="100">
        <v>2</v>
      </c>
      <c r="B412" s="101" t="s">
        <v>62</v>
      </c>
      <c r="C412" s="101" t="s">
        <v>39</v>
      </c>
      <c r="D412" s="101" t="s">
        <v>155</v>
      </c>
      <c r="E412" s="101" t="s">
        <v>40</v>
      </c>
      <c r="F412" s="101" t="s">
        <v>178</v>
      </c>
      <c r="G412" s="101" t="s">
        <v>1009</v>
      </c>
      <c r="H412" s="102">
        <v>3383</v>
      </c>
      <c r="I412" s="100">
        <v>3</v>
      </c>
      <c r="J412" s="105">
        <f>อุดรธานี!F208</f>
        <v>776607.13</v>
      </c>
      <c r="K412" s="104">
        <f>อุดรธานี!AM208</f>
        <v>832508.16</v>
      </c>
      <c r="L412" s="105">
        <f>อุดรธานี!AN208</f>
        <v>2680405.75</v>
      </c>
      <c r="M412" s="105">
        <f>อุดรธานี!AO208</f>
        <v>2462789.44</v>
      </c>
      <c r="N412" s="101"/>
      <c r="O412" s="101"/>
      <c r="P412" s="101"/>
      <c r="Q412" s="93">
        <f t="shared" si="14"/>
        <v>217616.31000000006</v>
      </c>
      <c r="R412" s="94">
        <f t="shared" si="15"/>
        <v>792.31621342004144</v>
      </c>
    </row>
    <row r="413" spans="1:18" x14ac:dyDescent="0.35">
      <c r="A413" s="100">
        <v>3</v>
      </c>
      <c r="B413" s="101" t="s">
        <v>62</v>
      </c>
      <c r="C413" s="101" t="s">
        <v>39</v>
      </c>
      <c r="D413" s="101" t="s">
        <v>155</v>
      </c>
      <c r="E413" s="101" t="s">
        <v>40</v>
      </c>
      <c r="F413" s="101" t="s">
        <v>178</v>
      </c>
      <c r="G413" s="101" t="s">
        <v>1010</v>
      </c>
      <c r="H413" s="102">
        <v>2911</v>
      </c>
      <c r="I413" s="100">
        <v>2</v>
      </c>
      <c r="J413" s="105">
        <f>อุดรธานี!F209</f>
        <v>449342.79</v>
      </c>
      <c r="K413" s="104">
        <f>อุดรธานี!AM209</f>
        <v>478303.1</v>
      </c>
      <c r="L413" s="105">
        <f>อุดรธานี!AN209</f>
        <v>1422194.58</v>
      </c>
      <c r="M413" s="105">
        <f>อุดรธานี!AO209</f>
        <v>1300952.79</v>
      </c>
      <c r="N413" s="101"/>
      <c r="O413" s="101"/>
      <c r="P413" s="101"/>
      <c r="Q413" s="93">
        <f t="shared" si="14"/>
        <v>121241.79000000004</v>
      </c>
      <c r="R413" s="94">
        <f t="shared" si="15"/>
        <v>488.55877018206803</v>
      </c>
    </row>
    <row r="414" spans="1:18" x14ac:dyDescent="0.35">
      <c r="A414" s="100">
        <v>4</v>
      </c>
      <c r="B414" s="101" t="s">
        <v>62</v>
      </c>
      <c r="C414" s="101" t="s">
        <v>39</v>
      </c>
      <c r="D414" s="101" t="s">
        <v>155</v>
      </c>
      <c r="E414" s="101" t="s">
        <v>40</v>
      </c>
      <c r="F414" s="101" t="s">
        <v>178</v>
      </c>
      <c r="G414" s="101" t="s">
        <v>1011</v>
      </c>
      <c r="H414" s="102">
        <v>5486</v>
      </c>
      <c r="I414" s="100">
        <v>4</v>
      </c>
      <c r="J414" s="105">
        <f>อุดรธานี!F210</f>
        <v>1617873.9199999999</v>
      </c>
      <c r="K414" s="104">
        <f>อุดรธานี!AM210</f>
        <v>1713781.7</v>
      </c>
      <c r="L414" s="105">
        <f>อุดรธานี!AN210</f>
        <v>3529242.65</v>
      </c>
      <c r="M414" s="105">
        <f>อุดรธานี!AO210</f>
        <v>2997265.15</v>
      </c>
      <c r="N414" s="101"/>
      <c r="O414" s="101"/>
      <c r="P414" s="101"/>
      <c r="Q414" s="93">
        <f t="shared" si="14"/>
        <v>531977.5</v>
      </c>
      <c r="R414" s="94">
        <f t="shared" si="15"/>
        <v>643.31801859278164</v>
      </c>
    </row>
    <row r="415" spans="1:18" x14ac:dyDescent="0.35">
      <c r="A415" s="100">
        <v>5</v>
      </c>
      <c r="B415" s="101" t="s">
        <v>62</v>
      </c>
      <c r="C415" s="101" t="s">
        <v>39</v>
      </c>
      <c r="D415" s="101" t="s">
        <v>155</v>
      </c>
      <c r="E415" s="101" t="s">
        <v>40</v>
      </c>
      <c r="F415" s="101" t="s">
        <v>178</v>
      </c>
      <c r="G415" s="101" t="s">
        <v>1012</v>
      </c>
      <c r="H415" s="102">
        <v>3301</v>
      </c>
      <c r="I415" s="100">
        <v>3</v>
      </c>
      <c r="J415" s="105">
        <f>อุดรธานี!F211</f>
        <v>515439.48</v>
      </c>
      <c r="K415" s="104">
        <f>อุดรธานี!AM211</f>
        <v>557271.15999999992</v>
      </c>
      <c r="L415" s="105">
        <f>อุดรธานี!AN211</f>
        <v>2405674.09</v>
      </c>
      <c r="M415" s="105">
        <f>อุดรธานี!AO211</f>
        <v>2245125.7600000002</v>
      </c>
      <c r="N415" s="101"/>
      <c r="O415" s="101"/>
      <c r="P415" s="101"/>
      <c r="Q415" s="93">
        <f>L415-M415</f>
        <v>160548.32999999961</v>
      </c>
      <c r="R415" s="94">
        <f t="shared" si="15"/>
        <v>728.77130869433495</v>
      </c>
    </row>
    <row r="416" spans="1:18" s="112" customFormat="1" x14ac:dyDescent="0.35">
      <c r="A416" s="106">
        <v>18</v>
      </c>
      <c r="B416" s="107" t="s">
        <v>62</v>
      </c>
      <c r="C416" s="107"/>
      <c r="D416" s="107"/>
      <c r="E416" s="107" t="s">
        <v>75</v>
      </c>
      <c r="F416" s="107"/>
      <c r="G416" s="107" t="s">
        <v>349</v>
      </c>
      <c r="H416" s="113">
        <f>SUM(H411:H415)</f>
        <v>15081</v>
      </c>
      <c r="I416" s="106"/>
      <c r="J416" s="109">
        <f>SUM(J411:J415)</f>
        <v>3359263.32</v>
      </c>
      <c r="K416" s="109">
        <f>SUM(K411:K415)</f>
        <v>3581864.12</v>
      </c>
      <c r="L416" s="109">
        <f>SUM(L411:L415)</f>
        <v>10037517.07</v>
      </c>
      <c r="M416" s="109">
        <f>SUM(M411:M415)</f>
        <v>9006133.1400000006</v>
      </c>
      <c r="N416" s="107">
        <v>4</v>
      </c>
      <c r="O416" s="107">
        <v>4</v>
      </c>
      <c r="P416" s="107">
        <f>N416-O416</f>
        <v>0</v>
      </c>
      <c r="Q416" s="110">
        <f t="shared" si="14"/>
        <v>1031383.9299999997</v>
      </c>
      <c r="R416" s="111">
        <f>L416/H416</f>
        <v>665.57370665075257</v>
      </c>
    </row>
    <row r="417" spans="1:18" x14ac:dyDescent="0.35">
      <c r="A417" s="100">
        <v>1</v>
      </c>
      <c r="B417" s="101" t="s">
        <v>62</v>
      </c>
      <c r="C417" s="101" t="s">
        <v>31</v>
      </c>
      <c r="D417" s="101" t="s">
        <v>97</v>
      </c>
      <c r="E417" s="101" t="s">
        <v>350</v>
      </c>
      <c r="F417" s="101" t="s">
        <v>208</v>
      </c>
      <c r="G417" s="101" t="s">
        <v>351</v>
      </c>
      <c r="H417" s="102"/>
      <c r="I417" s="100"/>
      <c r="J417" s="103"/>
      <c r="K417" s="104"/>
      <c r="L417" s="105"/>
      <c r="M417" s="105"/>
      <c r="N417" s="101"/>
      <c r="O417" s="101"/>
      <c r="P417" s="101"/>
    </row>
    <row r="418" spans="1:18" x14ac:dyDescent="0.35">
      <c r="A418" s="100">
        <v>2</v>
      </c>
      <c r="B418" s="101" t="s">
        <v>62</v>
      </c>
      <c r="C418" s="101" t="s">
        <v>31</v>
      </c>
      <c r="D418" s="101" t="s">
        <v>97</v>
      </c>
      <c r="E418" s="101" t="s">
        <v>350</v>
      </c>
      <c r="F418" s="101" t="s">
        <v>178</v>
      </c>
      <c r="G418" s="101" t="s">
        <v>867</v>
      </c>
      <c r="H418" s="102">
        <v>3601</v>
      </c>
      <c r="I418" s="100">
        <v>3</v>
      </c>
      <c r="J418" s="103">
        <f>อุดรธานี!F66</f>
        <v>1295591.3799999999</v>
      </c>
      <c r="K418" s="104">
        <f>อุดรธานี!AM66</f>
        <v>1659324.97</v>
      </c>
      <c r="L418" s="105">
        <f>อุดรธานี!AN66</f>
        <v>2789318.1100000003</v>
      </c>
      <c r="M418" s="105">
        <f>อุดรธานี!AO66</f>
        <v>2258127.0500000003</v>
      </c>
      <c r="N418" s="101"/>
      <c r="O418" s="101"/>
      <c r="P418" s="101"/>
      <c r="Q418" s="110">
        <f>L418-M418</f>
        <v>531191.06000000006</v>
      </c>
      <c r="R418" s="111">
        <f>L418/H418</f>
        <v>774.59542071646774</v>
      </c>
    </row>
    <row r="419" spans="1:18" s="112" customFormat="1" x14ac:dyDescent="0.35">
      <c r="A419" s="106">
        <v>19</v>
      </c>
      <c r="B419" s="107" t="s">
        <v>62</v>
      </c>
      <c r="C419" s="107"/>
      <c r="D419" s="107"/>
      <c r="E419" s="107" t="s">
        <v>75</v>
      </c>
      <c r="F419" s="107"/>
      <c r="G419" s="107" t="s">
        <v>352</v>
      </c>
      <c r="H419" s="113">
        <f>SUM(H417:H418)</f>
        <v>3601</v>
      </c>
      <c r="I419" s="106"/>
      <c r="J419" s="109">
        <f>SUM(J417:J418)</f>
        <v>1295591.3799999999</v>
      </c>
      <c r="K419" s="109">
        <f>SUM(K417:K418)</f>
        <v>1659324.97</v>
      </c>
      <c r="L419" s="109">
        <f>SUM(L417:L418)</f>
        <v>2789318.1100000003</v>
      </c>
      <c r="M419" s="109">
        <f>SUM(M417:M418)</f>
        <v>2258127.0500000003</v>
      </c>
      <c r="N419" s="107">
        <v>1</v>
      </c>
      <c r="O419" s="107">
        <v>1</v>
      </c>
      <c r="P419" s="107">
        <f>N419-O419</f>
        <v>0</v>
      </c>
      <c r="Q419" s="110"/>
      <c r="R419" s="111"/>
    </row>
    <row r="420" spans="1:18" x14ac:dyDescent="0.35">
      <c r="A420" s="100">
        <v>1</v>
      </c>
      <c r="B420" s="101" t="s">
        <v>62</v>
      </c>
      <c r="C420" s="101" t="s">
        <v>353</v>
      </c>
      <c r="D420" s="101" t="s">
        <v>157</v>
      </c>
      <c r="E420" s="101" t="s">
        <v>54</v>
      </c>
      <c r="F420" s="101" t="s">
        <v>208</v>
      </c>
      <c r="G420" s="101" t="s">
        <v>354</v>
      </c>
      <c r="H420" s="102"/>
      <c r="I420" s="100"/>
      <c r="J420" s="103"/>
      <c r="K420" s="104"/>
      <c r="L420" s="105"/>
      <c r="M420" s="105"/>
      <c r="N420" s="101"/>
      <c r="O420" s="101"/>
      <c r="P420" s="101"/>
    </row>
    <row r="421" spans="1:18" x14ac:dyDescent="0.35">
      <c r="A421" s="100">
        <v>2</v>
      </c>
      <c r="B421" s="101" t="s">
        <v>62</v>
      </c>
      <c r="C421" s="101" t="s">
        <v>353</v>
      </c>
      <c r="D421" s="101" t="s">
        <v>157</v>
      </c>
      <c r="E421" s="101" t="s">
        <v>54</v>
      </c>
      <c r="F421" s="101" t="s">
        <v>178</v>
      </c>
      <c r="G421" s="101" t="s">
        <v>1013</v>
      </c>
      <c r="H421" s="102">
        <v>3953</v>
      </c>
      <c r="I421" s="100">
        <v>3</v>
      </c>
      <c r="J421" s="105">
        <f>อุดรธานี!F212</f>
        <v>1285149.1399999999</v>
      </c>
      <c r="K421" s="104">
        <f>อุดรธานี!AM212</f>
        <v>1534408.5199999998</v>
      </c>
      <c r="L421" s="105">
        <f>อุดรธานี!AN212</f>
        <v>2951173.27</v>
      </c>
      <c r="M421" s="105">
        <f>อุดรธานี!AO212</f>
        <v>2844907.0300000003</v>
      </c>
      <c r="N421" s="101"/>
      <c r="O421" s="101"/>
      <c r="P421" s="101"/>
      <c r="Q421" s="93">
        <f t="shared" si="14"/>
        <v>106266.23999999976</v>
      </c>
      <c r="R421" s="94">
        <f t="shared" si="15"/>
        <v>746.56546167467741</v>
      </c>
    </row>
    <row r="422" spans="1:18" x14ac:dyDescent="0.35">
      <c r="A422" s="100">
        <v>3</v>
      </c>
      <c r="B422" s="101" t="s">
        <v>62</v>
      </c>
      <c r="C422" s="101" t="s">
        <v>353</v>
      </c>
      <c r="D422" s="101" t="s">
        <v>157</v>
      </c>
      <c r="E422" s="101" t="s">
        <v>54</v>
      </c>
      <c r="F422" s="101" t="s">
        <v>178</v>
      </c>
      <c r="G422" s="101" t="s">
        <v>1014</v>
      </c>
      <c r="H422" s="102">
        <v>3395</v>
      </c>
      <c r="I422" s="100">
        <v>3</v>
      </c>
      <c r="J422" s="105">
        <f>อุดรธานี!F213</f>
        <v>756492.24</v>
      </c>
      <c r="K422" s="104">
        <f>อุดรธานี!AM213</f>
        <v>891935.25</v>
      </c>
      <c r="L422" s="105">
        <f>อุดรธานี!AN213</f>
        <v>2095441.9199999999</v>
      </c>
      <c r="M422" s="105">
        <f>อุดรธานี!AO213</f>
        <v>1892667.3699999999</v>
      </c>
      <c r="N422" s="101"/>
      <c r="O422" s="101"/>
      <c r="P422" s="101"/>
      <c r="Q422" s="93">
        <f t="shared" si="14"/>
        <v>202774.55000000005</v>
      </c>
      <c r="R422" s="94">
        <f t="shared" si="15"/>
        <v>617.21411487481589</v>
      </c>
    </row>
    <row r="423" spans="1:18" x14ac:dyDescent="0.35">
      <c r="A423" s="100">
        <v>4</v>
      </c>
      <c r="B423" s="101" t="s">
        <v>62</v>
      </c>
      <c r="C423" s="101" t="s">
        <v>353</v>
      </c>
      <c r="D423" s="101" t="s">
        <v>157</v>
      </c>
      <c r="E423" s="101" t="s">
        <v>54</v>
      </c>
      <c r="F423" s="101" t="s">
        <v>178</v>
      </c>
      <c r="G423" s="101" t="s">
        <v>1015</v>
      </c>
      <c r="H423" s="102">
        <v>2697</v>
      </c>
      <c r="I423" s="100">
        <v>2</v>
      </c>
      <c r="J423" s="105">
        <f>อุดรธานี!F214</f>
        <v>981708.96</v>
      </c>
      <c r="K423" s="104">
        <f>อุดรธานี!AM214</f>
        <v>1184027.42</v>
      </c>
      <c r="L423" s="105">
        <f>อุดรธานี!AN214</f>
        <v>2045616.21</v>
      </c>
      <c r="M423" s="105">
        <f>อุดรธานี!AO214</f>
        <v>1658527.46</v>
      </c>
      <c r="N423" s="101"/>
      <c r="O423" s="101"/>
      <c r="P423" s="101"/>
      <c r="Q423" s="93">
        <f t="shared" si="14"/>
        <v>387088.75</v>
      </c>
      <c r="R423" s="94">
        <f t="shared" si="15"/>
        <v>758.47838709677421</v>
      </c>
    </row>
    <row r="424" spans="1:18" x14ac:dyDescent="0.35">
      <c r="A424" s="100">
        <v>5</v>
      </c>
      <c r="B424" s="101" t="s">
        <v>62</v>
      </c>
      <c r="C424" s="101" t="s">
        <v>353</v>
      </c>
      <c r="D424" s="101" t="s">
        <v>157</v>
      </c>
      <c r="E424" s="101" t="s">
        <v>54</v>
      </c>
      <c r="F424" s="101" t="s">
        <v>178</v>
      </c>
      <c r="G424" s="101" t="s">
        <v>1016</v>
      </c>
      <c r="H424" s="102">
        <v>5919</v>
      </c>
      <c r="I424" s="100">
        <v>4</v>
      </c>
      <c r="J424" s="105">
        <f>อุดรธานี!F215</f>
        <v>1699156.78</v>
      </c>
      <c r="K424" s="104">
        <f>อุดรธานี!AM215</f>
        <v>1792961.97</v>
      </c>
      <c r="L424" s="105">
        <f>อุดรธานี!AN215</f>
        <v>4233823.68</v>
      </c>
      <c r="M424" s="105">
        <f>อุดรธานี!AO215</f>
        <v>3817436.5599999996</v>
      </c>
      <c r="N424" s="101"/>
      <c r="O424" s="101"/>
      <c r="P424" s="101"/>
      <c r="Q424" s="93">
        <f t="shared" si="14"/>
        <v>416387.12000000011</v>
      </c>
      <c r="R424" s="94">
        <f t="shared" si="15"/>
        <v>715.29374556512914</v>
      </c>
    </row>
    <row r="425" spans="1:18" x14ac:dyDescent="0.35">
      <c r="A425" s="100">
        <v>6</v>
      </c>
      <c r="B425" s="101" t="s">
        <v>62</v>
      </c>
      <c r="C425" s="101" t="s">
        <v>353</v>
      </c>
      <c r="D425" s="101" t="s">
        <v>157</v>
      </c>
      <c r="E425" s="101" t="s">
        <v>54</v>
      </c>
      <c r="F425" s="101" t="s">
        <v>178</v>
      </c>
      <c r="G425" s="101" t="s">
        <v>1017</v>
      </c>
      <c r="H425" s="102">
        <v>1598</v>
      </c>
      <c r="I425" s="100">
        <v>2</v>
      </c>
      <c r="J425" s="105">
        <f>อุดรธานี!F216</f>
        <v>759844.35</v>
      </c>
      <c r="K425" s="104">
        <f>อุดรธานี!AM216</f>
        <v>778966.25999999989</v>
      </c>
      <c r="L425" s="105">
        <f>อุดรธานี!AN216</f>
        <v>1928873.75</v>
      </c>
      <c r="M425" s="105">
        <f>อุดรธานี!AO216</f>
        <v>1754052.8699999999</v>
      </c>
      <c r="N425" s="101"/>
      <c r="O425" s="101"/>
      <c r="P425" s="101"/>
      <c r="Q425" s="93">
        <f t="shared" si="14"/>
        <v>174820.88000000012</v>
      </c>
      <c r="R425" s="94">
        <f t="shared" si="15"/>
        <v>1207.0549123904882</v>
      </c>
    </row>
    <row r="426" spans="1:18" s="112" customFormat="1" x14ac:dyDescent="0.35">
      <c r="A426" s="106">
        <v>20</v>
      </c>
      <c r="B426" s="107" t="s">
        <v>62</v>
      </c>
      <c r="C426" s="107"/>
      <c r="D426" s="107"/>
      <c r="E426" s="107" t="s">
        <v>75</v>
      </c>
      <c r="F426" s="107"/>
      <c r="G426" s="107" t="s">
        <v>355</v>
      </c>
      <c r="H426" s="113">
        <f>SUM(H420:H425)</f>
        <v>17562</v>
      </c>
      <c r="I426" s="106"/>
      <c r="J426" s="109">
        <f>SUM(J420:J425)</f>
        <v>5482351.4699999997</v>
      </c>
      <c r="K426" s="144">
        <f>SUM(K420:K425)</f>
        <v>6182299.419999999</v>
      </c>
      <c r="L426" s="109">
        <f>SUM(L420:L425)</f>
        <v>13254928.829999998</v>
      </c>
      <c r="M426" s="109">
        <f>SUM(M420:M425)</f>
        <v>11967591.289999999</v>
      </c>
      <c r="N426" s="107">
        <v>5</v>
      </c>
      <c r="O426" s="107">
        <v>5</v>
      </c>
      <c r="P426" s="107">
        <f>N426-O426</f>
        <v>0</v>
      </c>
      <c r="Q426" s="110">
        <f t="shared" si="14"/>
        <v>1287337.5399999991</v>
      </c>
      <c r="R426" s="111">
        <f>L426/H426</f>
        <v>754.75053126067633</v>
      </c>
    </row>
    <row r="427" spans="1:18" x14ac:dyDescent="0.35">
      <c r="A427" s="100">
        <v>1</v>
      </c>
      <c r="B427" s="101" t="s">
        <v>62</v>
      </c>
      <c r="C427" s="101" t="s">
        <v>356</v>
      </c>
      <c r="D427" s="101" t="s">
        <v>357</v>
      </c>
      <c r="E427" s="101" t="s">
        <v>43</v>
      </c>
      <c r="F427" s="101" t="s">
        <v>208</v>
      </c>
      <c r="G427" s="101" t="s">
        <v>358</v>
      </c>
      <c r="H427" s="102"/>
      <c r="I427" s="100"/>
      <c r="J427" s="103"/>
      <c r="K427" s="104"/>
      <c r="L427" s="105"/>
      <c r="M427" s="105"/>
      <c r="N427" s="101"/>
      <c r="O427" s="101"/>
      <c r="P427" s="101"/>
    </row>
    <row r="428" spans="1:18" x14ac:dyDescent="0.35">
      <c r="A428" s="100">
        <v>2</v>
      </c>
      <c r="B428" s="101" t="s">
        <v>62</v>
      </c>
      <c r="C428" s="101" t="s">
        <v>356</v>
      </c>
      <c r="D428" s="101" t="s">
        <v>357</v>
      </c>
      <c r="E428" s="101" t="s">
        <v>43</v>
      </c>
      <c r="F428" s="101" t="s">
        <v>178</v>
      </c>
      <c r="G428" s="101" t="s">
        <v>1018</v>
      </c>
      <c r="H428" s="102">
        <v>6116</v>
      </c>
      <c r="I428" s="100">
        <v>5</v>
      </c>
      <c r="J428" s="105">
        <f>อุดรธานี!F217</f>
        <v>361388.79</v>
      </c>
      <c r="K428" s="104">
        <f>อุดรธานี!AM217</f>
        <v>457012.68</v>
      </c>
      <c r="L428" s="105">
        <f>อุดรธานี!AN217</f>
        <v>3474426.31</v>
      </c>
      <c r="M428" s="105">
        <f>อุดรธานี!AO217</f>
        <v>3213280.2600000002</v>
      </c>
      <c r="N428" s="101"/>
      <c r="O428" s="101"/>
      <c r="P428" s="101"/>
      <c r="Q428" s="93">
        <f t="shared" si="14"/>
        <v>261146.04999999981</v>
      </c>
      <c r="R428" s="94">
        <f t="shared" si="15"/>
        <v>568.088016677567</v>
      </c>
    </row>
    <row r="429" spans="1:18" x14ac:dyDescent="0.35">
      <c r="A429" s="100">
        <v>3</v>
      </c>
      <c r="B429" s="101" t="s">
        <v>62</v>
      </c>
      <c r="C429" s="101" t="s">
        <v>356</v>
      </c>
      <c r="D429" s="101" t="s">
        <v>357</v>
      </c>
      <c r="E429" s="101" t="s">
        <v>43</v>
      </c>
      <c r="F429" s="101" t="s">
        <v>178</v>
      </c>
      <c r="G429" s="101" t="s">
        <v>1019</v>
      </c>
      <c r="H429" s="102">
        <v>2482</v>
      </c>
      <c r="I429" s="100">
        <v>2</v>
      </c>
      <c r="J429" s="105">
        <f>อุดรธานี!F218</f>
        <v>316772.08</v>
      </c>
      <c r="K429" s="104">
        <f>อุดรธานี!AM218</f>
        <v>338706.93</v>
      </c>
      <c r="L429" s="105">
        <f>อุดรธานี!AN218</f>
        <v>1892386.0499999998</v>
      </c>
      <c r="M429" s="105">
        <f>อุดรธานี!AO218</f>
        <v>1725134.33</v>
      </c>
      <c r="N429" s="101"/>
      <c r="O429" s="101"/>
      <c r="P429" s="101"/>
      <c r="Q429" s="93">
        <f t="shared" si="14"/>
        <v>167251.71999999974</v>
      </c>
      <c r="R429" s="94">
        <f t="shared" si="15"/>
        <v>762.44401692183715</v>
      </c>
    </row>
    <row r="430" spans="1:18" x14ac:dyDescent="0.35">
      <c r="A430" s="100">
        <v>4</v>
      </c>
      <c r="B430" s="101" t="s">
        <v>62</v>
      </c>
      <c r="C430" s="101" t="s">
        <v>356</v>
      </c>
      <c r="D430" s="101" t="s">
        <v>357</v>
      </c>
      <c r="E430" s="101" t="s">
        <v>43</v>
      </c>
      <c r="F430" s="101" t="s">
        <v>178</v>
      </c>
      <c r="G430" s="101" t="s">
        <v>1020</v>
      </c>
      <c r="H430" s="102">
        <v>2658</v>
      </c>
      <c r="I430" s="100">
        <v>2</v>
      </c>
      <c r="J430" s="105">
        <f>อุดรธานี!F219</f>
        <v>453192.56</v>
      </c>
      <c r="K430" s="104">
        <f>อุดรธานี!AM219</f>
        <v>501075.54000000004</v>
      </c>
      <c r="L430" s="105">
        <f>อุดรธานี!AN219</f>
        <v>2232356.89</v>
      </c>
      <c r="M430" s="105">
        <f>อุดรธานี!AO219</f>
        <v>2136672.81</v>
      </c>
      <c r="N430" s="101"/>
      <c r="O430" s="101"/>
      <c r="P430" s="101"/>
      <c r="Q430" s="93">
        <f t="shared" si="14"/>
        <v>95684.080000000075</v>
      </c>
      <c r="R430" s="94">
        <f t="shared" si="15"/>
        <v>839.86338976674199</v>
      </c>
    </row>
    <row r="431" spans="1:18" x14ac:dyDescent="0.35">
      <c r="A431" s="100">
        <v>5</v>
      </c>
      <c r="B431" s="101" t="s">
        <v>62</v>
      </c>
      <c r="C431" s="101" t="s">
        <v>356</v>
      </c>
      <c r="D431" s="101" t="s">
        <v>357</v>
      </c>
      <c r="E431" s="101" t="s">
        <v>43</v>
      </c>
      <c r="F431" s="101" t="s">
        <v>178</v>
      </c>
      <c r="G431" s="101" t="s">
        <v>1021</v>
      </c>
      <c r="H431" s="102">
        <v>7912</v>
      </c>
      <c r="I431" s="100">
        <v>5</v>
      </c>
      <c r="J431" s="105">
        <f>อุดรธานี!F220</f>
        <v>533209.87</v>
      </c>
      <c r="K431" s="104">
        <f>อุดรธานี!AM220</f>
        <v>861959.12999999989</v>
      </c>
      <c r="L431" s="105">
        <f>อุดรธานี!AN220</f>
        <v>4895856.4799999995</v>
      </c>
      <c r="M431" s="105">
        <f>อุดรธานี!AO220</f>
        <v>4444955.8899999997</v>
      </c>
      <c r="N431" s="101"/>
      <c r="O431" s="101"/>
      <c r="P431" s="101"/>
      <c r="Q431" s="93">
        <f t="shared" si="14"/>
        <v>450900.58999999985</v>
      </c>
      <c r="R431" s="94">
        <f t="shared" si="15"/>
        <v>618.78873609706773</v>
      </c>
    </row>
    <row r="432" spans="1:18" s="112" customFormat="1" x14ac:dyDescent="0.35">
      <c r="A432" s="106">
        <v>21</v>
      </c>
      <c r="B432" s="107" t="s">
        <v>62</v>
      </c>
      <c r="C432" s="107"/>
      <c r="D432" s="107"/>
      <c r="E432" s="107" t="s">
        <v>75</v>
      </c>
      <c r="F432" s="107"/>
      <c r="G432" s="107" t="s">
        <v>359</v>
      </c>
      <c r="H432" s="113">
        <f>SUM(H427:H431)</f>
        <v>19168</v>
      </c>
      <c r="I432" s="106"/>
      <c r="J432" s="109">
        <f>SUM(J427:J431)</f>
        <v>1664563.2999999998</v>
      </c>
      <c r="K432" s="109">
        <f>SUM(K427:K431)</f>
        <v>2158754.2799999998</v>
      </c>
      <c r="L432" s="109">
        <f>SUM(L427:L431)</f>
        <v>12495025.73</v>
      </c>
      <c r="M432" s="109">
        <f>SUM(M427:M431)</f>
        <v>11520043.289999999</v>
      </c>
      <c r="N432" s="107">
        <v>4</v>
      </c>
      <c r="O432" s="107">
        <v>4</v>
      </c>
      <c r="P432" s="107">
        <f>N432-O432</f>
        <v>0</v>
      </c>
      <c r="Q432" s="110">
        <f t="shared" si="14"/>
        <v>974982.44000000134</v>
      </c>
      <c r="R432" s="111">
        <f t="shared" si="15"/>
        <v>651.86903850166948</v>
      </c>
    </row>
    <row r="433" spans="1:18" s="112" customFormat="1" ht="24" customHeight="1" thickBot="1" x14ac:dyDescent="0.4">
      <c r="A433" s="121"/>
      <c r="B433" s="122" t="s">
        <v>62</v>
      </c>
      <c r="C433" s="122" t="s">
        <v>62</v>
      </c>
      <c r="D433" s="122" t="s">
        <v>62</v>
      </c>
      <c r="E433" s="122" t="s">
        <v>62</v>
      </c>
      <c r="F433" s="122"/>
      <c r="G433" s="122" t="s">
        <v>360</v>
      </c>
      <c r="H433" s="123">
        <f>H210+H223+H236+H254+H265+H281+H289+H295+H309+H321+H338+H360+H371+H386+H393+H399+H410+H416+H419+H426+H432</f>
        <v>1027390</v>
      </c>
      <c r="I433" s="121"/>
      <c r="J433" s="124">
        <f t="shared" ref="J433:O433" si="16">J210+J223+J236+J254+J265+J281+J289+J295+J309+J321+J338+J360+J371+J386+J393+J399+J410+J416+J419+J426+J432</f>
        <v>160991456.81000003</v>
      </c>
      <c r="K433" s="125">
        <f t="shared" si="16"/>
        <v>189473004.64000002</v>
      </c>
      <c r="L433" s="124">
        <f t="shared" si="16"/>
        <v>596629410.69000006</v>
      </c>
      <c r="M433" s="124">
        <f t="shared" si="16"/>
        <v>546119887.54999995</v>
      </c>
      <c r="N433" s="122">
        <f t="shared" si="16"/>
        <v>210</v>
      </c>
      <c r="O433" s="122">
        <f t="shared" si="16"/>
        <v>210</v>
      </c>
      <c r="P433" s="122">
        <f>N433-O433</f>
        <v>0</v>
      </c>
      <c r="Q433" s="110">
        <f t="shared" si="14"/>
        <v>50509523.140000105</v>
      </c>
      <c r="R433" s="111">
        <f t="shared" si="15"/>
        <v>580.72339685027111</v>
      </c>
    </row>
    <row r="434" spans="1:18" ht="24" customHeight="1" thickTop="1" thickBot="1" x14ac:dyDescent="0.4">
      <c r="A434" s="126"/>
      <c r="B434" s="127"/>
      <c r="C434" s="127"/>
      <c r="D434" s="127"/>
      <c r="E434" s="391" t="s">
        <v>361</v>
      </c>
      <c r="F434" s="392"/>
      <c r="G434" s="393"/>
      <c r="H434" s="128"/>
      <c r="I434" s="126"/>
      <c r="J434" s="129">
        <f>J433/O433</f>
        <v>766625.98480952391</v>
      </c>
      <c r="K434" s="130">
        <f>K433/O433</f>
        <v>902252.40304761915</v>
      </c>
      <c r="L434" s="129">
        <f>L433/O433</f>
        <v>2841092.4318571431</v>
      </c>
      <c r="M434" s="129">
        <f>M433/O433</f>
        <v>2600570.8930952377</v>
      </c>
      <c r="N434" s="178"/>
      <c r="O434" s="178"/>
      <c r="P434" s="178"/>
      <c r="Q434" s="93">
        <f t="shared" si="14"/>
        <v>240521.53876190539</v>
      </c>
    </row>
    <row r="435" spans="1:18" ht="21.75" thickTop="1" x14ac:dyDescent="0.35">
      <c r="A435" s="131">
        <v>1</v>
      </c>
      <c r="B435" s="132" t="s">
        <v>58</v>
      </c>
      <c r="C435" s="132" t="s">
        <v>362</v>
      </c>
      <c r="D435" s="132" t="s">
        <v>363</v>
      </c>
      <c r="E435" s="132" t="s">
        <v>364</v>
      </c>
      <c r="F435" s="132" t="s">
        <v>175</v>
      </c>
      <c r="G435" s="132" t="s">
        <v>365</v>
      </c>
      <c r="H435" s="133"/>
      <c r="I435" s="131"/>
      <c r="J435" s="134"/>
      <c r="K435" s="135"/>
      <c r="L435" s="136"/>
      <c r="M435" s="136"/>
      <c r="N435" s="132"/>
      <c r="O435" s="132"/>
      <c r="P435" s="132"/>
    </row>
    <row r="436" spans="1:18" x14ac:dyDescent="0.35">
      <c r="A436" s="100">
        <v>2</v>
      </c>
      <c r="B436" s="101" t="s">
        <v>58</v>
      </c>
      <c r="C436" s="101" t="s">
        <v>362</v>
      </c>
      <c r="D436" s="101" t="s">
        <v>363</v>
      </c>
      <c r="E436" s="101" t="s">
        <v>364</v>
      </c>
      <c r="F436" s="101" t="s">
        <v>178</v>
      </c>
      <c r="G436" s="101" t="s">
        <v>683</v>
      </c>
      <c r="H436" s="102">
        <v>6960</v>
      </c>
      <c r="I436" s="100">
        <v>5</v>
      </c>
      <c r="J436" s="103">
        <f>SUM('เลย '!F4)</f>
        <v>1101122.05</v>
      </c>
      <c r="K436" s="104">
        <f>SUM('เลย '!AI4)</f>
        <v>1176667.1300000001</v>
      </c>
      <c r="L436" s="105">
        <f>'เลย '!AJ4</f>
        <v>3848345.09</v>
      </c>
      <c r="M436" s="105">
        <f>'เลย '!AK4</f>
        <v>3441898.12</v>
      </c>
      <c r="N436" s="101"/>
      <c r="O436" s="101"/>
      <c r="P436" s="101"/>
      <c r="Q436" s="93">
        <f t="shared" si="14"/>
        <v>406446.96999999974</v>
      </c>
      <c r="R436" s="94">
        <f t="shared" si="15"/>
        <v>552.92314511494249</v>
      </c>
    </row>
    <row r="437" spans="1:18" x14ac:dyDescent="0.35">
      <c r="A437" s="100">
        <v>3</v>
      </c>
      <c r="B437" s="101" t="s">
        <v>58</v>
      </c>
      <c r="C437" s="101" t="s">
        <v>362</v>
      </c>
      <c r="D437" s="101" t="s">
        <v>363</v>
      </c>
      <c r="E437" s="101" t="s">
        <v>364</v>
      </c>
      <c r="F437" s="101" t="s">
        <v>178</v>
      </c>
      <c r="G437" s="101" t="s">
        <v>684</v>
      </c>
      <c r="H437" s="102">
        <v>2157</v>
      </c>
      <c r="I437" s="100">
        <v>2</v>
      </c>
      <c r="J437" s="103">
        <f>SUM('เลย '!F5)</f>
        <v>330230.03999999998</v>
      </c>
      <c r="K437" s="104">
        <f>SUM('เลย '!AI5)</f>
        <v>509250.23</v>
      </c>
      <c r="L437" s="105">
        <f>'เลย '!AJ5</f>
        <v>2024881.1099999999</v>
      </c>
      <c r="M437" s="105">
        <f>'เลย '!AK5</f>
        <v>1776700.9000000001</v>
      </c>
      <c r="N437" s="101"/>
      <c r="O437" s="101"/>
      <c r="P437" s="101"/>
      <c r="Q437" s="93">
        <f t="shared" si="14"/>
        <v>248180.20999999973</v>
      </c>
      <c r="R437" s="94">
        <f t="shared" si="15"/>
        <v>938.74877607788585</v>
      </c>
    </row>
    <row r="438" spans="1:18" x14ac:dyDescent="0.35">
      <c r="A438" s="100">
        <v>4</v>
      </c>
      <c r="B438" s="101" t="s">
        <v>58</v>
      </c>
      <c r="C438" s="101" t="s">
        <v>362</v>
      </c>
      <c r="D438" s="101" t="s">
        <v>363</v>
      </c>
      <c r="E438" s="101" t="s">
        <v>364</v>
      </c>
      <c r="F438" s="101" t="s">
        <v>178</v>
      </c>
      <c r="G438" s="101" t="s">
        <v>685</v>
      </c>
      <c r="H438" s="102">
        <v>6575</v>
      </c>
      <c r="I438" s="100">
        <v>5</v>
      </c>
      <c r="J438" s="103">
        <f>SUM('เลย '!F6)</f>
        <v>528312.32999999996</v>
      </c>
      <c r="K438" s="104">
        <f>SUM('เลย '!AI6)</f>
        <v>734957.73</v>
      </c>
      <c r="L438" s="105">
        <f>'เลย '!AJ6</f>
        <v>3705269.8600000003</v>
      </c>
      <c r="M438" s="105">
        <f>'เลย '!AK6</f>
        <v>3411488.72</v>
      </c>
      <c r="N438" s="101"/>
      <c r="O438" s="101"/>
      <c r="P438" s="101"/>
      <c r="Q438" s="93">
        <f t="shared" si="14"/>
        <v>293781.14000000013</v>
      </c>
      <c r="R438" s="94">
        <f t="shared" si="15"/>
        <v>563.53914220532329</v>
      </c>
    </row>
    <row r="439" spans="1:18" x14ac:dyDescent="0.35">
      <c r="A439" s="100">
        <v>5</v>
      </c>
      <c r="B439" s="101" t="s">
        <v>58</v>
      </c>
      <c r="C439" s="101" t="s">
        <v>362</v>
      </c>
      <c r="D439" s="101" t="s">
        <v>363</v>
      </c>
      <c r="E439" s="101" t="s">
        <v>364</v>
      </c>
      <c r="F439" s="101" t="s">
        <v>178</v>
      </c>
      <c r="G439" s="101" t="s">
        <v>686</v>
      </c>
      <c r="H439" s="102">
        <v>3382</v>
      </c>
      <c r="I439" s="100">
        <v>3</v>
      </c>
      <c r="J439" s="103">
        <f>SUM('เลย '!F7)</f>
        <v>991956.46</v>
      </c>
      <c r="K439" s="104">
        <f>SUM('เลย '!AI7)</f>
        <v>830666.7699999999</v>
      </c>
      <c r="L439" s="105">
        <f>'เลย '!AJ7</f>
        <v>2651524.63</v>
      </c>
      <c r="M439" s="105">
        <f>'เลย '!AK7</f>
        <v>2321989.86</v>
      </c>
      <c r="N439" s="101"/>
      <c r="O439" s="101"/>
      <c r="P439" s="101"/>
      <c r="Q439" s="93">
        <f t="shared" si="14"/>
        <v>329534.77</v>
      </c>
      <c r="R439" s="94">
        <f t="shared" si="15"/>
        <v>784.01083086930805</v>
      </c>
    </row>
    <row r="440" spans="1:18" x14ac:dyDescent="0.35">
      <c r="A440" s="100">
        <v>6</v>
      </c>
      <c r="B440" s="101" t="s">
        <v>58</v>
      </c>
      <c r="C440" s="101" t="s">
        <v>362</v>
      </c>
      <c r="D440" s="101" t="s">
        <v>363</v>
      </c>
      <c r="E440" s="101" t="s">
        <v>364</v>
      </c>
      <c r="F440" s="101" t="s">
        <v>178</v>
      </c>
      <c r="G440" s="101" t="s">
        <v>687</v>
      </c>
      <c r="H440" s="102">
        <v>3200</v>
      </c>
      <c r="I440" s="100">
        <v>3</v>
      </c>
      <c r="J440" s="103">
        <f>SUM('เลย '!F8)</f>
        <v>660634.80000000005</v>
      </c>
      <c r="K440" s="104">
        <f>SUM('เลย '!AI8)</f>
        <v>849418.55</v>
      </c>
      <c r="L440" s="105">
        <f>'เลย '!AJ8</f>
        <v>1887465.53</v>
      </c>
      <c r="M440" s="105">
        <f>'เลย '!AK8</f>
        <v>1680423.94</v>
      </c>
      <c r="N440" s="101"/>
      <c r="O440" s="101"/>
      <c r="P440" s="101"/>
      <c r="Q440" s="93">
        <f t="shared" si="14"/>
        <v>207041.59000000008</v>
      </c>
      <c r="R440" s="94">
        <f t="shared" si="15"/>
        <v>589.83297812499995</v>
      </c>
    </row>
    <row r="441" spans="1:18" x14ac:dyDescent="0.35">
      <c r="A441" s="100">
        <v>7</v>
      </c>
      <c r="B441" s="101" t="s">
        <v>58</v>
      </c>
      <c r="C441" s="101" t="s">
        <v>362</v>
      </c>
      <c r="D441" s="101" t="s">
        <v>363</v>
      </c>
      <c r="E441" s="101" t="s">
        <v>364</v>
      </c>
      <c r="F441" s="101" t="s">
        <v>178</v>
      </c>
      <c r="G441" s="101" t="s">
        <v>688</v>
      </c>
      <c r="H441" s="102">
        <v>3215</v>
      </c>
      <c r="I441" s="100">
        <v>3</v>
      </c>
      <c r="J441" s="103">
        <f>SUM('เลย '!F9)</f>
        <v>851018.74</v>
      </c>
      <c r="K441" s="104">
        <f>SUM('เลย '!AI9)</f>
        <v>982406.64</v>
      </c>
      <c r="L441" s="105">
        <f>'เลย '!AJ9</f>
        <v>2129936.86</v>
      </c>
      <c r="M441" s="105">
        <f>'เลย '!AK9</f>
        <v>2006032.64</v>
      </c>
      <c r="N441" s="101"/>
      <c r="O441" s="101"/>
      <c r="P441" s="101"/>
      <c r="Q441" s="93">
        <f t="shared" si="14"/>
        <v>123904.21999999997</v>
      </c>
      <c r="R441" s="94">
        <f t="shared" si="15"/>
        <v>662.49980093312593</v>
      </c>
    </row>
    <row r="442" spans="1:18" x14ac:dyDescent="0.35">
      <c r="A442" s="100">
        <v>8</v>
      </c>
      <c r="B442" s="101" t="s">
        <v>58</v>
      </c>
      <c r="C442" s="101" t="s">
        <v>362</v>
      </c>
      <c r="D442" s="101" t="s">
        <v>363</v>
      </c>
      <c r="E442" s="101" t="s">
        <v>364</v>
      </c>
      <c r="F442" s="101" t="s">
        <v>178</v>
      </c>
      <c r="G442" s="101" t="s">
        <v>689</v>
      </c>
      <c r="H442" s="102">
        <v>1812</v>
      </c>
      <c r="I442" s="100">
        <v>2</v>
      </c>
      <c r="J442" s="103">
        <f>SUM('เลย '!F10)</f>
        <v>557861.32999999996</v>
      </c>
      <c r="K442" s="104">
        <f>SUM('เลย '!AI10)</f>
        <v>664623.55999999994</v>
      </c>
      <c r="L442" s="105">
        <f>'เลย '!AJ10</f>
        <v>1747826.31</v>
      </c>
      <c r="M442" s="105">
        <f>'เลย '!AK10</f>
        <v>1555149.43</v>
      </c>
      <c r="N442" s="101"/>
      <c r="O442" s="101"/>
      <c r="P442" s="101"/>
      <c r="Q442" s="93">
        <f t="shared" si="14"/>
        <v>192676.88000000012</v>
      </c>
      <c r="R442" s="94">
        <f t="shared" si="15"/>
        <v>964.58405629139077</v>
      </c>
    </row>
    <row r="443" spans="1:18" x14ac:dyDescent="0.35">
      <c r="A443" s="100">
        <v>9</v>
      </c>
      <c r="B443" s="101" t="s">
        <v>58</v>
      </c>
      <c r="C443" s="101" t="s">
        <v>362</v>
      </c>
      <c r="D443" s="101" t="s">
        <v>363</v>
      </c>
      <c r="E443" s="101" t="s">
        <v>364</v>
      </c>
      <c r="F443" s="101" t="s">
        <v>178</v>
      </c>
      <c r="G443" s="101" t="s">
        <v>690</v>
      </c>
      <c r="H443" s="102">
        <v>6309</v>
      </c>
      <c r="I443" s="100">
        <v>5</v>
      </c>
      <c r="J443" s="103">
        <f>SUM('เลย '!F11)</f>
        <v>1915768.28</v>
      </c>
      <c r="K443" s="104">
        <f>SUM('เลย '!AI11)</f>
        <v>2075543.4800000002</v>
      </c>
      <c r="L443" s="105">
        <f>'เลย '!AJ11</f>
        <v>3791004.46</v>
      </c>
      <c r="M443" s="105">
        <f>'เลย '!AK11</f>
        <v>3070344</v>
      </c>
      <c r="N443" s="101"/>
      <c r="O443" s="101"/>
      <c r="P443" s="101"/>
      <c r="Q443" s="93">
        <f t="shared" si="14"/>
        <v>720660.46</v>
      </c>
      <c r="R443" s="94">
        <f t="shared" si="15"/>
        <v>600.88832778570293</v>
      </c>
    </row>
    <row r="444" spans="1:18" x14ac:dyDescent="0.35">
      <c r="A444" s="100">
        <v>10</v>
      </c>
      <c r="B444" s="101" t="s">
        <v>58</v>
      </c>
      <c r="C444" s="101" t="s">
        <v>362</v>
      </c>
      <c r="D444" s="101" t="s">
        <v>363</v>
      </c>
      <c r="E444" s="101" t="s">
        <v>364</v>
      </c>
      <c r="F444" s="101" t="s">
        <v>178</v>
      </c>
      <c r="G444" s="101" t="s">
        <v>691</v>
      </c>
      <c r="H444" s="102">
        <v>2431</v>
      </c>
      <c r="I444" s="100">
        <v>2</v>
      </c>
      <c r="J444" s="103">
        <f>SUM('เลย '!F12)</f>
        <v>844234.19</v>
      </c>
      <c r="K444" s="104">
        <f>SUM('เลย '!AI12)</f>
        <v>930064.25999999989</v>
      </c>
      <c r="L444" s="105">
        <f>'เลย '!AJ12</f>
        <v>2291295.56</v>
      </c>
      <c r="M444" s="105">
        <f>'เลย '!AK12</f>
        <v>2120221.12</v>
      </c>
      <c r="N444" s="101"/>
      <c r="O444" s="101"/>
      <c r="P444" s="101"/>
      <c r="Q444" s="93">
        <f t="shared" si="14"/>
        <v>171074.43999999994</v>
      </c>
      <c r="R444" s="94">
        <f t="shared" si="15"/>
        <v>942.53211024269854</v>
      </c>
    </row>
    <row r="445" spans="1:18" x14ac:dyDescent="0.35">
      <c r="A445" s="100">
        <v>11</v>
      </c>
      <c r="B445" s="101" t="s">
        <v>58</v>
      </c>
      <c r="C445" s="101" t="s">
        <v>362</v>
      </c>
      <c r="D445" s="101" t="s">
        <v>363</v>
      </c>
      <c r="E445" s="101" t="s">
        <v>364</v>
      </c>
      <c r="F445" s="101" t="s">
        <v>178</v>
      </c>
      <c r="G445" s="101" t="s">
        <v>692</v>
      </c>
      <c r="H445" s="102">
        <v>5164</v>
      </c>
      <c r="I445" s="100">
        <v>4</v>
      </c>
      <c r="J445" s="103">
        <f>SUM('เลย '!F13)</f>
        <v>929946.51</v>
      </c>
      <c r="K445" s="104">
        <f>SUM('เลย '!AI13)</f>
        <v>1064140.5799999998</v>
      </c>
      <c r="L445" s="105">
        <f>'เลย '!AJ13</f>
        <v>2849476.75</v>
      </c>
      <c r="M445" s="105">
        <f>'เลย '!AK13</f>
        <v>2607604.6500000004</v>
      </c>
      <c r="N445" s="101"/>
      <c r="O445" s="101"/>
      <c r="P445" s="101"/>
      <c r="Q445" s="93">
        <f t="shared" si="14"/>
        <v>241872.09999999963</v>
      </c>
      <c r="R445" s="94">
        <f t="shared" si="15"/>
        <v>551.79642718822618</v>
      </c>
    </row>
    <row r="446" spans="1:18" x14ac:dyDescent="0.35">
      <c r="A446" s="100">
        <v>12</v>
      </c>
      <c r="B446" s="101" t="s">
        <v>58</v>
      </c>
      <c r="C446" s="101" t="s">
        <v>362</v>
      </c>
      <c r="D446" s="101" t="s">
        <v>363</v>
      </c>
      <c r="E446" s="101" t="s">
        <v>364</v>
      </c>
      <c r="F446" s="101" t="s">
        <v>178</v>
      </c>
      <c r="G446" s="101" t="s">
        <v>693</v>
      </c>
      <c r="H446" s="102">
        <v>3157</v>
      </c>
      <c r="I446" s="100">
        <v>3</v>
      </c>
      <c r="J446" s="103">
        <f>SUM('เลย '!F14)</f>
        <v>411214.3</v>
      </c>
      <c r="K446" s="104">
        <f>SUM('เลย '!AI14)</f>
        <v>466571.4</v>
      </c>
      <c r="L446" s="105">
        <f>'เลย '!AJ14</f>
        <v>2827501.71</v>
      </c>
      <c r="M446" s="105">
        <f>'เลย '!AK14</f>
        <v>2392609.12</v>
      </c>
      <c r="N446" s="101"/>
      <c r="O446" s="101"/>
      <c r="P446" s="101"/>
      <c r="Q446" s="93">
        <f t="shared" si="14"/>
        <v>434892.58999999985</v>
      </c>
      <c r="R446" s="94">
        <f t="shared" si="15"/>
        <v>895.62930313588845</v>
      </c>
    </row>
    <row r="447" spans="1:18" x14ac:dyDescent="0.35">
      <c r="A447" s="100">
        <v>13</v>
      </c>
      <c r="B447" s="101" t="s">
        <v>58</v>
      </c>
      <c r="C447" s="101" t="s">
        <v>362</v>
      </c>
      <c r="D447" s="101" t="s">
        <v>363</v>
      </c>
      <c r="E447" s="101" t="s">
        <v>364</v>
      </c>
      <c r="F447" s="101" t="s">
        <v>178</v>
      </c>
      <c r="G447" s="101" t="s">
        <v>694</v>
      </c>
      <c r="H447" s="102">
        <v>5175</v>
      </c>
      <c r="I447" s="100">
        <v>4</v>
      </c>
      <c r="J447" s="103">
        <f>SUM('เลย '!F15)</f>
        <v>1477209.55</v>
      </c>
      <c r="K447" s="104">
        <f>SUM('เลย '!AI15)</f>
        <v>1473664.02</v>
      </c>
      <c r="L447" s="105">
        <f>'เลย '!AJ15</f>
        <v>3146121.1</v>
      </c>
      <c r="M447" s="105">
        <f>'เลย '!AK15</f>
        <v>3330689.06</v>
      </c>
      <c r="N447" s="101"/>
      <c r="O447" s="101"/>
      <c r="P447" s="101"/>
      <c r="Q447" s="93">
        <f t="shared" si="14"/>
        <v>-184567.95999999996</v>
      </c>
      <c r="R447" s="94">
        <f t="shared" si="15"/>
        <v>607.94610628019325</v>
      </c>
    </row>
    <row r="448" spans="1:18" x14ac:dyDescent="0.35">
      <c r="A448" s="100">
        <v>14</v>
      </c>
      <c r="B448" s="101" t="s">
        <v>58</v>
      </c>
      <c r="C448" s="101" t="s">
        <v>362</v>
      </c>
      <c r="D448" s="101" t="s">
        <v>363</v>
      </c>
      <c r="E448" s="101" t="s">
        <v>364</v>
      </c>
      <c r="F448" s="101" t="s">
        <v>178</v>
      </c>
      <c r="G448" s="101" t="s">
        <v>695</v>
      </c>
      <c r="H448" s="102">
        <v>3202</v>
      </c>
      <c r="I448" s="100">
        <v>3</v>
      </c>
      <c r="J448" s="103">
        <f>SUM('เลย '!F16)</f>
        <v>679190.03</v>
      </c>
      <c r="K448" s="104">
        <f>SUM('เลย '!AI16)</f>
        <v>733691.72</v>
      </c>
      <c r="L448" s="105">
        <f>'เลย '!AJ16</f>
        <v>2373252.4299999997</v>
      </c>
      <c r="M448" s="105">
        <f>'เลย '!AK16</f>
        <v>2067547.13</v>
      </c>
      <c r="N448" s="101"/>
      <c r="O448" s="101"/>
      <c r="P448" s="101"/>
      <c r="Q448" s="93">
        <f t="shared" si="14"/>
        <v>305705.29999999981</v>
      </c>
      <c r="R448" s="94">
        <f t="shared" si="15"/>
        <v>741.17814803247961</v>
      </c>
    </row>
    <row r="449" spans="1:18" x14ac:dyDescent="0.35">
      <c r="A449" s="100">
        <v>15</v>
      </c>
      <c r="B449" s="101" t="s">
        <v>58</v>
      </c>
      <c r="C449" s="101" t="s">
        <v>362</v>
      </c>
      <c r="D449" s="101" t="s">
        <v>363</v>
      </c>
      <c r="E449" s="101" t="s">
        <v>364</v>
      </c>
      <c r="F449" s="101" t="s">
        <v>178</v>
      </c>
      <c r="G449" s="101" t="s">
        <v>696</v>
      </c>
      <c r="H449" s="102">
        <v>4707</v>
      </c>
      <c r="I449" s="100">
        <v>4</v>
      </c>
      <c r="J449" s="103">
        <f>SUM('เลย '!F17)</f>
        <v>1809193.05</v>
      </c>
      <c r="K449" s="104">
        <f>SUM('เลย '!AI17)</f>
        <v>1999241.17</v>
      </c>
      <c r="L449" s="105">
        <f>'เลย '!AJ17</f>
        <v>2162361.46</v>
      </c>
      <c r="M449" s="105">
        <f>'เลย '!AK17</f>
        <v>1842102.65</v>
      </c>
      <c r="N449" s="101"/>
      <c r="O449" s="101"/>
      <c r="P449" s="101"/>
      <c r="Q449" s="93">
        <f t="shared" si="14"/>
        <v>320258.81000000006</v>
      </c>
      <c r="R449" s="94">
        <f t="shared" si="15"/>
        <v>459.39270448268536</v>
      </c>
    </row>
    <row r="450" spans="1:18" x14ac:dyDescent="0.35">
      <c r="A450" s="100">
        <v>16</v>
      </c>
      <c r="B450" s="101" t="s">
        <v>58</v>
      </c>
      <c r="C450" s="101" t="s">
        <v>362</v>
      </c>
      <c r="D450" s="101" t="s">
        <v>363</v>
      </c>
      <c r="E450" s="101" t="s">
        <v>364</v>
      </c>
      <c r="F450" s="101" t="s">
        <v>178</v>
      </c>
      <c r="G450" s="101" t="s">
        <v>697</v>
      </c>
      <c r="H450" s="102">
        <v>4252</v>
      </c>
      <c r="I450" s="100">
        <v>3</v>
      </c>
      <c r="J450" s="103">
        <f>SUM('เลย '!F18)</f>
        <v>731829.33</v>
      </c>
      <c r="K450" s="104">
        <f>SUM('เลย '!AI18)</f>
        <v>888090.11999999988</v>
      </c>
      <c r="L450" s="105">
        <f>'เลย '!AJ18</f>
        <v>3064651.42</v>
      </c>
      <c r="M450" s="105">
        <f>'เลย '!AK18</f>
        <v>2914013.79</v>
      </c>
      <c r="N450" s="101"/>
      <c r="O450" s="101"/>
      <c r="P450" s="101"/>
      <c r="Q450" s="93">
        <f t="shared" si="14"/>
        <v>150637.62999999989</v>
      </c>
      <c r="R450" s="94">
        <f t="shared" si="15"/>
        <v>720.75527281279392</v>
      </c>
    </row>
    <row r="451" spans="1:18" x14ac:dyDescent="0.35">
      <c r="A451" s="100">
        <v>17</v>
      </c>
      <c r="B451" s="101" t="s">
        <v>58</v>
      </c>
      <c r="C451" s="101" t="s">
        <v>362</v>
      </c>
      <c r="D451" s="101" t="s">
        <v>363</v>
      </c>
      <c r="E451" s="101" t="s">
        <v>364</v>
      </c>
      <c r="F451" s="101" t="s">
        <v>178</v>
      </c>
      <c r="G451" s="101" t="s">
        <v>698</v>
      </c>
      <c r="H451" s="102">
        <v>5508</v>
      </c>
      <c r="I451" s="100">
        <v>4</v>
      </c>
      <c r="J451" s="103">
        <f>SUM('เลย '!F19)</f>
        <v>1719509.67</v>
      </c>
      <c r="K451" s="104">
        <f>SUM('เลย '!AI19)</f>
        <v>1838444.15</v>
      </c>
      <c r="L451" s="105">
        <f>'เลย '!AJ19</f>
        <v>2915358.1100000003</v>
      </c>
      <c r="M451" s="105">
        <f>'เลย '!AK19</f>
        <v>2752666.91</v>
      </c>
      <c r="N451" s="101"/>
      <c r="O451" s="101"/>
      <c r="P451" s="101"/>
      <c r="Q451" s="93">
        <f t="shared" si="14"/>
        <v>162691.20000000019</v>
      </c>
      <c r="R451" s="94">
        <f t="shared" si="15"/>
        <v>529.29522694262891</v>
      </c>
    </row>
    <row r="452" spans="1:18" x14ac:dyDescent="0.35">
      <c r="A452" s="100">
        <v>18</v>
      </c>
      <c r="B452" s="101" t="s">
        <v>58</v>
      </c>
      <c r="C452" s="101" t="s">
        <v>362</v>
      </c>
      <c r="D452" s="101" t="s">
        <v>363</v>
      </c>
      <c r="E452" s="101" t="s">
        <v>364</v>
      </c>
      <c r="F452" s="101" t="s">
        <v>178</v>
      </c>
      <c r="G452" s="101" t="s">
        <v>699</v>
      </c>
      <c r="H452" s="102">
        <v>2190</v>
      </c>
      <c r="I452" s="100">
        <v>2</v>
      </c>
      <c r="J452" s="103">
        <f>SUM('เลย '!F20)</f>
        <v>338346.57</v>
      </c>
      <c r="K452" s="104">
        <f>SUM('เลย '!AI20)</f>
        <v>366160.82</v>
      </c>
      <c r="L452" s="105">
        <f>'เลย '!AJ20</f>
        <v>2070477.28</v>
      </c>
      <c r="M452" s="105">
        <f>'เลย '!AK20</f>
        <v>1955943.06</v>
      </c>
      <c r="N452" s="101"/>
      <c r="O452" s="101"/>
      <c r="P452" s="101"/>
      <c r="Q452" s="93">
        <f t="shared" si="14"/>
        <v>114534.21999999997</v>
      </c>
      <c r="R452" s="94">
        <f t="shared" si="15"/>
        <v>945.42341552511414</v>
      </c>
    </row>
    <row r="453" spans="1:18" x14ac:dyDescent="0.35">
      <c r="A453" s="100">
        <v>19</v>
      </c>
      <c r="B453" s="101" t="s">
        <v>58</v>
      </c>
      <c r="C453" s="101" t="s">
        <v>362</v>
      </c>
      <c r="D453" s="101" t="s">
        <v>363</v>
      </c>
      <c r="E453" s="101" t="s">
        <v>364</v>
      </c>
      <c r="F453" s="101" t="s">
        <v>178</v>
      </c>
      <c r="G453" s="101" t="s">
        <v>700</v>
      </c>
      <c r="H453" s="102">
        <v>2432</v>
      </c>
      <c r="I453" s="100">
        <v>2</v>
      </c>
      <c r="J453" s="103">
        <f>SUM('เลย '!F21)</f>
        <v>529746.55000000005</v>
      </c>
      <c r="K453" s="104">
        <f>SUM('เลย '!AI21)</f>
        <v>595621.95000000007</v>
      </c>
      <c r="L453" s="105">
        <f>'เลย '!AJ21</f>
        <v>1964156.58</v>
      </c>
      <c r="M453" s="105">
        <f>'เลย '!AK21</f>
        <v>1929484.35</v>
      </c>
      <c r="N453" s="101"/>
      <c r="O453" s="101"/>
      <c r="P453" s="101"/>
      <c r="Q453" s="93">
        <f t="shared" si="14"/>
        <v>34672.229999999981</v>
      </c>
      <c r="R453" s="94">
        <f t="shared" si="15"/>
        <v>807.63017269736849</v>
      </c>
    </row>
    <row r="454" spans="1:18" x14ac:dyDescent="0.35">
      <c r="A454" s="100">
        <v>20</v>
      </c>
      <c r="B454" s="101" t="s">
        <v>58</v>
      </c>
      <c r="C454" s="101" t="s">
        <v>362</v>
      </c>
      <c r="D454" s="101" t="s">
        <v>363</v>
      </c>
      <c r="E454" s="101" t="s">
        <v>364</v>
      </c>
      <c r="F454" s="101" t="s">
        <v>178</v>
      </c>
      <c r="G454" s="101" t="s">
        <v>701</v>
      </c>
      <c r="H454" s="102">
        <v>2840</v>
      </c>
      <c r="I454" s="100">
        <v>2</v>
      </c>
      <c r="J454" s="103">
        <f>SUM('เลย '!F22)</f>
        <v>566759.22</v>
      </c>
      <c r="K454" s="104">
        <f>SUM('เลย '!AI22)</f>
        <v>360658.79</v>
      </c>
      <c r="L454" s="105">
        <f>'เลย '!AJ22</f>
        <v>1750380.8599999999</v>
      </c>
      <c r="M454" s="105">
        <f>'เลย '!AK22</f>
        <v>1853069.26</v>
      </c>
      <c r="N454" s="101"/>
      <c r="O454" s="101"/>
      <c r="P454" s="101"/>
      <c r="Q454" s="93">
        <f t="shared" si="14"/>
        <v>-102688.40000000014</v>
      </c>
      <c r="R454" s="94">
        <f t="shared" si="15"/>
        <v>616.33128873239434</v>
      </c>
    </row>
    <row r="455" spans="1:18" s="112" customFormat="1" x14ac:dyDescent="0.35">
      <c r="A455" s="106">
        <v>1</v>
      </c>
      <c r="B455" s="107" t="s">
        <v>58</v>
      </c>
      <c r="C455" s="107"/>
      <c r="D455" s="107"/>
      <c r="E455" s="107" t="s">
        <v>75</v>
      </c>
      <c r="F455" s="107"/>
      <c r="G455" s="107" t="s">
        <v>366</v>
      </c>
      <c r="H455" s="113">
        <f>SUM(H435:H454)</f>
        <v>74668</v>
      </c>
      <c r="I455" s="106"/>
      <c r="J455" s="109">
        <f>SUM(J435:J454)</f>
        <v>16974083.000000004</v>
      </c>
      <c r="K455" s="109">
        <f>SUM(K435:K454)</f>
        <v>18539883.069999997</v>
      </c>
      <c r="L455" s="109">
        <f>SUM(L435:L454)</f>
        <v>49201287.109999999</v>
      </c>
      <c r="M455" s="109">
        <f>SUM(M435:M454)</f>
        <v>45029978.710000008</v>
      </c>
      <c r="N455" s="107">
        <v>19</v>
      </c>
      <c r="O455" s="107">
        <v>19</v>
      </c>
      <c r="P455" s="107">
        <f>N455-O455</f>
        <v>0</v>
      </c>
      <c r="Q455" s="110">
        <f t="shared" ref="Q455:Q518" si="17">L455-M455</f>
        <v>4171308.3999999911</v>
      </c>
      <c r="R455" s="111">
        <f>L455/H455</f>
        <v>658.93404282959227</v>
      </c>
    </row>
    <row r="456" spans="1:18" x14ac:dyDescent="0.35">
      <c r="A456" s="100">
        <v>1</v>
      </c>
      <c r="B456" s="101" t="s">
        <v>58</v>
      </c>
      <c r="C456" s="101" t="s">
        <v>367</v>
      </c>
      <c r="D456" s="101" t="s">
        <v>79</v>
      </c>
      <c r="E456" s="101" t="s">
        <v>368</v>
      </c>
      <c r="F456" s="101" t="s">
        <v>208</v>
      </c>
      <c r="G456" s="101" t="s">
        <v>369</v>
      </c>
      <c r="H456" s="102"/>
      <c r="I456" s="100"/>
      <c r="J456" s="103"/>
      <c r="K456" s="104"/>
      <c r="L456" s="105"/>
      <c r="M456" s="105"/>
      <c r="N456" s="101"/>
      <c r="O456" s="101"/>
      <c r="P456" s="101"/>
    </row>
    <row r="457" spans="1:18" x14ac:dyDescent="0.35">
      <c r="A457" s="100">
        <v>2</v>
      </c>
      <c r="B457" s="101" t="s">
        <v>58</v>
      </c>
      <c r="C457" s="101" t="s">
        <v>367</v>
      </c>
      <c r="D457" s="101" t="s">
        <v>79</v>
      </c>
      <c r="E457" s="101" t="s">
        <v>368</v>
      </c>
      <c r="F457" s="101" t="s">
        <v>178</v>
      </c>
      <c r="G457" s="101" t="s">
        <v>702</v>
      </c>
      <c r="H457" s="102">
        <v>1745</v>
      </c>
      <c r="I457" s="100">
        <v>2</v>
      </c>
      <c r="J457" s="103">
        <f>'เลย '!F23</f>
        <v>196186.06</v>
      </c>
      <c r="K457" s="104">
        <f>SUM('เลย '!AI23)</f>
        <v>191965.22999999998</v>
      </c>
      <c r="L457" s="105">
        <f>'เลย '!AJ23</f>
        <v>1288730.67</v>
      </c>
      <c r="M457" s="105">
        <f>'เลย '!AK23</f>
        <v>1230595.3899999999</v>
      </c>
      <c r="N457" s="101"/>
      <c r="O457" s="101"/>
      <c r="P457" s="101"/>
      <c r="Q457" s="93">
        <f t="shared" si="17"/>
        <v>58135.280000000028</v>
      </c>
      <c r="R457" s="94">
        <f t="shared" ref="R457:R518" si="18">L457/H457</f>
        <v>738.52760458452713</v>
      </c>
    </row>
    <row r="458" spans="1:18" x14ac:dyDescent="0.35">
      <c r="A458" s="100">
        <v>3</v>
      </c>
      <c r="B458" s="101" t="s">
        <v>58</v>
      </c>
      <c r="C458" s="101" t="s">
        <v>367</v>
      </c>
      <c r="D458" s="101" t="s">
        <v>79</v>
      </c>
      <c r="E458" s="101" t="s">
        <v>368</v>
      </c>
      <c r="F458" s="101" t="s">
        <v>178</v>
      </c>
      <c r="G458" s="101" t="s">
        <v>703</v>
      </c>
      <c r="H458" s="102">
        <v>4989</v>
      </c>
      <c r="I458" s="100">
        <v>4</v>
      </c>
      <c r="J458" s="103">
        <f>'เลย '!F24</f>
        <v>688626.77</v>
      </c>
      <c r="K458" s="104">
        <f>SUM('เลย '!AI24)</f>
        <v>542305.31000000006</v>
      </c>
      <c r="L458" s="105">
        <f>'เลย '!AJ24</f>
        <v>2570297.33</v>
      </c>
      <c r="M458" s="105">
        <f>'เลย '!AK24</f>
        <v>2428391.79</v>
      </c>
      <c r="N458" s="101"/>
      <c r="O458" s="101"/>
      <c r="P458" s="101"/>
      <c r="Q458" s="93">
        <f t="shared" si="17"/>
        <v>141905.54000000004</v>
      </c>
      <c r="R458" s="94">
        <f t="shared" si="18"/>
        <v>515.19289035878933</v>
      </c>
    </row>
    <row r="459" spans="1:18" x14ac:dyDescent="0.35">
      <c r="A459" s="100">
        <v>4</v>
      </c>
      <c r="B459" s="101" t="s">
        <v>58</v>
      </c>
      <c r="C459" s="101" t="s">
        <v>367</v>
      </c>
      <c r="D459" s="101" t="s">
        <v>79</v>
      </c>
      <c r="E459" s="101" t="s">
        <v>368</v>
      </c>
      <c r="F459" s="101" t="s">
        <v>178</v>
      </c>
      <c r="G459" s="101" t="s">
        <v>704</v>
      </c>
      <c r="H459" s="102">
        <v>1240</v>
      </c>
      <c r="I459" s="100">
        <v>1</v>
      </c>
      <c r="J459" s="103">
        <f>'เลย '!F25</f>
        <v>349528.37</v>
      </c>
      <c r="K459" s="104">
        <f>SUM('เลย '!AI25)</f>
        <v>370192.73</v>
      </c>
      <c r="L459" s="105">
        <f>'เลย '!AJ25</f>
        <v>2470415.1900000004</v>
      </c>
      <c r="M459" s="105">
        <f>'เลย '!AK25</f>
        <v>2278294.4600000004</v>
      </c>
      <c r="N459" s="101"/>
      <c r="O459" s="101"/>
      <c r="P459" s="101"/>
      <c r="Q459" s="93">
        <f t="shared" si="17"/>
        <v>192120.72999999998</v>
      </c>
      <c r="R459" s="94">
        <f t="shared" si="18"/>
        <v>1992.2703145161295</v>
      </c>
    </row>
    <row r="460" spans="1:18" x14ac:dyDescent="0.35">
      <c r="A460" s="100">
        <v>5</v>
      </c>
      <c r="B460" s="101" t="s">
        <v>58</v>
      </c>
      <c r="C460" s="101" t="s">
        <v>367</v>
      </c>
      <c r="D460" s="101" t="s">
        <v>79</v>
      </c>
      <c r="E460" s="101" t="s">
        <v>368</v>
      </c>
      <c r="F460" s="101" t="s">
        <v>178</v>
      </c>
      <c r="G460" s="101" t="s">
        <v>705</v>
      </c>
      <c r="H460" s="102">
        <v>3087</v>
      </c>
      <c r="I460" s="100">
        <v>3</v>
      </c>
      <c r="J460" s="103">
        <f>'เลย '!F26</f>
        <v>670300.42000000004</v>
      </c>
      <c r="K460" s="104">
        <f>SUM('เลย '!AI26)</f>
        <v>386841.25</v>
      </c>
      <c r="L460" s="105">
        <f>'เลย '!AJ26</f>
        <v>1318653.9900000002</v>
      </c>
      <c r="M460" s="105">
        <f>'เลย '!AK26</f>
        <v>1226308.04</v>
      </c>
      <c r="N460" s="101"/>
      <c r="O460" s="101"/>
      <c r="P460" s="101"/>
      <c r="Q460" s="93">
        <f t="shared" si="17"/>
        <v>92345.950000000186</v>
      </c>
      <c r="R460" s="94">
        <f t="shared" si="18"/>
        <v>427.16358600583095</v>
      </c>
    </row>
    <row r="461" spans="1:18" x14ac:dyDescent="0.35">
      <c r="A461" s="100">
        <v>6</v>
      </c>
      <c r="B461" s="101" t="s">
        <v>58</v>
      </c>
      <c r="C461" s="101" t="s">
        <v>367</v>
      </c>
      <c r="D461" s="101" t="s">
        <v>79</v>
      </c>
      <c r="E461" s="101" t="s">
        <v>368</v>
      </c>
      <c r="F461" s="101" t="s">
        <v>178</v>
      </c>
      <c r="G461" s="101" t="s">
        <v>706</v>
      </c>
      <c r="H461" s="102">
        <v>2421</v>
      </c>
      <c r="I461" s="100">
        <v>2</v>
      </c>
      <c r="J461" s="103">
        <f>'เลย '!F27</f>
        <v>531119.17000000004</v>
      </c>
      <c r="K461" s="104">
        <f>SUM('เลย '!AI27)</f>
        <v>500011.61</v>
      </c>
      <c r="L461" s="105">
        <f>'เลย '!AJ27</f>
        <v>2281757.56</v>
      </c>
      <c r="M461" s="105">
        <f>'เลย '!AK27</f>
        <v>2004750.93</v>
      </c>
      <c r="N461" s="101"/>
      <c r="O461" s="101"/>
      <c r="P461" s="101"/>
      <c r="Q461" s="93">
        <f t="shared" si="17"/>
        <v>277006.63000000012</v>
      </c>
      <c r="R461" s="94">
        <f t="shared" si="18"/>
        <v>942.48556794712931</v>
      </c>
    </row>
    <row r="462" spans="1:18" s="112" customFormat="1" x14ac:dyDescent="0.35">
      <c r="A462" s="106">
        <v>2</v>
      </c>
      <c r="B462" s="107" t="s">
        <v>58</v>
      </c>
      <c r="C462" s="107"/>
      <c r="D462" s="107"/>
      <c r="E462" s="107" t="s">
        <v>75</v>
      </c>
      <c r="F462" s="107"/>
      <c r="G462" s="107" t="s">
        <v>370</v>
      </c>
      <c r="H462" s="113">
        <f>SUM(H456:H461)</f>
        <v>13482</v>
      </c>
      <c r="I462" s="106"/>
      <c r="J462" s="109">
        <f>SUM(J456:J461)</f>
        <v>2435760.79</v>
      </c>
      <c r="K462" s="109">
        <f>SUM(K456:K461)</f>
        <v>1991316.13</v>
      </c>
      <c r="L462" s="109">
        <f>SUM(L456:L461)</f>
        <v>9929854.7400000002</v>
      </c>
      <c r="M462" s="109">
        <f>SUM(M456:M461)</f>
        <v>9168340.6100000013</v>
      </c>
      <c r="N462" s="107">
        <v>5</v>
      </c>
      <c r="O462" s="107">
        <v>5</v>
      </c>
      <c r="P462" s="107">
        <f>N462-O462</f>
        <v>0</v>
      </c>
      <c r="Q462" s="110">
        <f t="shared" si="17"/>
        <v>761514.12999999896</v>
      </c>
      <c r="R462" s="111">
        <f>L462/H462</f>
        <v>736.52683133066307</v>
      </c>
    </row>
    <row r="463" spans="1:18" x14ac:dyDescent="0.35">
      <c r="A463" s="100">
        <v>1</v>
      </c>
      <c r="B463" s="101" t="s">
        <v>58</v>
      </c>
      <c r="C463" s="101" t="s">
        <v>371</v>
      </c>
      <c r="D463" s="101" t="s">
        <v>86</v>
      </c>
      <c r="E463" s="101" t="s">
        <v>372</v>
      </c>
      <c r="F463" s="101" t="s">
        <v>208</v>
      </c>
      <c r="G463" s="101" t="s">
        <v>373</v>
      </c>
      <c r="H463" s="102"/>
      <c r="I463" s="100"/>
      <c r="J463" s="103"/>
      <c r="K463" s="104"/>
      <c r="L463" s="105"/>
      <c r="M463" s="105"/>
      <c r="N463" s="101"/>
      <c r="O463" s="101"/>
      <c r="P463" s="101"/>
    </row>
    <row r="464" spans="1:18" x14ac:dyDescent="0.35">
      <c r="A464" s="100">
        <v>2</v>
      </c>
      <c r="B464" s="101" t="s">
        <v>58</v>
      </c>
      <c r="C464" s="101" t="s">
        <v>371</v>
      </c>
      <c r="D464" s="101" t="s">
        <v>86</v>
      </c>
      <c r="E464" s="101" t="s">
        <v>372</v>
      </c>
      <c r="F464" s="101" t="s">
        <v>178</v>
      </c>
      <c r="G464" s="101" t="s">
        <v>707</v>
      </c>
      <c r="H464" s="102">
        <v>4591</v>
      </c>
      <c r="I464" s="100">
        <v>4</v>
      </c>
      <c r="J464" s="103">
        <f>'เลย '!F28</f>
        <v>900803.84</v>
      </c>
      <c r="K464" s="104">
        <f>SUM('เลย '!AI28)</f>
        <v>847489.37999999989</v>
      </c>
      <c r="L464" s="105">
        <f>'เลย '!AJ28</f>
        <v>4556323.07</v>
      </c>
      <c r="M464" s="105">
        <f>'เลย '!AK28</f>
        <v>4061101.3600000003</v>
      </c>
      <c r="N464" s="101"/>
      <c r="O464" s="101"/>
      <c r="P464" s="101"/>
      <c r="Q464" s="93">
        <f t="shared" si="17"/>
        <v>495221.70999999996</v>
      </c>
      <c r="R464" s="94">
        <f t="shared" si="18"/>
        <v>992.44675887606195</v>
      </c>
    </row>
    <row r="465" spans="1:18" x14ac:dyDescent="0.35">
      <c r="A465" s="100">
        <v>3</v>
      </c>
      <c r="B465" s="101" t="s">
        <v>58</v>
      </c>
      <c r="C465" s="101" t="s">
        <v>371</v>
      </c>
      <c r="D465" s="101" t="s">
        <v>86</v>
      </c>
      <c r="E465" s="101" t="s">
        <v>372</v>
      </c>
      <c r="F465" s="101" t="s">
        <v>178</v>
      </c>
      <c r="G465" s="101" t="s">
        <v>708</v>
      </c>
      <c r="H465" s="102">
        <v>2795</v>
      </c>
      <c r="I465" s="100">
        <v>2</v>
      </c>
      <c r="J465" s="103">
        <f>'เลย '!F29</f>
        <v>613910.87</v>
      </c>
      <c r="K465" s="104">
        <f>SUM('เลย '!AI29)</f>
        <v>602535.37</v>
      </c>
      <c r="L465" s="105">
        <f>'เลย '!AJ29</f>
        <v>1824152.81</v>
      </c>
      <c r="M465" s="105">
        <f>'เลย '!AK29</f>
        <v>1640030.92</v>
      </c>
      <c r="N465" s="101"/>
      <c r="O465" s="101"/>
      <c r="P465" s="101"/>
      <c r="Q465" s="93">
        <f t="shared" si="17"/>
        <v>184121.89000000013</v>
      </c>
      <c r="R465" s="94">
        <f t="shared" si="18"/>
        <v>652.64859033989273</v>
      </c>
    </row>
    <row r="466" spans="1:18" x14ac:dyDescent="0.35">
      <c r="A466" s="100">
        <v>4</v>
      </c>
      <c r="B466" s="101" t="s">
        <v>58</v>
      </c>
      <c r="C466" s="101" t="s">
        <v>371</v>
      </c>
      <c r="D466" s="101" t="s">
        <v>86</v>
      </c>
      <c r="E466" s="101" t="s">
        <v>372</v>
      </c>
      <c r="F466" s="101" t="s">
        <v>178</v>
      </c>
      <c r="G466" s="101" t="s">
        <v>709</v>
      </c>
      <c r="H466" s="102">
        <v>3578</v>
      </c>
      <c r="I466" s="100">
        <v>3</v>
      </c>
      <c r="J466" s="103">
        <f>'เลย '!F30</f>
        <v>865188.32</v>
      </c>
      <c r="K466" s="104">
        <f>SUM('เลย '!AI30)</f>
        <v>957551.86999999988</v>
      </c>
      <c r="L466" s="105">
        <f>'เลย '!AJ30</f>
        <v>1666887.26</v>
      </c>
      <c r="M466" s="105">
        <f>'เลย '!AK30</f>
        <v>1306939.72</v>
      </c>
      <c r="N466" s="101"/>
      <c r="O466" s="101"/>
      <c r="P466" s="101"/>
      <c r="Q466" s="93">
        <f t="shared" si="17"/>
        <v>359947.54000000004</v>
      </c>
      <c r="R466" s="94">
        <f t="shared" si="18"/>
        <v>465.87122973728339</v>
      </c>
    </row>
    <row r="467" spans="1:18" x14ac:dyDescent="0.35">
      <c r="A467" s="100">
        <v>5</v>
      </c>
      <c r="B467" s="101" t="s">
        <v>58</v>
      </c>
      <c r="C467" s="101" t="s">
        <v>371</v>
      </c>
      <c r="D467" s="101" t="s">
        <v>86</v>
      </c>
      <c r="E467" s="101" t="s">
        <v>372</v>
      </c>
      <c r="F467" s="101" t="s">
        <v>178</v>
      </c>
      <c r="G467" s="101" t="s">
        <v>710</v>
      </c>
      <c r="H467" s="102">
        <v>5176</v>
      </c>
      <c r="I467" s="100">
        <v>4</v>
      </c>
      <c r="J467" s="103">
        <f>'เลย '!F31</f>
        <v>662063.18000000005</v>
      </c>
      <c r="K467" s="104">
        <f>SUM('เลย '!AI31)</f>
        <v>683812.01</v>
      </c>
      <c r="L467" s="105">
        <f>'เลย '!AJ31</f>
        <v>3293997.7</v>
      </c>
      <c r="M467" s="105">
        <f>'เลย '!AK31</f>
        <v>2900899.86</v>
      </c>
      <c r="N467" s="101"/>
      <c r="O467" s="101"/>
      <c r="P467" s="101"/>
      <c r="Q467" s="93">
        <f t="shared" si="17"/>
        <v>393097.84000000032</v>
      </c>
      <c r="R467" s="94">
        <f t="shared" si="18"/>
        <v>636.39831916537867</v>
      </c>
    </row>
    <row r="468" spans="1:18" x14ac:dyDescent="0.35">
      <c r="A468" s="100">
        <v>6</v>
      </c>
      <c r="B468" s="101" t="s">
        <v>58</v>
      </c>
      <c r="C468" s="101" t="s">
        <v>371</v>
      </c>
      <c r="D468" s="101" t="s">
        <v>86</v>
      </c>
      <c r="E468" s="101" t="s">
        <v>372</v>
      </c>
      <c r="F468" s="101" t="s">
        <v>178</v>
      </c>
      <c r="G468" s="101" t="s">
        <v>711</v>
      </c>
      <c r="H468" s="102">
        <v>2328</v>
      </c>
      <c r="I468" s="100">
        <v>2</v>
      </c>
      <c r="J468" s="103">
        <f>'เลย '!F32</f>
        <v>600134.87</v>
      </c>
      <c r="K468" s="104">
        <f>SUM('เลย '!AI32)</f>
        <v>490936.25</v>
      </c>
      <c r="L468" s="105">
        <f>'เลย '!AJ32</f>
        <v>2138240.02</v>
      </c>
      <c r="M468" s="105">
        <f>'เลย '!AK32</f>
        <v>1916887</v>
      </c>
      <c r="N468" s="101"/>
      <c r="O468" s="101"/>
      <c r="P468" s="101"/>
      <c r="Q468" s="93">
        <f t="shared" si="17"/>
        <v>221353.02000000002</v>
      </c>
      <c r="R468" s="94">
        <f t="shared" si="18"/>
        <v>918.48798109965639</v>
      </c>
    </row>
    <row r="469" spans="1:18" x14ac:dyDescent="0.35">
      <c r="A469" s="100">
        <v>7</v>
      </c>
      <c r="B469" s="101" t="s">
        <v>58</v>
      </c>
      <c r="C469" s="101" t="s">
        <v>371</v>
      </c>
      <c r="D469" s="101" t="s">
        <v>86</v>
      </c>
      <c r="E469" s="101" t="s">
        <v>372</v>
      </c>
      <c r="F469" s="101" t="s">
        <v>178</v>
      </c>
      <c r="G469" s="101" t="s">
        <v>712</v>
      </c>
      <c r="H469" s="102">
        <v>1655</v>
      </c>
      <c r="I469" s="100">
        <v>2</v>
      </c>
      <c r="J469" s="103">
        <f>'เลย '!F33</f>
        <v>716781.88</v>
      </c>
      <c r="K469" s="104">
        <f>SUM('เลย '!AI33)</f>
        <v>867785.75</v>
      </c>
      <c r="L469" s="105">
        <f>'เลย '!AJ33</f>
        <v>1688877.07</v>
      </c>
      <c r="M469" s="105">
        <f>'เลย '!AK33</f>
        <v>1489584.11</v>
      </c>
      <c r="N469" s="101"/>
      <c r="O469" s="101"/>
      <c r="P469" s="101"/>
      <c r="Q469" s="93">
        <f t="shared" si="17"/>
        <v>199292.95999999996</v>
      </c>
      <c r="R469" s="94">
        <f t="shared" si="18"/>
        <v>1020.4695287009064</v>
      </c>
    </row>
    <row r="470" spans="1:18" x14ac:dyDescent="0.35">
      <c r="A470" s="100">
        <v>8</v>
      </c>
      <c r="B470" s="101" t="s">
        <v>58</v>
      </c>
      <c r="C470" s="101" t="s">
        <v>371</v>
      </c>
      <c r="D470" s="101" t="s">
        <v>86</v>
      </c>
      <c r="E470" s="101" t="s">
        <v>372</v>
      </c>
      <c r="F470" s="101" t="s">
        <v>178</v>
      </c>
      <c r="G470" s="101" t="s">
        <v>713</v>
      </c>
      <c r="H470" s="102">
        <v>2535</v>
      </c>
      <c r="I470" s="100">
        <v>2</v>
      </c>
      <c r="J470" s="103">
        <f>'เลย '!F34</f>
        <v>503978.27</v>
      </c>
      <c r="K470" s="104">
        <f>SUM('เลย '!AI34)</f>
        <v>534657.37000000011</v>
      </c>
      <c r="L470" s="105">
        <f>'เลย '!AJ34</f>
        <v>3073256.35</v>
      </c>
      <c r="M470" s="105">
        <f>'เลย '!AK34</f>
        <v>2688497.07</v>
      </c>
      <c r="N470" s="101"/>
      <c r="O470" s="101"/>
      <c r="P470" s="101"/>
      <c r="Q470" s="93">
        <f t="shared" si="17"/>
        <v>384759.28000000026</v>
      </c>
      <c r="R470" s="94">
        <f t="shared" si="18"/>
        <v>1212.3299211045364</v>
      </c>
    </row>
    <row r="471" spans="1:18" x14ac:dyDescent="0.35">
      <c r="A471" s="100">
        <v>9</v>
      </c>
      <c r="B471" s="101" t="s">
        <v>58</v>
      </c>
      <c r="C471" s="101" t="s">
        <v>371</v>
      </c>
      <c r="D471" s="101" t="s">
        <v>86</v>
      </c>
      <c r="E471" s="101" t="s">
        <v>372</v>
      </c>
      <c r="F471" s="101" t="s">
        <v>178</v>
      </c>
      <c r="G471" s="101" t="s">
        <v>714</v>
      </c>
      <c r="H471" s="102">
        <v>2411</v>
      </c>
      <c r="I471" s="100">
        <v>2</v>
      </c>
      <c r="J471" s="103">
        <f>'เลย '!F35</f>
        <v>595074.64</v>
      </c>
      <c r="K471" s="104">
        <f>SUM('เลย '!AI35)</f>
        <v>608704.26</v>
      </c>
      <c r="L471" s="105">
        <f>'เลย '!AJ35</f>
        <v>1253653.3500000001</v>
      </c>
      <c r="M471" s="105">
        <f>'เลย '!AK35</f>
        <v>1083494.5</v>
      </c>
      <c r="N471" s="101"/>
      <c r="O471" s="101"/>
      <c r="P471" s="101"/>
      <c r="Q471" s="93">
        <f t="shared" si="17"/>
        <v>170158.85000000009</v>
      </c>
      <c r="R471" s="94">
        <f t="shared" si="18"/>
        <v>519.97235586893407</v>
      </c>
    </row>
    <row r="472" spans="1:18" x14ac:dyDescent="0.35">
      <c r="A472" s="100">
        <v>10</v>
      </c>
      <c r="B472" s="101" t="s">
        <v>58</v>
      </c>
      <c r="C472" s="101" t="s">
        <v>371</v>
      </c>
      <c r="D472" s="101" t="s">
        <v>86</v>
      </c>
      <c r="E472" s="101" t="s">
        <v>372</v>
      </c>
      <c r="F472" s="101" t="s">
        <v>178</v>
      </c>
      <c r="G472" s="101" t="s">
        <v>715</v>
      </c>
      <c r="H472" s="102">
        <v>1725</v>
      </c>
      <c r="I472" s="100">
        <v>2</v>
      </c>
      <c r="J472" s="103">
        <f>'เลย '!F36</f>
        <v>442194.43</v>
      </c>
      <c r="K472" s="104">
        <f>SUM('เลย '!AI36)</f>
        <v>511610.23</v>
      </c>
      <c r="L472" s="105">
        <f>'เลย '!AJ36</f>
        <v>1794999.4100000001</v>
      </c>
      <c r="M472" s="105">
        <f>'เลย '!AK36</f>
        <v>1480591.0299999998</v>
      </c>
      <c r="N472" s="101"/>
      <c r="O472" s="101"/>
      <c r="P472" s="101"/>
      <c r="Q472" s="93">
        <f t="shared" si="17"/>
        <v>314408.38000000035</v>
      </c>
      <c r="R472" s="94">
        <f t="shared" si="18"/>
        <v>1040.5793681159421</v>
      </c>
    </row>
    <row r="473" spans="1:18" x14ac:dyDescent="0.35">
      <c r="A473" s="100">
        <v>11</v>
      </c>
      <c r="B473" s="101" t="s">
        <v>58</v>
      </c>
      <c r="C473" s="101" t="s">
        <v>371</v>
      </c>
      <c r="D473" s="101" t="s">
        <v>86</v>
      </c>
      <c r="E473" s="101" t="s">
        <v>372</v>
      </c>
      <c r="F473" s="101" t="s">
        <v>178</v>
      </c>
      <c r="G473" s="101" t="s">
        <v>716</v>
      </c>
      <c r="H473" s="102">
        <v>2404</v>
      </c>
      <c r="I473" s="100">
        <v>2</v>
      </c>
      <c r="J473" s="103">
        <f>'เลย '!F37</f>
        <v>469474.61</v>
      </c>
      <c r="K473" s="104">
        <f>SUM('เลย '!AI37)</f>
        <v>614456.54</v>
      </c>
      <c r="L473" s="105">
        <f>'เลย '!AJ37</f>
        <v>2192861.61</v>
      </c>
      <c r="M473" s="105">
        <f>'เลย '!AK37</f>
        <v>1929334.43</v>
      </c>
      <c r="N473" s="101"/>
      <c r="O473" s="101"/>
      <c r="P473" s="101"/>
      <c r="Q473" s="93">
        <f t="shared" si="17"/>
        <v>263527.17999999993</v>
      </c>
      <c r="R473" s="94">
        <f t="shared" si="18"/>
        <v>912.17205074875199</v>
      </c>
    </row>
    <row r="474" spans="1:18" x14ac:dyDescent="0.35">
      <c r="A474" s="100">
        <v>12</v>
      </c>
      <c r="B474" s="101" t="s">
        <v>58</v>
      </c>
      <c r="C474" s="101" t="s">
        <v>371</v>
      </c>
      <c r="D474" s="101" t="s">
        <v>86</v>
      </c>
      <c r="E474" s="101" t="s">
        <v>372</v>
      </c>
      <c r="F474" s="101" t="s">
        <v>178</v>
      </c>
      <c r="G474" s="101" t="s">
        <v>717</v>
      </c>
      <c r="H474" s="102">
        <v>2019</v>
      </c>
      <c r="I474" s="100">
        <v>2</v>
      </c>
      <c r="J474" s="103">
        <f>'เลย '!F38</f>
        <v>318935.67</v>
      </c>
      <c r="K474" s="104">
        <f>SUM('เลย '!AI38)</f>
        <v>330026.30999999994</v>
      </c>
      <c r="L474" s="105">
        <f>'เลย '!AJ38</f>
        <v>2069594.47</v>
      </c>
      <c r="M474" s="105">
        <f>'เลย '!AK38</f>
        <v>2064421.76</v>
      </c>
      <c r="N474" s="101"/>
      <c r="O474" s="101"/>
      <c r="P474" s="101"/>
      <c r="Q474" s="93">
        <f t="shared" si="17"/>
        <v>5172.7099999999627</v>
      </c>
      <c r="R474" s="94">
        <f t="shared" si="18"/>
        <v>1025.0591728578504</v>
      </c>
    </row>
    <row r="475" spans="1:18" x14ac:dyDescent="0.35">
      <c r="A475" s="100">
        <v>13</v>
      </c>
      <c r="B475" s="101" t="s">
        <v>58</v>
      </c>
      <c r="C475" s="101" t="s">
        <v>371</v>
      </c>
      <c r="D475" s="101" t="s">
        <v>86</v>
      </c>
      <c r="E475" s="101" t="s">
        <v>372</v>
      </c>
      <c r="F475" s="101" t="s">
        <v>178</v>
      </c>
      <c r="G475" s="101" t="s">
        <v>718</v>
      </c>
      <c r="H475" s="102">
        <v>2954</v>
      </c>
      <c r="I475" s="100">
        <v>2</v>
      </c>
      <c r="J475" s="103">
        <f>'เลย '!F39</f>
        <v>969217.95</v>
      </c>
      <c r="K475" s="104">
        <f>SUM('เลย '!AI39)</f>
        <v>1006608.46</v>
      </c>
      <c r="L475" s="105">
        <f>'เลย '!AJ39</f>
        <v>1936608.6199999999</v>
      </c>
      <c r="M475" s="105">
        <f>'เลย '!AK39</f>
        <v>1640368.5699999998</v>
      </c>
      <c r="N475" s="101"/>
      <c r="O475" s="101"/>
      <c r="P475" s="101"/>
      <c r="Q475" s="93">
        <f t="shared" si="17"/>
        <v>296240.05000000005</v>
      </c>
      <c r="R475" s="94">
        <f t="shared" si="18"/>
        <v>655.58856465809072</v>
      </c>
    </row>
    <row r="476" spans="1:18" x14ac:dyDescent="0.35">
      <c r="A476" s="100">
        <v>14</v>
      </c>
      <c r="B476" s="101" t="s">
        <v>58</v>
      </c>
      <c r="C476" s="101" t="s">
        <v>371</v>
      </c>
      <c r="D476" s="101" t="s">
        <v>86</v>
      </c>
      <c r="E476" s="101" t="s">
        <v>372</v>
      </c>
      <c r="F476" s="101" t="s">
        <v>178</v>
      </c>
      <c r="G476" s="101" t="s">
        <v>719</v>
      </c>
      <c r="H476" s="102">
        <v>2098</v>
      </c>
      <c r="I476" s="100">
        <v>2</v>
      </c>
      <c r="J476" s="103">
        <f>'เลย '!F40</f>
        <v>585753.5</v>
      </c>
      <c r="K476" s="104">
        <f>SUM('เลย '!AI40)</f>
        <v>377011.05</v>
      </c>
      <c r="L476" s="105">
        <f>'เลย '!AJ40</f>
        <v>2338434.25</v>
      </c>
      <c r="M476" s="105">
        <f>'เลย '!AK40</f>
        <v>2345578.8200000003</v>
      </c>
      <c r="N476" s="101"/>
      <c r="O476" s="101"/>
      <c r="P476" s="101"/>
      <c r="Q476" s="93">
        <f t="shared" si="17"/>
        <v>-7144.570000000298</v>
      </c>
      <c r="R476" s="94">
        <f t="shared" si="18"/>
        <v>1114.6016444232603</v>
      </c>
    </row>
    <row r="477" spans="1:18" x14ac:dyDescent="0.35">
      <c r="A477" s="100">
        <v>15</v>
      </c>
      <c r="B477" s="101" t="s">
        <v>58</v>
      </c>
      <c r="C477" s="101" t="s">
        <v>371</v>
      </c>
      <c r="D477" s="101" t="s">
        <v>86</v>
      </c>
      <c r="E477" s="101" t="s">
        <v>372</v>
      </c>
      <c r="F477" s="101" t="s">
        <v>178</v>
      </c>
      <c r="G477" s="101" t="s">
        <v>720</v>
      </c>
      <c r="H477" s="102">
        <v>2078</v>
      </c>
      <c r="I477" s="100">
        <v>2</v>
      </c>
      <c r="J477" s="103">
        <f>'เลย '!F41</f>
        <v>668556.63</v>
      </c>
      <c r="K477" s="104">
        <f>SUM('เลย '!AI41)</f>
        <v>629332.52</v>
      </c>
      <c r="L477" s="105">
        <f>'เลย '!AJ41</f>
        <v>1970904.5399999998</v>
      </c>
      <c r="M477" s="105">
        <f>'เลย '!AK41</f>
        <v>1717573.95</v>
      </c>
      <c r="N477" s="101"/>
      <c r="O477" s="101"/>
      <c r="P477" s="101"/>
      <c r="Q477" s="93">
        <f t="shared" si="17"/>
        <v>253330.58999999985</v>
      </c>
      <c r="R477" s="94">
        <f t="shared" si="18"/>
        <v>948.46224254090464</v>
      </c>
    </row>
    <row r="478" spans="1:18" s="112" customFormat="1" x14ac:dyDescent="0.35">
      <c r="A478" s="106">
        <v>3</v>
      </c>
      <c r="B478" s="107" t="s">
        <v>58</v>
      </c>
      <c r="C478" s="107"/>
      <c r="D478" s="107"/>
      <c r="E478" s="107" t="s">
        <v>75</v>
      </c>
      <c r="F478" s="107"/>
      <c r="G478" s="107" t="s">
        <v>374</v>
      </c>
      <c r="H478" s="113">
        <f>SUM(H463:H477)</f>
        <v>38347</v>
      </c>
      <c r="I478" s="106"/>
      <c r="J478" s="109">
        <f>SUM(J463:J477)</f>
        <v>8912068.6600000001</v>
      </c>
      <c r="K478" s="109">
        <f>SUM(K463:K477)</f>
        <v>9062517.3699999992</v>
      </c>
      <c r="L478" s="109">
        <f>SUM(L463:L477)</f>
        <v>31798790.530000001</v>
      </c>
      <c r="M478" s="109">
        <f>SUM(M463:M477)</f>
        <v>28265303.100000001</v>
      </c>
      <c r="N478" s="107">
        <v>14</v>
      </c>
      <c r="O478" s="107">
        <v>14</v>
      </c>
      <c r="P478" s="107">
        <f>N478-O478</f>
        <v>0</v>
      </c>
      <c r="Q478" s="110">
        <f t="shared" si="17"/>
        <v>3533487.4299999997</v>
      </c>
      <c r="R478" s="111">
        <f>L478/H478</f>
        <v>829.23802461731043</v>
      </c>
    </row>
    <row r="479" spans="1:18" x14ac:dyDescent="0.35">
      <c r="A479" s="100">
        <v>1</v>
      </c>
      <c r="B479" s="101" t="s">
        <v>58</v>
      </c>
      <c r="C479" s="101" t="s">
        <v>375</v>
      </c>
      <c r="D479" s="101" t="s">
        <v>93</v>
      </c>
      <c r="E479" s="101" t="s">
        <v>376</v>
      </c>
      <c r="F479" s="101" t="s">
        <v>208</v>
      </c>
      <c r="G479" s="101" t="s">
        <v>377</v>
      </c>
      <c r="H479" s="102"/>
      <c r="I479" s="100"/>
      <c r="J479" s="103"/>
      <c r="K479" s="104"/>
      <c r="L479" s="105"/>
      <c r="M479" s="105"/>
      <c r="N479" s="101"/>
      <c r="O479" s="101"/>
      <c r="P479" s="101"/>
    </row>
    <row r="480" spans="1:18" x14ac:dyDescent="0.35">
      <c r="A480" s="100">
        <v>2</v>
      </c>
      <c r="B480" s="101" t="s">
        <v>58</v>
      </c>
      <c r="C480" s="101" t="s">
        <v>375</v>
      </c>
      <c r="D480" s="101" t="s">
        <v>93</v>
      </c>
      <c r="E480" s="101" t="s">
        <v>376</v>
      </c>
      <c r="F480" s="101" t="s">
        <v>178</v>
      </c>
      <c r="G480" s="101" t="s">
        <v>721</v>
      </c>
      <c r="H480" s="102">
        <v>3715</v>
      </c>
      <c r="I480" s="100">
        <v>3</v>
      </c>
      <c r="J480" s="103">
        <f>'เลย '!F42</f>
        <v>121508.46</v>
      </c>
      <c r="K480" s="104">
        <f>SUM('เลย '!AI42)</f>
        <v>148543.32</v>
      </c>
      <c r="L480" s="105">
        <f>'เลย '!AJ42</f>
        <v>2087629.93</v>
      </c>
      <c r="M480" s="105">
        <f>'เลย '!AK42</f>
        <v>2184389.59</v>
      </c>
      <c r="N480" s="101"/>
      <c r="O480" s="101"/>
      <c r="P480" s="101"/>
      <c r="Q480" s="93">
        <f t="shared" si="17"/>
        <v>-96759.659999999916</v>
      </c>
      <c r="R480" s="94">
        <f t="shared" si="18"/>
        <v>561.94614535666221</v>
      </c>
    </row>
    <row r="481" spans="1:18" x14ac:dyDescent="0.35">
      <c r="A481" s="100">
        <v>3</v>
      </c>
      <c r="B481" s="101" t="s">
        <v>58</v>
      </c>
      <c r="C481" s="101" t="s">
        <v>375</v>
      </c>
      <c r="D481" s="101" t="s">
        <v>93</v>
      </c>
      <c r="E481" s="101" t="s">
        <v>376</v>
      </c>
      <c r="F481" s="101" t="s">
        <v>178</v>
      </c>
      <c r="G481" s="101" t="s">
        <v>722</v>
      </c>
      <c r="H481" s="102">
        <v>4921</v>
      </c>
      <c r="I481" s="100">
        <v>4</v>
      </c>
      <c r="J481" s="103">
        <f>'เลย '!F43</f>
        <v>538918.63</v>
      </c>
      <c r="K481" s="104">
        <f>SUM('เลย '!AI43)</f>
        <v>669780.1399999999</v>
      </c>
      <c r="L481" s="105">
        <f>'เลย '!AJ43</f>
        <v>3023866.28</v>
      </c>
      <c r="M481" s="105">
        <f>'เลย '!AK43</f>
        <v>2990281.2300000004</v>
      </c>
      <c r="N481" s="101"/>
      <c r="O481" s="101"/>
      <c r="P481" s="101"/>
      <c r="Q481" s="93">
        <f t="shared" si="17"/>
        <v>33585.049999999348</v>
      </c>
      <c r="R481" s="94">
        <f t="shared" si="18"/>
        <v>614.48207274944116</v>
      </c>
    </row>
    <row r="482" spans="1:18" x14ac:dyDescent="0.35">
      <c r="A482" s="100">
        <v>4</v>
      </c>
      <c r="B482" s="101" t="s">
        <v>58</v>
      </c>
      <c r="C482" s="101" t="s">
        <v>375</v>
      </c>
      <c r="D482" s="101" t="s">
        <v>93</v>
      </c>
      <c r="E482" s="101" t="s">
        <v>376</v>
      </c>
      <c r="F482" s="101" t="s">
        <v>178</v>
      </c>
      <c r="G482" s="101" t="s">
        <v>723</v>
      </c>
      <c r="H482" s="102">
        <v>3507</v>
      </c>
      <c r="I482" s="100">
        <v>3</v>
      </c>
      <c r="J482" s="103">
        <f>'เลย '!F44</f>
        <v>764915.31</v>
      </c>
      <c r="K482" s="104">
        <f>SUM('เลย '!AI44)</f>
        <v>849455.78</v>
      </c>
      <c r="L482" s="105">
        <f>'เลย '!AJ44</f>
        <v>1910848.0999999999</v>
      </c>
      <c r="M482" s="105">
        <f>'เลย '!AK44</f>
        <v>1752975.16</v>
      </c>
      <c r="N482" s="101"/>
      <c r="O482" s="101"/>
      <c r="P482" s="101"/>
      <c r="Q482" s="93">
        <f t="shared" si="17"/>
        <v>157872.93999999994</v>
      </c>
      <c r="R482" s="94">
        <f t="shared" si="18"/>
        <v>544.86686626746507</v>
      </c>
    </row>
    <row r="483" spans="1:18" x14ac:dyDescent="0.35">
      <c r="A483" s="100">
        <v>5</v>
      </c>
      <c r="B483" s="101" t="s">
        <v>58</v>
      </c>
      <c r="C483" s="101" t="s">
        <v>375</v>
      </c>
      <c r="D483" s="101" t="s">
        <v>93</v>
      </c>
      <c r="E483" s="101" t="s">
        <v>376</v>
      </c>
      <c r="F483" s="101" t="s">
        <v>178</v>
      </c>
      <c r="G483" s="101" t="s">
        <v>724</v>
      </c>
      <c r="H483" s="102">
        <v>1297</v>
      </c>
      <c r="I483" s="100">
        <v>1</v>
      </c>
      <c r="J483" s="103">
        <f>'เลย '!F45</f>
        <v>615046.67000000004</v>
      </c>
      <c r="K483" s="104">
        <f>SUM('เลย '!AI45)</f>
        <v>682037.75</v>
      </c>
      <c r="L483" s="105">
        <f>'เลย '!AJ45</f>
        <v>1704723.2399999998</v>
      </c>
      <c r="M483" s="105">
        <f>'เลย '!AK45</f>
        <v>1336077.3499999999</v>
      </c>
      <c r="N483" s="101"/>
      <c r="O483" s="101"/>
      <c r="P483" s="101"/>
      <c r="Q483" s="93">
        <f t="shared" si="17"/>
        <v>368645.8899999999</v>
      </c>
      <c r="R483" s="94">
        <f t="shared" si="18"/>
        <v>1314.358704703161</v>
      </c>
    </row>
    <row r="484" spans="1:18" x14ac:dyDescent="0.35">
      <c r="A484" s="100">
        <v>6</v>
      </c>
      <c r="B484" s="101" t="s">
        <v>58</v>
      </c>
      <c r="C484" s="101" t="s">
        <v>375</v>
      </c>
      <c r="D484" s="101" t="s">
        <v>93</v>
      </c>
      <c r="E484" s="101" t="s">
        <v>376</v>
      </c>
      <c r="F484" s="101" t="s">
        <v>178</v>
      </c>
      <c r="G484" s="101" t="s">
        <v>725</v>
      </c>
      <c r="H484" s="102">
        <v>4858</v>
      </c>
      <c r="I484" s="100">
        <v>4</v>
      </c>
      <c r="J484" s="103">
        <f>'เลย '!F46</f>
        <v>91704.1</v>
      </c>
      <c r="K484" s="104">
        <f>SUM('เลย '!AI46)</f>
        <v>-171215.43999999997</v>
      </c>
      <c r="L484" s="105">
        <f>'เลย '!AJ46</f>
        <v>2222802.2800000003</v>
      </c>
      <c r="M484" s="105">
        <f>'เลย '!AK46</f>
        <v>2583924.46</v>
      </c>
      <c r="N484" s="101"/>
      <c r="O484" s="101"/>
      <c r="P484" s="101"/>
      <c r="Q484" s="93">
        <f t="shared" si="17"/>
        <v>-361122.1799999997</v>
      </c>
      <c r="R484" s="94">
        <f t="shared" si="18"/>
        <v>457.55501852614248</v>
      </c>
    </row>
    <row r="485" spans="1:18" x14ac:dyDescent="0.35">
      <c r="A485" s="100">
        <v>7</v>
      </c>
      <c r="B485" s="101" t="s">
        <v>58</v>
      </c>
      <c r="C485" s="101" t="s">
        <v>375</v>
      </c>
      <c r="D485" s="101" t="s">
        <v>93</v>
      </c>
      <c r="E485" s="101" t="s">
        <v>376</v>
      </c>
      <c r="F485" s="101" t="s">
        <v>178</v>
      </c>
      <c r="G485" s="101" t="s">
        <v>726</v>
      </c>
      <c r="H485" s="102">
        <v>3362</v>
      </c>
      <c r="I485" s="100">
        <v>3</v>
      </c>
      <c r="J485" s="103">
        <f>'เลย '!F47</f>
        <v>528448.78</v>
      </c>
      <c r="K485" s="104">
        <f>SUM('เลย '!AI47)</f>
        <v>539796.55000000005</v>
      </c>
      <c r="L485" s="105">
        <f>'เลย '!AJ47</f>
        <v>2055935.6099999999</v>
      </c>
      <c r="M485" s="105">
        <f>'เลย '!AK47</f>
        <v>2214385.5299999998</v>
      </c>
      <c r="N485" s="101"/>
      <c r="O485" s="101"/>
      <c r="P485" s="101"/>
      <c r="Q485" s="93">
        <f t="shared" si="17"/>
        <v>-158449.91999999993</v>
      </c>
      <c r="R485" s="94">
        <f t="shared" si="18"/>
        <v>611.52159726353352</v>
      </c>
    </row>
    <row r="486" spans="1:18" x14ac:dyDescent="0.35">
      <c r="A486" s="100">
        <v>8</v>
      </c>
      <c r="B486" s="101" t="s">
        <v>58</v>
      </c>
      <c r="C486" s="101" t="s">
        <v>375</v>
      </c>
      <c r="D486" s="101" t="s">
        <v>93</v>
      </c>
      <c r="E486" s="101" t="s">
        <v>376</v>
      </c>
      <c r="F486" s="101" t="s">
        <v>178</v>
      </c>
      <c r="G486" s="101" t="s">
        <v>727</v>
      </c>
      <c r="H486" s="102">
        <v>2717</v>
      </c>
      <c r="I486" s="100">
        <v>2</v>
      </c>
      <c r="J486" s="103">
        <f>'เลย '!F48</f>
        <v>465890.12</v>
      </c>
      <c r="K486" s="104">
        <f>SUM('เลย '!AI48)</f>
        <v>519150.70999999996</v>
      </c>
      <c r="L486" s="105">
        <f>'เลย '!AJ48</f>
        <v>2336013.42</v>
      </c>
      <c r="M486" s="105">
        <f>'เลย '!AK48</f>
        <v>2333875.64</v>
      </c>
      <c r="N486" s="101"/>
      <c r="O486" s="101"/>
      <c r="P486" s="101"/>
      <c r="Q486" s="93">
        <f t="shared" si="17"/>
        <v>2137.7799999997951</v>
      </c>
      <c r="R486" s="94">
        <f t="shared" si="18"/>
        <v>859.77674641148326</v>
      </c>
    </row>
    <row r="487" spans="1:18" x14ac:dyDescent="0.35">
      <c r="A487" s="100">
        <v>9</v>
      </c>
      <c r="B487" s="101" t="s">
        <v>58</v>
      </c>
      <c r="C487" s="101" t="s">
        <v>375</v>
      </c>
      <c r="D487" s="101" t="s">
        <v>93</v>
      </c>
      <c r="E487" s="101" t="s">
        <v>376</v>
      </c>
      <c r="F487" s="101" t="s">
        <v>178</v>
      </c>
      <c r="G487" s="101" t="s">
        <v>728</v>
      </c>
      <c r="H487" s="102">
        <v>1641</v>
      </c>
      <c r="I487" s="100">
        <v>2</v>
      </c>
      <c r="J487" s="103">
        <f>'เลย '!F49</f>
        <v>458096.74</v>
      </c>
      <c r="K487" s="104">
        <f>SUM('เลย '!AI49)</f>
        <v>467703.2</v>
      </c>
      <c r="L487" s="105">
        <f>'เลย '!AJ49</f>
        <v>1251750.56</v>
      </c>
      <c r="M487" s="105">
        <f>'เลย '!AK49</f>
        <v>1200402.74</v>
      </c>
      <c r="N487" s="101"/>
      <c r="O487" s="101"/>
      <c r="P487" s="101"/>
      <c r="Q487" s="93">
        <f t="shared" si="17"/>
        <v>51347.820000000065</v>
      </c>
      <c r="R487" s="94">
        <f t="shared" si="18"/>
        <v>762.7974162096283</v>
      </c>
    </row>
    <row r="488" spans="1:18" x14ac:dyDescent="0.35">
      <c r="A488" s="100">
        <v>10</v>
      </c>
      <c r="B488" s="101" t="s">
        <v>58</v>
      </c>
      <c r="C488" s="101" t="s">
        <v>375</v>
      </c>
      <c r="D488" s="101" t="s">
        <v>93</v>
      </c>
      <c r="E488" s="101" t="s">
        <v>376</v>
      </c>
      <c r="F488" s="101" t="s">
        <v>178</v>
      </c>
      <c r="G488" s="101" t="s">
        <v>729</v>
      </c>
      <c r="H488" s="102">
        <v>2092</v>
      </c>
      <c r="I488" s="100">
        <v>2</v>
      </c>
      <c r="J488" s="103">
        <f>'เลย '!F50</f>
        <v>628575.16</v>
      </c>
      <c r="K488" s="104">
        <f>SUM('เลย '!AI50)</f>
        <v>633677.71000000008</v>
      </c>
      <c r="L488" s="105">
        <f>'เลย '!AJ50</f>
        <v>1117216.06</v>
      </c>
      <c r="M488" s="105">
        <f>'เลย '!AK50</f>
        <v>1178575.3500000001</v>
      </c>
      <c r="N488" s="101"/>
      <c r="O488" s="101"/>
      <c r="P488" s="101"/>
      <c r="Q488" s="93">
        <f t="shared" si="17"/>
        <v>-61359.290000000037</v>
      </c>
      <c r="R488" s="94">
        <f t="shared" si="18"/>
        <v>534.04209369024863</v>
      </c>
    </row>
    <row r="489" spans="1:18" x14ac:dyDescent="0.35">
      <c r="A489" s="100">
        <v>11</v>
      </c>
      <c r="B489" s="101" t="s">
        <v>58</v>
      </c>
      <c r="C489" s="101" t="s">
        <v>375</v>
      </c>
      <c r="D489" s="101" t="s">
        <v>93</v>
      </c>
      <c r="E489" s="101" t="s">
        <v>376</v>
      </c>
      <c r="F489" s="101" t="s">
        <v>178</v>
      </c>
      <c r="G489" s="101" t="s">
        <v>730</v>
      </c>
      <c r="H489" s="102">
        <v>1801</v>
      </c>
      <c r="I489" s="100">
        <v>2</v>
      </c>
      <c r="J489" s="103">
        <f>'เลย '!F51</f>
        <v>372495.78</v>
      </c>
      <c r="K489" s="104">
        <f>SUM('เลย '!AI51)</f>
        <v>406600.92000000004</v>
      </c>
      <c r="L489" s="105">
        <f>'เลย '!AJ51</f>
        <v>1566071.57</v>
      </c>
      <c r="M489" s="105">
        <f>'เลย '!AK51</f>
        <v>1526797.75</v>
      </c>
      <c r="N489" s="101"/>
      <c r="O489" s="101"/>
      <c r="P489" s="101"/>
      <c r="Q489" s="93">
        <f t="shared" si="17"/>
        <v>39273.820000000065</v>
      </c>
      <c r="R489" s="94">
        <f t="shared" si="18"/>
        <v>869.55667406996122</v>
      </c>
    </row>
    <row r="490" spans="1:18" s="112" customFormat="1" x14ac:dyDescent="0.35">
      <c r="A490" s="106">
        <v>4</v>
      </c>
      <c r="B490" s="107" t="s">
        <v>58</v>
      </c>
      <c r="C490" s="107"/>
      <c r="D490" s="107"/>
      <c r="E490" s="107" t="s">
        <v>75</v>
      </c>
      <c r="F490" s="107"/>
      <c r="G490" s="107" t="s">
        <v>378</v>
      </c>
      <c r="H490" s="113">
        <f>SUM(H479:H489)</f>
        <v>29911</v>
      </c>
      <c r="I490" s="106"/>
      <c r="J490" s="109">
        <f>SUM(J479:J489)</f>
        <v>4585599.7500000009</v>
      </c>
      <c r="K490" s="109">
        <f>SUM(K479:K489)</f>
        <v>4745530.6400000006</v>
      </c>
      <c r="L490" s="109">
        <f>SUM(L479:L489)</f>
        <v>19276857.049999997</v>
      </c>
      <c r="M490" s="109">
        <f>SUM(M479:M489)</f>
        <v>19301684.800000001</v>
      </c>
      <c r="N490" s="107">
        <v>10</v>
      </c>
      <c r="O490" s="107">
        <v>10</v>
      </c>
      <c r="P490" s="107">
        <f>N490-O490</f>
        <v>0</v>
      </c>
      <c r="Q490" s="110">
        <f t="shared" si="17"/>
        <v>-24827.750000003725</v>
      </c>
      <c r="R490" s="111">
        <f>L490/H490</f>
        <v>644.47384072749151</v>
      </c>
    </row>
    <row r="491" spans="1:18" x14ac:dyDescent="0.35">
      <c r="A491" s="100">
        <v>1</v>
      </c>
      <c r="B491" s="101" t="s">
        <v>58</v>
      </c>
      <c r="C491" s="101" t="s">
        <v>379</v>
      </c>
      <c r="D491" s="101" t="s">
        <v>139</v>
      </c>
      <c r="E491" s="101" t="s">
        <v>380</v>
      </c>
      <c r="F491" s="101" t="s">
        <v>327</v>
      </c>
      <c r="G491" s="101" t="s">
        <v>381</v>
      </c>
      <c r="H491" s="102"/>
      <c r="I491" s="100"/>
      <c r="J491" s="103"/>
      <c r="K491" s="104"/>
      <c r="L491" s="105"/>
      <c r="M491" s="105"/>
      <c r="N491" s="101"/>
      <c r="O491" s="101"/>
      <c r="P491" s="101"/>
    </row>
    <row r="492" spans="1:18" x14ac:dyDescent="0.35">
      <c r="A492" s="100">
        <v>2</v>
      </c>
      <c r="B492" s="101" t="s">
        <v>58</v>
      </c>
      <c r="C492" s="101" t="s">
        <v>379</v>
      </c>
      <c r="D492" s="101" t="s">
        <v>139</v>
      </c>
      <c r="E492" s="101" t="s">
        <v>380</v>
      </c>
      <c r="F492" s="101" t="s">
        <v>178</v>
      </c>
      <c r="G492" s="101" t="s">
        <v>731</v>
      </c>
      <c r="H492" s="102">
        <v>1166</v>
      </c>
      <c r="I492" s="100">
        <v>1</v>
      </c>
      <c r="J492" s="103">
        <f>'เลย '!F52</f>
        <v>568080.47</v>
      </c>
      <c r="K492" s="104">
        <f>SUM('เลย '!AI52)</f>
        <v>568493.64</v>
      </c>
      <c r="L492" s="105">
        <f>'เลย '!AJ52</f>
        <v>1225018.8599999999</v>
      </c>
      <c r="M492" s="105">
        <f>'เลย '!AK52</f>
        <v>991913.44</v>
      </c>
      <c r="N492" s="101"/>
      <c r="O492" s="101"/>
      <c r="P492" s="101"/>
      <c r="Q492" s="93">
        <f t="shared" si="17"/>
        <v>233105.41999999993</v>
      </c>
      <c r="R492" s="94">
        <f t="shared" si="18"/>
        <v>1050.6165180102914</v>
      </c>
    </row>
    <row r="493" spans="1:18" x14ac:dyDescent="0.35">
      <c r="A493" s="100">
        <v>3</v>
      </c>
      <c r="B493" s="101" t="s">
        <v>58</v>
      </c>
      <c r="C493" s="101" t="s">
        <v>379</v>
      </c>
      <c r="D493" s="101" t="s">
        <v>139</v>
      </c>
      <c r="E493" s="101" t="s">
        <v>380</v>
      </c>
      <c r="F493" s="101" t="s">
        <v>178</v>
      </c>
      <c r="G493" s="101" t="s">
        <v>732</v>
      </c>
      <c r="H493" s="102">
        <v>597</v>
      </c>
      <c r="I493" s="100">
        <v>1</v>
      </c>
      <c r="J493" s="103">
        <f>'เลย '!F53</f>
        <v>537758.01</v>
      </c>
      <c r="K493" s="104">
        <f>SUM('เลย '!AI53)</f>
        <v>605589.23</v>
      </c>
      <c r="L493" s="105">
        <f>'เลย '!AJ53</f>
        <v>906112.22</v>
      </c>
      <c r="M493" s="105">
        <f>'เลย '!AK53</f>
        <v>693849.1</v>
      </c>
      <c r="N493" s="101"/>
      <c r="O493" s="101"/>
      <c r="P493" s="101"/>
      <c r="Q493" s="93">
        <f t="shared" si="17"/>
        <v>212263.12</v>
      </c>
      <c r="R493" s="94">
        <f t="shared" si="18"/>
        <v>1517.7759128978223</v>
      </c>
    </row>
    <row r="494" spans="1:18" x14ac:dyDescent="0.35">
      <c r="A494" s="100">
        <v>4</v>
      </c>
      <c r="B494" s="101" t="s">
        <v>58</v>
      </c>
      <c r="C494" s="101" t="s">
        <v>379</v>
      </c>
      <c r="D494" s="101" t="s">
        <v>139</v>
      </c>
      <c r="E494" s="101" t="s">
        <v>380</v>
      </c>
      <c r="F494" s="101" t="s">
        <v>178</v>
      </c>
      <c r="G494" s="101" t="s">
        <v>733</v>
      </c>
      <c r="H494" s="102">
        <v>1918</v>
      </c>
      <c r="I494" s="100">
        <v>2</v>
      </c>
      <c r="J494" s="103">
        <f>'เลย '!F54</f>
        <v>456305.93</v>
      </c>
      <c r="K494" s="104">
        <f>SUM('เลย '!AI54)</f>
        <v>509429.61</v>
      </c>
      <c r="L494" s="105">
        <f>'เลย '!AJ54</f>
        <v>1567575.9300000002</v>
      </c>
      <c r="M494" s="105">
        <f>'เลย '!AK54</f>
        <v>1309581.67</v>
      </c>
      <c r="N494" s="101"/>
      <c r="O494" s="101"/>
      <c r="P494" s="101"/>
      <c r="Q494" s="93">
        <f t="shared" si="17"/>
        <v>257994.26000000024</v>
      </c>
      <c r="R494" s="94">
        <f t="shared" si="18"/>
        <v>817.29714807090727</v>
      </c>
    </row>
    <row r="495" spans="1:18" x14ac:dyDescent="0.35">
      <c r="A495" s="100">
        <v>5</v>
      </c>
      <c r="B495" s="101" t="s">
        <v>58</v>
      </c>
      <c r="C495" s="101" t="s">
        <v>379</v>
      </c>
      <c r="D495" s="101" t="s">
        <v>139</v>
      </c>
      <c r="E495" s="101" t="s">
        <v>380</v>
      </c>
      <c r="F495" s="101" t="s">
        <v>178</v>
      </c>
      <c r="G495" s="101" t="s">
        <v>734</v>
      </c>
      <c r="H495" s="102">
        <v>3832</v>
      </c>
      <c r="I495" s="100">
        <v>3</v>
      </c>
      <c r="J495" s="103">
        <f>'เลย '!F55</f>
        <v>915365.39</v>
      </c>
      <c r="K495" s="104">
        <f>SUM('เลย '!AI55)</f>
        <v>1003084.73</v>
      </c>
      <c r="L495" s="105">
        <f>'เลย '!AJ55</f>
        <v>2439658.2400000002</v>
      </c>
      <c r="M495" s="105">
        <f>'เลย '!AK55</f>
        <v>2038296.76</v>
      </c>
      <c r="N495" s="101"/>
      <c r="O495" s="101"/>
      <c r="P495" s="101"/>
      <c r="Q495" s="93">
        <f t="shared" si="17"/>
        <v>401361.48000000021</v>
      </c>
      <c r="R495" s="94">
        <f t="shared" si="18"/>
        <v>636.65402922755743</v>
      </c>
    </row>
    <row r="496" spans="1:18" x14ac:dyDescent="0.35">
      <c r="A496" s="100">
        <v>6</v>
      </c>
      <c r="B496" s="101" t="s">
        <v>58</v>
      </c>
      <c r="C496" s="101" t="s">
        <v>379</v>
      </c>
      <c r="D496" s="101" t="s">
        <v>139</v>
      </c>
      <c r="E496" s="101" t="s">
        <v>380</v>
      </c>
      <c r="F496" s="101" t="s">
        <v>178</v>
      </c>
      <c r="G496" s="101" t="s">
        <v>735</v>
      </c>
      <c r="H496" s="102">
        <v>4337</v>
      </c>
      <c r="I496" s="100">
        <v>3</v>
      </c>
      <c r="J496" s="103">
        <f>'เลย '!F56</f>
        <v>725780.06</v>
      </c>
      <c r="K496" s="104">
        <f>SUM('เลย '!AI56)</f>
        <v>843601.4</v>
      </c>
      <c r="L496" s="105">
        <f>'เลย '!AJ56</f>
        <v>2305979.61</v>
      </c>
      <c r="M496" s="105">
        <f>'เลย '!AK56</f>
        <v>2002500.65</v>
      </c>
      <c r="N496" s="101"/>
      <c r="O496" s="101"/>
      <c r="P496" s="101"/>
      <c r="Q496" s="93">
        <f t="shared" si="17"/>
        <v>303478.95999999996</v>
      </c>
      <c r="R496" s="94">
        <f t="shared" si="18"/>
        <v>531.69924141111369</v>
      </c>
    </row>
    <row r="497" spans="1:18" x14ac:dyDescent="0.35">
      <c r="A497" s="100">
        <v>7</v>
      </c>
      <c r="B497" s="101" t="s">
        <v>58</v>
      </c>
      <c r="C497" s="101" t="s">
        <v>379</v>
      </c>
      <c r="D497" s="101" t="s">
        <v>139</v>
      </c>
      <c r="E497" s="101" t="s">
        <v>380</v>
      </c>
      <c r="F497" s="101" t="s">
        <v>178</v>
      </c>
      <c r="G497" s="101" t="s">
        <v>736</v>
      </c>
      <c r="H497" s="102">
        <v>2216</v>
      </c>
      <c r="I497" s="100">
        <v>2</v>
      </c>
      <c r="J497" s="103">
        <f>'เลย '!F57</f>
        <v>586437.99</v>
      </c>
      <c r="K497" s="104">
        <f>SUM('เลย '!AI57)</f>
        <v>580654.37</v>
      </c>
      <c r="L497" s="105">
        <f>'เลย '!AJ57</f>
        <v>2167086.9</v>
      </c>
      <c r="M497" s="105">
        <f>'เลย '!AK57</f>
        <v>1973942.47</v>
      </c>
      <c r="N497" s="101"/>
      <c r="O497" s="101"/>
      <c r="P497" s="101"/>
      <c r="Q497" s="93">
        <f t="shared" si="17"/>
        <v>193144.42999999993</v>
      </c>
      <c r="R497" s="94">
        <f t="shared" si="18"/>
        <v>977.92730144404322</v>
      </c>
    </row>
    <row r="498" spans="1:18" x14ac:dyDescent="0.35">
      <c r="A498" s="100">
        <v>8</v>
      </c>
      <c r="B498" s="101" t="s">
        <v>58</v>
      </c>
      <c r="C498" s="101" t="s">
        <v>379</v>
      </c>
      <c r="D498" s="101" t="s">
        <v>139</v>
      </c>
      <c r="E498" s="101" t="s">
        <v>380</v>
      </c>
      <c r="F498" s="101" t="s">
        <v>178</v>
      </c>
      <c r="G498" s="101" t="s">
        <v>737</v>
      </c>
      <c r="H498" s="102">
        <v>1887</v>
      </c>
      <c r="I498" s="100">
        <v>2</v>
      </c>
      <c r="J498" s="103">
        <f>'เลย '!F58</f>
        <v>549426.21</v>
      </c>
      <c r="K498" s="104">
        <f>SUM('เลย '!AI58)</f>
        <v>563984.2699999999</v>
      </c>
      <c r="L498" s="105">
        <f>'เลย '!AJ58</f>
        <v>1450100.34</v>
      </c>
      <c r="M498" s="105">
        <f>'เลย '!AK58</f>
        <v>1185700.25</v>
      </c>
      <c r="N498" s="101"/>
      <c r="O498" s="101"/>
      <c r="P498" s="101"/>
      <c r="Q498" s="93">
        <f t="shared" si="17"/>
        <v>264400.09000000008</v>
      </c>
      <c r="R498" s="94">
        <f t="shared" si="18"/>
        <v>768.4686486486487</v>
      </c>
    </row>
    <row r="499" spans="1:18" x14ac:dyDescent="0.35">
      <c r="A499" s="100">
        <v>9</v>
      </c>
      <c r="B499" s="101" t="s">
        <v>58</v>
      </c>
      <c r="C499" s="101" t="s">
        <v>379</v>
      </c>
      <c r="D499" s="101" t="s">
        <v>139</v>
      </c>
      <c r="E499" s="101" t="s">
        <v>380</v>
      </c>
      <c r="F499" s="101" t="s">
        <v>178</v>
      </c>
      <c r="G499" s="101" t="s">
        <v>738</v>
      </c>
      <c r="H499" s="102">
        <v>1912</v>
      </c>
      <c r="I499" s="100">
        <v>2</v>
      </c>
      <c r="J499" s="103">
        <f>'เลย '!F59</f>
        <v>459792.38</v>
      </c>
      <c r="K499" s="104">
        <f>SUM('เลย '!AI59)</f>
        <v>523185.45</v>
      </c>
      <c r="L499" s="105">
        <f>'เลย '!AJ59</f>
        <v>1832240.66</v>
      </c>
      <c r="M499" s="105">
        <f>'เลย '!AK59</f>
        <v>1496960.5899999999</v>
      </c>
      <c r="N499" s="101"/>
      <c r="O499" s="101"/>
      <c r="P499" s="101"/>
      <c r="Q499" s="93">
        <f t="shared" si="17"/>
        <v>335280.07000000007</v>
      </c>
      <c r="R499" s="94">
        <f t="shared" si="18"/>
        <v>958.28486401673638</v>
      </c>
    </row>
    <row r="500" spans="1:18" x14ac:dyDescent="0.35">
      <c r="A500" s="100">
        <v>10</v>
      </c>
      <c r="B500" s="101" t="s">
        <v>58</v>
      </c>
      <c r="C500" s="101" t="s">
        <v>379</v>
      </c>
      <c r="D500" s="101" t="s">
        <v>139</v>
      </c>
      <c r="E500" s="101" t="s">
        <v>380</v>
      </c>
      <c r="F500" s="101" t="s">
        <v>178</v>
      </c>
      <c r="G500" s="101" t="s">
        <v>739</v>
      </c>
      <c r="H500" s="102">
        <v>4827</v>
      </c>
      <c r="I500" s="100">
        <v>4</v>
      </c>
      <c r="J500" s="103">
        <f>'เลย '!F60</f>
        <v>715360.85</v>
      </c>
      <c r="K500" s="104">
        <f>SUM('เลย '!AI60)</f>
        <v>822152.12</v>
      </c>
      <c r="L500" s="105">
        <f>'เลย '!AJ60</f>
        <v>2927864.4000000004</v>
      </c>
      <c r="M500" s="105">
        <f>'เลย '!AK60</f>
        <v>2225073.5599999996</v>
      </c>
      <c r="N500" s="101"/>
      <c r="O500" s="101"/>
      <c r="P500" s="101"/>
      <c r="Q500" s="93">
        <f t="shared" si="17"/>
        <v>702790.84000000078</v>
      </c>
      <c r="R500" s="94">
        <f t="shared" si="18"/>
        <v>606.55985083903056</v>
      </c>
    </row>
    <row r="501" spans="1:18" x14ac:dyDescent="0.35">
      <c r="A501" s="100">
        <v>11</v>
      </c>
      <c r="B501" s="101" t="s">
        <v>58</v>
      </c>
      <c r="C501" s="101" t="s">
        <v>379</v>
      </c>
      <c r="D501" s="101" t="s">
        <v>139</v>
      </c>
      <c r="E501" s="101" t="s">
        <v>380</v>
      </c>
      <c r="F501" s="101" t="s">
        <v>178</v>
      </c>
      <c r="G501" s="101" t="s">
        <v>740</v>
      </c>
      <c r="H501" s="102">
        <v>5175</v>
      </c>
      <c r="I501" s="100">
        <v>4</v>
      </c>
      <c r="J501" s="103">
        <f>'เลย '!F61</f>
        <v>1163368.56</v>
      </c>
      <c r="K501" s="104">
        <f>SUM('เลย '!AI61)</f>
        <v>1446165.4300000002</v>
      </c>
      <c r="L501" s="105">
        <f>'เลย '!AJ61</f>
        <v>3562944.0300000003</v>
      </c>
      <c r="M501" s="105">
        <f>'เลย '!AK61</f>
        <v>3051296.87</v>
      </c>
      <c r="N501" s="101"/>
      <c r="O501" s="101"/>
      <c r="P501" s="101"/>
      <c r="Q501" s="93">
        <f t="shared" si="17"/>
        <v>511647.16000000015</v>
      </c>
      <c r="R501" s="94">
        <f t="shared" si="18"/>
        <v>688.49160000000006</v>
      </c>
    </row>
    <row r="502" spans="1:18" x14ac:dyDescent="0.35">
      <c r="A502" s="100">
        <v>12</v>
      </c>
      <c r="B502" s="101" t="s">
        <v>58</v>
      </c>
      <c r="C502" s="101" t="s">
        <v>379</v>
      </c>
      <c r="D502" s="101" t="s">
        <v>139</v>
      </c>
      <c r="E502" s="101" t="s">
        <v>380</v>
      </c>
      <c r="F502" s="101" t="s">
        <v>178</v>
      </c>
      <c r="G502" s="101" t="s">
        <v>741</v>
      </c>
      <c r="H502" s="102">
        <v>3273</v>
      </c>
      <c r="I502" s="100">
        <v>3</v>
      </c>
      <c r="J502" s="103">
        <f>'เลย '!F62</f>
        <v>351988.65</v>
      </c>
      <c r="K502" s="104">
        <f>SUM('เลย '!AI62)</f>
        <v>466719.64</v>
      </c>
      <c r="L502" s="105">
        <f>'เลย '!AJ62</f>
        <v>2034550.28</v>
      </c>
      <c r="M502" s="105">
        <f>'เลย '!AK62</f>
        <v>1721706.43</v>
      </c>
      <c r="N502" s="101"/>
      <c r="O502" s="101"/>
      <c r="P502" s="101"/>
      <c r="Q502" s="93">
        <f t="shared" si="17"/>
        <v>312843.85000000009</v>
      </c>
      <c r="R502" s="94">
        <f t="shared" si="18"/>
        <v>621.61633974946528</v>
      </c>
    </row>
    <row r="503" spans="1:18" x14ac:dyDescent="0.35">
      <c r="A503" s="100">
        <v>13</v>
      </c>
      <c r="B503" s="101" t="s">
        <v>58</v>
      </c>
      <c r="C503" s="101" t="s">
        <v>379</v>
      </c>
      <c r="D503" s="101" t="s">
        <v>139</v>
      </c>
      <c r="E503" s="101" t="s">
        <v>380</v>
      </c>
      <c r="F503" s="101" t="s">
        <v>178</v>
      </c>
      <c r="G503" s="101" t="s">
        <v>742</v>
      </c>
      <c r="H503" s="102">
        <v>1988</v>
      </c>
      <c r="I503" s="100">
        <v>2</v>
      </c>
      <c r="J503" s="103">
        <f>'เลย '!F63</f>
        <v>385578.88</v>
      </c>
      <c r="K503" s="104">
        <f>SUM('เลย '!AI63)</f>
        <v>515581.97000000003</v>
      </c>
      <c r="L503" s="105">
        <f>'เลย '!AJ63</f>
        <v>1978379.28</v>
      </c>
      <c r="M503" s="105">
        <f>'เลย '!AK63</f>
        <v>1697332.42</v>
      </c>
      <c r="N503" s="101"/>
      <c r="O503" s="101"/>
      <c r="P503" s="101"/>
      <c r="Q503" s="93">
        <f t="shared" si="17"/>
        <v>281046.8600000001</v>
      </c>
      <c r="R503" s="94">
        <f t="shared" si="18"/>
        <v>995.16060362173039</v>
      </c>
    </row>
    <row r="504" spans="1:18" x14ac:dyDescent="0.35">
      <c r="A504" s="100">
        <v>14</v>
      </c>
      <c r="B504" s="101" t="s">
        <v>58</v>
      </c>
      <c r="C504" s="101" t="s">
        <v>379</v>
      </c>
      <c r="D504" s="101" t="s">
        <v>139</v>
      </c>
      <c r="E504" s="101" t="s">
        <v>380</v>
      </c>
      <c r="F504" s="101" t="s">
        <v>178</v>
      </c>
      <c r="G504" s="101" t="s">
        <v>743</v>
      </c>
      <c r="H504" s="102">
        <v>1497</v>
      </c>
      <c r="I504" s="100">
        <v>1</v>
      </c>
      <c r="J504" s="103">
        <f>'เลย '!F64</f>
        <v>387676.45</v>
      </c>
      <c r="K504" s="104">
        <f>SUM('เลย '!AI64)</f>
        <v>408137.14</v>
      </c>
      <c r="L504" s="105">
        <f>'เลย '!AJ64</f>
        <v>1234018.1299999999</v>
      </c>
      <c r="M504" s="105">
        <f>'เลย '!AK64</f>
        <v>1107988.52</v>
      </c>
      <c r="N504" s="101"/>
      <c r="O504" s="101"/>
      <c r="P504" s="101"/>
      <c r="Q504" s="93">
        <f t="shared" si="17"/>
        <v>126029.60999999987</v>
      </c>
      <c r="R504" s="94">
        <f t="shared" si="18"/>
        <v>824.32740814963256</v>
      </c>
    </row>
    <row r="505" spans="1:18" s="112" customFormat="1" x14ac:dyDescent="0.35">
      <c r="A505" s="106">
        <v>5</v>
      </c>
      <c r="B505" s="107" t="s">
        <v>58</v>
      </c>
      <c r="C505" s="107"/>
      <c r="D505" s="107"/>
      <c r="E505" s="107" t="s">
        <v>75</v>
      </c>
      <c r="F505" s="107"/>
      <c r="G505" s="107" t="s">
        <v>382</v>
      </c>
      <c r="H505" s="113">
        <f>SUM(H491:H504)</f>
        <v>34625</v>
      </c>
      <c r="I505" s="106"/>
      <c r="J505" s="109">
        <f>SUM(J491:J504)</f>
        <v>7802919.8300000001</v>
      </c>
      <c r="K505" s="109">
        <f>SUM(K491:K504)</f>
        <v>8856779</v>
      </c>
      <c r="L505" s="109">
        <f>SUM(L491:L504)</f>
        <v>25631528.880000003</v>
      </c>
      <c r="M505" s="109">
        <f>SUM(M491:M504)</f>
        <v>21496142.73</v>
      </c>
      <c r="N505" s="107">
        <v>13</v>
      </c>
      <c r="O505" s="107">
        <v>13</v>
      </c>
      <c r="P505" s="107">
        <f>N505-O505</f>
        <v>0</v>
      </c>
      <c r="Q505" s="110">
        <f t="shared" si="17"/>
        <v>4135386.1500000022</v>
      </c>
      <c r="R505" s="111">
        <f>L505/H505</f>
        <v>740.26076187725641</v>
      </c>
    </row>
    <row r="506" spans="1:18" x14ac:dyDescent="0.35">
      <c r="A506" s="100">
        <v>1</v>
      </c>
      <c r="B506" s="101" t="s">
        <v>58</v>
      </c>
      <c r="C506" s="101" t="s">
        <v>383</v>
      </c>
      <c r="D506" s="101" t="s">
        <v>100</v>
      </c>
      <c r="E506" s="101" t="s">
        <v>384</v>
      </c>
      <c r="F506" s="101" t="s">
        <v>208</v>
      </c>
      <c r="G506" s="101" t="s">
        <v>385</v>
      </c>
      <c r="H506" s="102"/>
      <c r="I506" s="100"/>
      <c r="J506" s="103"/>
      <c r="K506" s="104"/>
      <c r="L506" s="105"/>
      <c r="M506" s="105"/>
      <c r="N506" s="101"/>
      <c r="O506" s="101"/>
      <c r="P506" s="101"/>
    </row>
    <row r="507" spans="1:18" x14ac:dyDescent="0.35">
      <c r="A507" s="100">
        <v>2</v>
      </c>
      <c r="B507" s="101" t="s">
        <v>58</v>
      </c>
      <c r="C507" s="101" t="s">
        <v>383</v>
      </c>
      <c r="D507" s="101" t="s">
        <v>100</v>
      </c>
      <c r="E507" s="101" t="s">
        <v>384</v>
      </c>
      <c r="F507" s="101" t="s">
        <v>178</v>
      </c>
      <c r="G507" s="101" t="s">
        <v>744</v>
      </c>
      <c r="H507" s="102">
        <v>1271</v>
      </c>
      <c r="I507" s="100">
        <v>1</v>
      </c>
      <c r="J507" s="103">
        <f>'เลย '!F65</f>
        <v>523403.09</v>
      </c>
      <c r="K507" s="104">
        <f>SUM('เลย '!AI65)</f>
        <v>522517.07000000007</v>
      </c>
      <c r="L507" s="105">
        <f>'เลย '!AJ65</f>
        <v>1742762.01</v>
      </c>
      <c r="M507" s="105">
        <f>'เลย '!AK65</f>
        <v>1539806.6600000001</v>
      </c>
      <c r="N507" s="101"/>
      <c r="O507" s="101"/>
      <c r="P507" s="101"/>
      <c r="Q507" s="93">
        <f t="shared" si="17"/>
        <v>202955.34999999986</v>
      </c>
      <c r="R507" s="94">
        <f t="shared" si="18"/>
        <v>1371.1738867033832</v>
      </c>
    </row>
    <row r="508" spans="1:18" x14ac:dyDescent="0.35">
      <c r="A508" s="100">
        <v>3</v>
      </c>
      <c r="B508" s="101" t="s">
        <v>58</v>
      </c>
      <c r="C508" s="101" t="s">
        <v>383</v>
      </c>
      <c r="D508" s="101" t="s">
        <v>100</v>
      </c>
      <c r="E508" s="101" t="s">
        <v>384</v>
      </c>
      <c r="F508" s="101" t="s">
        <v>178</v>
      </c>
      <c r="G508" s="101" t="s">
        <v>745</v>
      </c>
      <c r="H508" s="102">
        <v>1365</v>
      </c>
      <c r="I508" s="100">
        <v>1</v>
      </c>
      <c r="J508" s="103">
        <f>'เลย '!F66</f>
        <v>755784.02</v>
      </c>
      <c r="K508" s="104">
        <f>SUM('เลย '!AI66)</f>
        <v>770730.12</v>
      </c>
      <c r="L508" s="105">
        <f>'เลย '!AJ66</f>
        <v>1814461.52</v>
      </c>
      <c r="M508" s="105">
        <f>'เลย '!AK66</f>
        <v>1536572.47</v>
      </c>
      <c r="N508" s="101"/>
      <c r="O508" s="101"/>
      <c r="P508" s="101"/>
      <c r="Q508" s="93">
        <f t="shared" si="17"/>
        <v>277889.05000000005</v>
      </c>
      <c r="R508" s="94">
        <f t="shared" si="18"/>
        <v>1329.2758388278389</v>
      </c>
    </row>
    <row r="509" spans="1:18" x14ac:dyDescent="0.35">
      <c r="A509" s="100">
        <v>4</v>
      </c>
      <c r="B509" s="101" t="s">
        <v>58</v>
      </c>
      <c r="C509" s="101" t="s">
        <v>383</v>
      </c>
      <c r="D509" s="101" t="s">
        <v>100</v>
      </c>
      <c r="E509" s="101" t="s">
        <v>384</v>
      </c>
      <c r="F509" s="101" t="s">
        <v>178</v>
      </c>
      <c r="G509" s="101" t="s">
        <v>746</v>
      </c>
      <c r="H509" s="102">
        <v>2637</v>
      </c>
      <c r="I509" s="100">
        <v>2</v>
      </c>
      <c r="J509" s="103">
        <f>'เลย '!F67</f>
        <v>523007.56</v>
      </c>
      <c r="K509" s="104">
        <f>SUM('เลย '!AI67)</f>
        <v>575474.39</v>
      </c>
      <c r="L509" s="105">
        <f>'เลย '!AJ67</f>
        <v>1879720.87</v>
      </c>
      <c r="M509" s="105">
        <f>'เลย '!AK67</f>
        <v>1618279.71</v>
      </c>
      <c r="N509" s="101"/>
      <c r="O509" s="101"/>
      <c r="P509" s="101"/>
      <c r="Q509" s="93">
        <f t="shared" si="17"/>
        <v>261441.16000000015</v>
      </c>
      <c r="R509" s="94">
        <f t="shared" si="18"/>
        <v>712.82551004929849</v>
      </c>
    </row>
    <row r="510" spans="1:18" x14ac:dyDescent="0.35">
      <c r="A510" s="100">
        <v>5</v>
      </c>
      <c r="B510" s="101" t="s">
        <v>58</v>
      </c>
      <c r="C510" s="101" t="s">
        <v>383</v>
      </c>
      <c r="D510" s="101" t="s">
        <v>100</v>
      </c>
      <c r="E510" s="101" t="s">
        <v>384</v>
      </c>
      <c r="F510" s="101" t="s">
        <v>178</v>
      </c>
      <c r="G510" s="101" t="s">
        <v>747</v>
      </c>
      <c r="H510" s="102">
        <v>1170</v>
      </c>
      <c r="I510" s="100">
        <v>1</v>
      </c>
      <c r="J510" s="103">
        <f>'เลย '!F68</f>
        <v>390878.91</v>
      </c>
      <c r="K510" s="104">
        <f>SUM('เลย '!AI68)</f>
        <v>430291.63999999996</v>
      </c>
      <c r="L510" s="105">
        <f>'เลย '!AJ68</f>
        <v>1825555.6</v>
      </c>
      <c r="M510" s="105">
        <f>'เลย '!AK68</f>
        <v>1767388.85</v>
      </c>
      <c r="N510" s="101"/>
      <c r="O510" s="101"/>
      <c r="P510" s="101"/>
      <c r="Q510" s="93">
        <f t="shared" si="17"/>
        <v>58166.75</v>
      </c>
      <c r="R510" s="94">
        <f t="shared" si="18"/>
        <v>1560.3039316239317</v>
      </c>
    </row>
    <row r="511" spans="1:18" x14ac:dyDescent="0.35">
      <c r="A511" s="100">
        <v>6</v>
      </c>
      <c r="B511" s="101" t="s">
        <v>58</v>
      </c>
      <c r="C511" s="101" t="s">
        <v>383</v>
      </c>
      <c r="D511" s="101" t="s">
        <v>100</v>
      </c>
      <c r="E511" s="101" t="s">
        <v>384</v>
      </c>
      <c r="F511" s="101" t="s">
        <v>178</v>
      </c>
      <c r="G511" s="101" t="s">
        <v>748</v>
      </c>
      <c r="H511" s="102">
        <v>892</v>
      </c>
      <c r="I511" s="100">
        <v>1</v>
      </c>
      <c r="J511" s="103">
        <f>'เลย '!F69</f>
        <v>349748.94</v>
      </c>
      <c r="K511" s="104">
        <f>SUM('เลย '!AI69)</f>
        <v>340788.43</v>
      </c>
      <c r="L511" s="105">
        <f>'เลย '!AJ69</f>
        <v>1179598.5</v>
      </c>
      <c r="M511" s="105">
        <f>'เลย '!AK69</f>
        <v>2591554.9699999997</v>
      </c>
      <c r="N511" s="101"/>
      <c r="O511" s="101"/>
      <c r="P511" s="101"/>
      <c r="Q511" s="93">
        <f t="shared" si="17"/>
        <v>-1411956.4699999997</v>
      </c>
      <c r="R511" s="94">
        <f t="shared" si="18"/>
        <v>1322.4198430493273</v>
      </c>
    </row>
    <row r="512" spans="1:18" s="112" customFormat="1" x14ac:dyDescent="0.35">
      <c r="A512" s="106">
        <v>6</v>
      </c>
      <c r="B512" s="107" t="s">
        <v>58</v>
      </c>
      <c r="C512" s="107"/>
      <c r="D512" s="107"/>
      <c r="E512" s="107" t="s">
        <v>75</v>
      </c>
      <c r="F512" s="107"/>
      <c r="G512" s="107" t="s">
        <v>386</v>
      </c>
      <c r="H512" s="113">
        <f>SUM(H506:H511)</f>
        <v>7335</v>
      </c>
      <c r="I512" s="106"/>
      <c r="J512" s="109">
        <f>SUM(J506:J511)</f>
        <v>2542822.52</v>
      </c>
      <c r="K512" s="109">
        <f>SUM(K506:K511)</f>
        <v>2639801.6500000004</v>
      </c>
      <c r="L512" s="109">
        <f>SUM(L506:L511)</f>
        <v>8442098.5</v>
      </c>
      <c r="M512" s="109">
        <f>SUM(M506:M511)</f>
        <v>9053602.6600000001</v>
      </c>
      <c r="N512" s="107">
        <v>5</v>
      </c>
      <c r="O512" s="107">
        <v>5</v>
      </c>
      <c r="P512" s="107">
        <f>N512-O512</f>
        <v>0</v>
      </c>
      <c r="Q512" s="110">
        <f t="shared" si="17"/>
        <v>-611504.16000000015</v>
      </c>
      <c r="R512" s="111">
        <f>L512/H512</f>
        <v>1150.9336741649624</v>
      </c>
    </row>
    <row r="513" spans="1:18" x14ac:dyDescent="0.35">
      <c r="A513" s="100">
        <v>1</v>
      </c>
      <c r="B513" s="101" t="s">
        <v>58</v>
      </c>
      <c r="C513" s="101" t="s">
        <v>387</v>
      </c>
      <c r="D513" s="101" t="s">
        <v>107</v>
      </c>
      <c r="E513" s="101" t="s">
        <v>388</v>
      </c>
      <c r="F513" s="101" t="s">
        <v>208</v>
      </c>
      <c r="G513" s="101" t="s">
        <v>389</v>
      </c>
      <c r="H513" s="102"/>
      <c r="I513" s="100"/>
      <c r="J513" s="103"/>
      <c r="K513" s="104"/>
      <c r="L513" s="105"/>
      <c r="M513" s="105"/>
      <c r="N513" s="101"/>
      <c r="O513" s="101"/>
      <c r="P513" s="101"/>
    </row>
    <row r="514" spans="1:18" x14ac:dyDescent="0.35">
      <c r="A514" s="100">
        <v>2</v>
      </c>
      <c r="B514" s="101" t="s">
        <v>58</v>
      </c>
      <c r="C514" s="101" t="s">
        <v>387</v>
      </c>
      <c r="D514" s="101" t="s">
        <v>107</v>
      </c>
      <c r="E514" s="101" t="s">
        <v>388</v>
      </c>
      <c r="F514" s="101" t="s">
        <v>178</v>
      </c>
      <c r="G514" s="101" t="s">
        <v>749</v>
      </c>
      <c r="H514" s="102">
        <v>2178</v>
      </c>
      <c r="I514" s="100">
        <v>2</v>
      </c>
      <c r="J514" s="103">
        <f>'เลย '!F70</f>
        <v>294436.45</v>
      </c>
      <c r="K514" s="104">
        <f>SUM('เลย '!AI70)</f>
        <v>537210.71000000008</v>
      </c>
      <c r="L514" s="105">
        <f>'เลย '!AJ70</f>
        <v>2031614.73</v>
      </c>
      <c r="M514" s="105">
        <f>'เลย '!AK70</f>
        <v>1705788.38</v>
      </c>
      <c r="N514" s="101"/>
      <c r="O514" s="101"/>
      <c r="P514" s="101"/>
      <c r="Q514" s="93">
        <f t="shared" si="17"/>
        <v>325826.35000000009</v>
      </c>
      <c r="R514" s="94">
        <f t="shared" si="18"/>
        <v>932.78913223140501</v>
      </c>
    </row>
    <row r="515" spans="1:18" x14ac:dyDescent="0.35">
      <c r="A515" s="100">
        <v>3</v>
      </c>
      <c r="B515" s="101" t="s">
        <v>58</v>
      </c>
      <c r="C515" s="101" t="s">
        <v>387</v>
      </c>
      <c r="D515" s="101" t="s">
        <v>107</v>
      </c>
      <c r="E515" s="101" t="s">
        <v>388</v>
      </c>
      <c r="F515" s="101" t="s">
        <v>178</v>
      </c>
      <c r="G515" s="101" t="s">
        <v>750</v>
      </c>
      <c r="H515" s="102">
        <v>3937</v>
      </c>
      <c r="I515" s="100">
        <v>3</v>
      </c>
      <c r="J515" s="103">
        <f>'เลย '!F71</f>
        <v>862701.13</v>
      </c>
      <c r="K515" s="104">
        <f>SUM('เลย '!AI71)</f>
        <v>1222524.43</v>
      </c>
      <c r="L515" s="105">
        <f>'เลย '!AJ71</f>
        <v>3519894.9299999997</v>
      </c>
      <c r="M515" s="105">
        <f>'เลย '!AK71</f>
        <v>3052722.88</v>
      </c>
      <c r="N515" s="101"/>
      <c r="O515" s="101"/>
      <c r="P515" s="101"/>
      <c r="Q515" s="93">
        <f t="shared" si="17"/>
        <v>467172.04999999981</v>
      </c>
      <c r="R515" s="94">
        <f t="shared" si="18"/>
        <v>894.05510033020062</v>
      </c>
    </row>
    <row r="516" spans="1:18" x14ac:dyDescent="0.35">
      <c r="A516" s="100">
        <v>4</v>
      </c>
      <c r="B516" s="101" t="s">
        <v>58</v>
      </c>
      <c r="C516" s="101" t="s">
        <v>387</v>
      </c>
      <c r="D516" s="101" t="s">
        <v>107</v>
      </c>
      <c r="E516" s="101" t="s">
        <v>388</v>
      </c>
      <c r="F516" s="101" t="s">
        <v>178</v>
      </c>
      <c r="G516" s="101" t="s">
        <v>751</v>
      </c>
      <c r="H516" s="102">
        <v>1575</v>
      </c>
      <c r="I516" s="100">
        <v>2</v>
      </c>
      <c r="J516" s="103">
        <f>'เลย '!F72</f>
        <v>253333.61</v>
      </c>
      <c r="K516" s="104">
        <f>SUM('เลย '!AI72)</f>
        <v>428969.48999999993</v>
      </c>
      <c r="L516" s="105">
        <f>'เลย '!AJ72</f>
        <v>1628738.21</v>
      </c>
      <c r="M516" s="105">
        <f>'เลย '!AK72</f>
        <v>1372271.63</v>
      </c>
      <c r="N516" s="101"/>
      <c r="O516" s="101"/>
      <c r="P516" s="101"/>
      <c r="Q516" s="93">
        <f t="shared" si="17"/>
        <v>256466.58000000007</v>
      </c>
      <c r="R516" s="94">
        <f t="shared" si="18"/>
        <v>1034.1194984126985</v>
      </c>
    </row>
    <row r="517" spans="1:18" x14ac:dyDescent="0.35">
      <c r="A517" s="100">
        <v>5</v>
      </c>
      <c r="B517" s="101" t="s">
        <v>58</v>
      </c>
      <c r="C517" s="101" t="s">
        <v>387</v>
      </c>
      <c r="D517" s="101" t="s">
        <v>107</v>
      </c>
      <c r="E517" s="101" t="s">
        <v>388</v>
      </c>
      <c r="F517" s="101" t="s">
        <v>178</v>
      </c>
      <c r="G517" s="101" t="s">
        <v>752</v>
      </c>
      <c r="H517" s="102">
        <v>1425</v>
      </c>
      <c r="I517" s="100">
        <v>1</v>
      </c>
      <c r="J517" s="103">
        <f>'เลย '!F73</f>
        <v>200380.31</v>
      </c>
      <c r="K517" s="104">
        <f>SUM('เลย '!AI73)</f>
        <v>255441.69000000003</v>
      </c>
      <c r="L517" s="105">
        <f>'เลย '!AJ73</f>
        <v>1910807.54</v>
      </c>
      <c r="M517" s="105">
        <f>'เลย '!AK73</f>
        <v>1802627.39</v>
      </c>
      <c r="N517" s="101"/>
      <c r="O517" s="101"/>
      <c r="P517" s="101"/>
      <c r="Q517" s="93">
        <f t="shared" si="17"/>
        <v>108180.15000000014</v>
      </c>
      <c r="R517" s="94">
        <f t="shared" si="18"/>
        <v>1340.9175719298246</v>
      </c>
    </row>
    <row r="518" spans="1:18" x14ac:dyDescent="0.35">
      <c r="A518" s="100">
        <v>6</v>
      </c>
      <c r="B518" s="101" t="s">
        <v>58</v>
      </c>
      <c r="C518" s="101" t="s">
        <v>387</v>
      </c>
      <c r="D518" s="101" t="s">
        <v>107</v>
      </c>
      <c r="E518" s="101" t="s">
        <v>388</v>
      </c>
      <c r="F518" s="101" t="s">
        <v>178</v>
      </c>
      <c r="G518" s="101" t="s">
        <v>753</v>
      </c>
      <c r="H518" s="102">
        <v>1893</v>
      </c>
      <c r="I518" s="100">
        <v>2</v>
      </c>
      <c r="J518" s="103">
        <f>'เลย '!F74</f>
        <v>255487.92</v>
      </c>
      <c r="K518" s="104">
        <f>SUM('เลย '!AI74)</f>
        <v>352499.19000000006</v>
      </c>
      <c r="L518" s="105">
        <f>'เลย '!AJ74</f>
        <v>1816682.08</v>
      </c>
      <c r="M518" s="105">
        <f>'เลย '!AK74</f>
        <v>1538675.54</v>
      </c>
      <c r="N518" s="101"/>
      <c r="O518" s="101"/>
      <c r="P518" s="101"/>
      <c r="Q518" s="93">
        <f t="shared" si="17"/>
        <v>278006.54000000004</v>
      </c>
      <c r="R518" s="94">
        <f t="shared" si="18"/>
        <v>959.6841415742208</v>
      </c>
    </row>
    <row r="519" spans="1:18" x14ac:dyDescent="0.35">
      <c r="A519" s="100">
        <v>7</v>
      </c>
      <c r="B519" s="101" t="s">
        <v>58</v>
      </c>
      <c r="C519" s="101" t="s">
        <v>387</v>
      </c>
      <c r="D519" s="101" t="s">
        <v>107</v>
      </c>
      <c r="E519" s="101" t="s">
        <v>388</v>
      </c>
      <c r="F519" s="101" t="s">
        <v>178</v>
      </c>
      <c r="G519" s="101" t="s">
        <v>754</v>
      </c>
      <c r="H519" s="102">
        <v>2527</v>
      </c>
      <c r="I519" s="100">
        <v>2</v>
      </c>
      <c r="J519" s="103">
        <f>'เลย '!F75</f>
        <v>652877.13</v>
      </c>
      <c r="K519" s="104">
        <f>SUM('เลย '!AI75)</f>
        <v>985903.14999999991</v>
      </c>
      <c r="L519" s="105">
        <f>'เลย '!AJ75</f>
        <v>2791510.38</v>
      </c>
      <c r="M519" s="105">
        <f>'เลย '!AK75</f>
        <v>1956224.36</v>
      </c>
      <c r="N519" s="101"/>
      <c r="O519" s="101"/>
      <c r="P519" s="101"/>
      <c r="Q519" s="93">
        <f t="shared" ref="Q519:Q582" si="19">L519-M519</f>
        <v>835286.01999999979</v>
      </c>
      <c r="R519" s="94">
        <f t="shared" ref="R519:R581" si="20">L519/H519</f>
        <v>1104.6736762960031</v>
      </c>
    </row>
    <row r="520" spans="1:18" s="112" customFormat="1" x14ac:dyDescent="0.35">
      <c r="A520" s="106">
        <v>7</v>
      </c>
      <c r="B520" s="107" t="s">
        <v>58</v>
      </c>
      <c r="C520" s="107"/>
      <c r="D520" s="107"/>
      <c r="E520" s="107" t="s">
        <v>75</v>
      </c>
      <c r="F520" s="107"/>
      <c r="G520" s="107" t="s">
        <v>390</v>
      </c>
      <c r="H520" s="113">
        <f>SUM(H513:H519)</f>
        <v>13535</v>
      </c>
      <c r="I520" s="106"/>
      <c r="J520" s="109">
        <f>SUM(J513:J519)</f>
        <v>2519216.5499999998</v>
      </c>
      <c r="K520" s="109">
        <f>SUM(K513:K519)</f>
        <v>3782548.6599999997</v>
      </c>
      <c r="L520" s="109">
        <f>SUM(L513:L519)</f>
        <v>13699247.870000001</v>
      </c>
      <c r="M520" s="109">
        <f>SUM(M513:M519)</f>
        <v>11428310.18</v>
      </c>
      <c r="N520" s="107">
        <v>6</v>
      </c>
      <c r="O520" s="107">
        <v>6</v>
      </c>
      <c r="P520" s="107">
        <f>N520-O520</f>
        <v>0</v>
      </c>
      <c r="Q520" s="110">
        <f t="shared" si="19"/>
        <v>2270937.6900000013</v>
      </c>
      <c r="R520" s="111">
        <f>L520/H520</f>
        <v>1012.1350476542299</v>
      </c>
    </row>
    <row r="521" spans="1:18" x14ac:dyDescent="0.35">
      <c r="A521" s="100">
        <v>1</v>
      </c>
      <c r="B521" s="101" t="s">
        <v>58</v>
      </c>
      <c r="C521" s="101" t="s">
        <v>391</v>
      </c>
      <c r="D521" s="101" t="s">
        <v>114</v>
      </c>
      <c r="E521" s="101" t="s">
        <v>392</v>
      </c>
      <c r="F521" s="101" t="s">
        <v>208</v>
      </c>
      <c r="G521" s="101" t="s">
        <v>393</v>
      </c>
      <c r="H521" s="102"/>
      <c r="I521" s="100"/>
      <c r="J521" s="103"/>
      <c r="K521" s="104"/>
      <c r="L521" s="105"/>
      <c r="M521" s="105"/>
      <c r="N521" s="101"/>
      <c r="O521" s="101"/>
      <c r="P521" s="101"/>
    </row>
    <row r="522" spans="1:18" x14ac:dyDescent="0.35">
      <c r="A522" s="100">
        <v>2</v>
      </c>
      <c r="B522" s="101" t="s">
        <v>58</v>
      </c>
      <c r="C522" s="101" t="s">
        <v>391</v>
      </c>
      <c r="D522" s="101" t="s">
        <v>114</v>
      </c>
      <c r="E522" s="101" t="s">
        <v>392</v>
      </c>
      <c r="F522" s="101" t="s">
        <v>178</v>
      </c>
      <c r="G522" s="101" t="s">
        <v>755</v>
      </c>
      <c r="H522" s="102">
        <v>1798</v>
      </c>
      <c r="I522" s="100">
        <v>2</v>
      </c>
      <c r="J522" s="103">
        <f>'เลย '!F76</f>
        <v>430413.95</v>
      </c>
      <c r="K522" s="104">
        <f>SUM('เลย '!AI76)</f>
        <v>278559.19</v>
      </c>
      <c r="L522" s="105">
        <f>'เลย '!AJ76</f>
        <v>1384633.75</v>
      </c>
      <c r="M522" s="105">
        <f>'เลย '!AK76</f>
        <v>1220375.3700000001</v>
      </c>
      <c r="N522" s="101"/>
      <c r="O522" s="101"/>
      <c r="P522" s="101"/>
      <c r="Q522" s="93">
        <f t="shared" si="19"/>
        <v>164258.37999999989</v>
      </c>
      <c r="R522" s="94">
        <f t="shared" si="20"/>
        <v>770.09663515016689</v>
      </c>
    </row>
    <row r="523" spans="1:18" x14ac:dyDescent="0.35">
      <c r="A523" s="100">
        <v>3</v>
      </c>
      <c r="B523" s="101" t="s">
        <v>58</v>
      </c>
      <c r="C523" s="101" t="s">
        <v>391</v>
      </c>
      <c r="D523" s="101" t="s">
        <v>114</v>
      </c>
      <c r="E523" s="101" t="s">
        <v>392</v>
      </c>
      <c r="F523" s="101" t="s">
        <v>178</v>
      </c>
      <c r="G523" s="101" t="s">
        <v>756</v>
      </c>
      <c r="H523" s="102">
        <v>2341</v>
      </c>
      <c r="I523" s="100">
        <v>2</v>
      </c>
      <c r="J523" s="103">
        <f>'เลย '!F77</f>
        <v>460419.82</v>
      </c>
      <c r="K523" s="104">
        <f>SUM('เลย '!AI77)</f>
        <v>380816.85</v>
      </c>
      <c r="L523" s="105">
        <f>'เลย '!AJ77</f>
        <v>2428755.62</v>
      </c>
      <c r="M523" s="105">
        <f>'เลย '!AK77</f>
        <v>2214988.04</v>
      </c>
      <c r="N523" s="101"/>
      <c r="O523" s="101"/>
      <c r="P523" s="101"/>
      <c r="Q523" s="93">
        <f t="shared" si="19"/>
        <v>213767.58000000007</v>
      </c>
      <c r="R523" s="94">
        <f t="shared" si="20"/>
        <v>1037.486381888082</v>
      </c>
    </row>
    <row r="524" spans="1:18" x14ac:dyDescent="0.35">
      <c r="A524" s="100">
        <v>4</v>
      </c>
      <c r="B524" s="101" t="s">
        <v>58</v>
      </c>
      <c r="C524" s="101" t="s">
        <v>391</v>
      </c>
      <c r="D524" s="101" t="s">
        <v>114</v>
      </c>
      <c r="E524" s="101" t="s">
        <v>392</v>
      </c>
      <c r="F524" s="101" t="s">
        <v>178</v>
      </c>
      <c r="G524" s="101" t="s">
        <v>757</v>
      </c>
      <c r="H524" s="102">
        <v>2890</v>
      </c>
      <c r="I524" s="100">
        <v>2</v>
      </c>
      <c r="J524" s="103">
        <f>'เลย '!F78</f>
        <v>396803.02</v>
      </c>
      <c r="K524" s="104">
        <f>SUM('เลย '!AI78)</f>
        <v>270657.54000000004</v>
      </c>
      <c r="L524" s="105">
        <f>'เลย '!AJ78</f>
        <v>1315160.1099999999</v>
      </c>
      <c r="M524" s="105">
        <f>'เลย '!AK78</f>
        <v>1352011.6900000002</v>
      </c>
      <c r="N524" s="101"/>
      <c r="O524" s="101"/>
      <c r="P524" s="101"/>
      <c r="Q524" s="93">
        <f t="shared" si="19"/>
        <v>-36851.580000000307</v>
      </c>
      <c r="R524" s="94">
        <f t="shared" si="20"/>
        <v>455.07270242214526</v>
      </c>
    </row>
    <row r="525" spans="1:18" x14ac:dyDescent="0.35">
      <c r="A525" s="100">
        <v>5</v>
      </c>
      <c r="B525" s="101" t="s">
        <v>58</v>
      </c>
      <c r="C525" s="101" t="s">
        <v>391</v>
      </c>
      <c r="D525" s="101" t="s">
        <v>114</v>
      </c>
      <c r="E525" s="101" t="s">
        <v>392</v>
      </c>
      <c r="F525" s="101" t="s">
        <v>178</v>
      </c>
      <c r="G525" s="101" t="s">
        <v>758</v>
      </c>
      <c r="H525" s="102">
        <v>2426</v>
      </c>
      <c r="I525" s="100">
        <v>2</v>
      </c>
      <c r="J525" s="103">
        <f>'เลย '!F79</f>
        <v>765373.29</v>
      </c>
      <c r="K525" s="104">
        <f>SUM('เลย '!AI79)</f>
        <v>741054.02000000014</v>
      </c>
      <c r="L525" s="105">
        <f>'เลย '!AJ79</f>
        <v>1811978.2999999998</v>
      </c>
      <c r="M525" s="105">
        <f>'เลย '!AK79</f>
        <v>1542745.59</v>
      </c>
      <c r="N525" s="101"/>
      <c r="O525" s="101"/>
      <c r="P525" s="101"/>
      <c r="Q525" s="93">
        <f t="shared" si="19"/>
        <v>269232.70999999973</v>
      </c>
      <c r="R525" s="94">
        <f t="shared" si="20"/>
        <v>746.89954657873034</v>
      </c>
    </row>
    <row r="526" spans="1:18" x14ac:dyDescent="0.35">
      <c r="A526" s="100">
        <v>6</v>
      </c>
      <c r="B526" s="101" t="s">
        <v>58</v>
      </c>
      <c r="C526" s="101" t="s">
        <v>391</v>
      </c>
      <c r="D526" s="101" t="s">
        <v>114</v>
      </c>
      <c r="E526" s="101" t="s">
        <v>392</v>
      </c>
      <c r="F526" s="101" t="s">
        <v>178</v>
      </c>
      <c r="G526" s="101" t="s">
        <v>759</v>
      </c>
      <c r="H526" s="102">
        <v>4213</v>
      </c>
      <c r="I526" s="100">
        <v>3</v>
      </c>
      <c r="J526" s="103">
        <f>'เลย '!F80</f>
        <v>936079.29</v>
      </c>
      <c r="K526" s="104">
        <f>SUM('เลย '!AI80)</f>
        <v>866904.12000000011</v>
      </c>
      <c r="L526" s="105">
        <f>'เลย '!AJ80</f>
        <v>933997.07000000007</v>
      </c>
      <c r="M526" s="105">
        <f>'เลย '!AK80</f>
        <v>712131.56</v>
      </c>
      <c r="N526" s="101"/>
      <c r="O526" s="101"/>
      <c r="P526" s="101"/>
      <c r="Q526" s="93">
        <f t="shared" si="19"/>
        <v>221865.51</v>
      </c>
      <c r="R526" s="94">
        <f t="shared" si="20"/>
        <v>221.69405886541659</v>
      </c>
    </row>
    <row r="527" spans="1:18" x14ac:dyDescent="0.35">
      <c r="A527" s="100">
        <v>7</v>
      </c>
      <c r="B527" s="101" t="s">
        <v>58</v>
      </c>
      <c r="C527" s="101" t="s">
        <v>391</v>
      </c>
      <c r="D527" s="101" t="s">
        <v>114</v>
      </c>
      <c r="E527" s="101" t="s">
        <v>392</v>
      </c>
      <c r="F527" s="101" t="s">
        <v>178</v>
      </c>
      <c r="G527" s="101" t="s">
        <v>760</v>
      </c>
      <c r="H527" s="102">
        <v>2664</v>
      </c>
      <c r="I527" s="100">
        <v>2</v>
      </c>
      <c r="J527" s="103">
        <f>'เลย '!F81</f>
        <v>714530.31</v>
      </c>
      <c r="K527" s="104">
        <f>SUM('เลย '!AI81)</f>
        <v>609404.57000000007</v>
      </c>
      <c r="L527" s="105">
        <f>'เลย '!AJ81</f>
        <v>1199861.33</v>
      </c>
      <c r="M527" s="105">
        <f>'เลย '!AK81</f>
        <v>1043042.71</v>
      </c>
      <c r="N527" s="101"/>
      <c r="O527" s="101"/>
      <c r="P527" s="101"/>
      <c r="Q527" s="93">
        <f t="shared" si="19"/>
        <v>156818.62000000011</v>
      </c>
      <c r="R527" s="94">
        <f t="shared" si="20"/>
        <v>450.39839714714719</v>
      </c>
    </row>
    <row r="528" spans="1:18" x14ac:dyDescent="0.35">
      <c r="A528" s="100">
        <v>8</v>
      </c>
      <c r="B528" s="101" t="s">
        <v>58</v>
      </c>
      <c r="C528" s="101" t="s">
        <v>391</v>
      </c>
      <c r="D528" s="101" t="s">
        <v>114</v>
      </c>
      <c r="E528" s="101" t="s">
        <v>392</v>
      </c>
      <c r="F528" s="101" t="s">
        <v>178</v>
      </c>
      <c r="G528" s="101" t="s">
        <v>761</v>
      </c>
      <c r="H528" s="102">
        <v>642</v>
      </c>
      <c r="I528" s="100">
        <v>1</v>
      </c>
      <c r="J528" s="103">
        <f>'เลย '!F82</f>
        <v>209379.8</v>
      </c>
      <c r="K528" s="104">
        <f>SUM('เลย '!AI82)</f>
        <v>193442.13999999998</v>
      </c>
      <c r="L528" s="105">
        <f>'เลย '!AJ82</f>
        <v>1219362.25</v>
      </c>
      <c r="M528" s="105">
        <f>'เลย '!AK82</f>
        <v>1259587.0899999999</v>
      </c>
      <c r="N528" s="101"/>
      <c r="O528" s="101"/>
      <c r="P528" s="101"/>
      <c r="Q528" s="93">
        <f t="shared" si="19"/>
        <v>-40224.839999999851</v>
      </c>
      <c r="R528" s="94">
        <f t="shared" si="20"/>
        <v>1899.3181464174454</v>
      </c>
    </row>
    <row r="529" spans="1:18" x14ac:dyDescent="0.35">
      <c r="A529" s="100">
        <v>9</v>
      </c>
      <c r="B529" s="101" t="s">
        <v>58</v>
      </c>
      <c r="C529" s="101" t="s">
        <v>391</v>
      </c>
      <c r="D529" s="101" t="s">
        <v>114</v>
      </c>
      <c r="E529" s="101" t="s">
        <v>392</v>
      </c>
      <c r="F529" s="101" t="s">
        <v>178</v>
      </c>
      <c r="G529" s="101" t="s">
        <v>762</v>
      </c>
      <c r="H529" s="102">
        <v>701</v>
      </c>
      <c r="I529" s="100">
        <v>1</v>
      </c>
      <c r="J529" s="103">
        <f>'เลย '!F83</f>
        <v>546953.66</v>
      </c>
      <c r="K529" s="104">
        <f>SUM('เลย '!AI83)</f>
        <v>552575.88000000012</v>
      </c>
      <c r="L529" s="105">
        <f>'เลย '!AJ83</f>
        <v>1281422.8900000001</v>
      </c>
      <c r="M529" s="105">
        <f>'เลย '!AK83</f>
        <v>1110931.1000000001</v>
      </c>
      <c r="N529" s="101"/>
      <c r="O529" s="101"/>
      <c r="P529" s="101"/>
      <c r="Q529" s="93">
        <f t="shared" si="19"/>
        <v>170491.79000000004</v>
      </c>
      <c r="R529" s="94">
        <f t="shared" si="20"/>
        <v>1827.9927104136948</v>
      </c>
    </row>
    <row r="530" spans="1:18" x14ac:dyDescent="0.35">
      <c r="A530" s="100">
        <v>10</v>
      </c>
      <c r="B530" s="101" t="s">
        <v>58</v>
      </c>
      <c r="C530" s="101" t="s">
        <v>391</v>
      </c>
      <c r="D530" s="101" t="s">
        <v>114</v>
      </c>
      <c r="E530" s="101" t="s">
        <v>392</v>
      </c>
      <c r="F530" s="101" t="s">
        <v>178</v>
      </c>
      <c r="G530" s="101" t="s">
        <v>763</v>
      </c>
      <c r="H530" s="102">
        <v>803</v>
      </c>
      <c r="I530" s="100">
        <v>1</v>
      </c>
      <c r="J530" s="103">
        <f>'เลย '!F84</f>
        <v>540201.86</v>
      </c>
      <c r="K530" s="104">
        <f>SUM('เลย '!AI84)</f>
        <v>482643.52999999991</v>
      </c>
      <c r="L530" s="105">
        <f>'เลย '!AJ84</f>
        <v>1301808.52</v>
      </c>
      <c r="M530" s="105">
        <f>'เลย '!AK84</f>
        <v>1193281.04</v>
      </c>
      <c r="N530" s="101"/>
      <c r="O530" s="101"/>
      <c r="P530" s="101"/>
      <c r="Q530" s="93">
        <f t="shared" si="19"/>
        <v>108527.47999999998</v>
      </c>
      <c r="R530" s="94">
        <f t="shared" si="20"/>
        <v>1621.1812204234122</v>
      </c>
    </row>
    <row r="531" spans="1:18" s="112" customFormat="1" x14ac:dyDescent="0.35">
      <c r="A531" s="106">
        <v>8</v>
      </c>
      <c r="B531" s="107" t="s">
        <v>58</v>
      </c>
      <c r="C531" s="107"/>
      <c r="D531" s="107"/>
      <c r="E531" s="107" t="s">
        <v>75</v>
      </c>
      <c r="F531" s="107"/>
      <c r="G531" s="107" t="s">
        <v>394</v>
      </c>
      <c r="H531" s="113">
        <f>SUM(H522:H530)</f>
        <v>18478</v>
      </c>
      <c r="I531" s="106"/>
      <c r="J531" s="109">
        <f>SUM(J521:J530)</f>
        <v>5000155</v>
      </c>
      <c r="K531" s="109">
        <f>SUM(K521:K530)</f>
        <v>4376057.8400000008</v>
      </c>
      <c r="L531" s="109">
        <f>SUM(L521:L530)</f>
        <v>12876979.84</v>
      </c>
      <c r="M531" s="109">
        <f>SUM(M521:M530)</f>
        <v>11649094.190000001</v>
      </c>
      <c r="N531" s="107">
        <v>9</v>
      </c>
      <c r="O531" s="107">
        <v>9</v>
      </c>
      <c r="P531" s="107">
        <f>N531-O531</f>
        <v>0</v>
      </c>
      <c r="Q531" s="110">
        <f t="shared" si="19"/>
        <v>1227885.6499999985</v>
      </c>
      <c r="R531" s="111">
        <f>L531/H531</f>
        <v>696.88168849442582</v>
      </c>
    </row>
    <row r="532" spans="1:18" x14ac:dyDescent="0.35">
      <c r="A532" s="100">
        <v>1</v>
      </c>
      <c r="B532" s="101" t="s">
        <v>58</v>
      </c>
      <c r="C532" s="101" t="s">
        <v>395</v>
      </c>
      <c r="D532" s="101" t="s">
        <v>121</v>
      </c>
      <c r="E532" s="101" t="s">
        <v>396</v>
      </c>
      <c r="F532" s="101" t="s">
        <v>208</v>
      </c>
      <c r="G532" s="101" t="s">
        <v>397</v>
      </c>
      <c r="H532" s="102"/>
      <c r="I532" s="100"/>
      <c r="J532" s="103"/>
      <c r="K532" s="104"/>
      <c r="L532" s="105"/>
      <c r="M532" s="105"/>
      <c r="N532" s="101"/>
      <c r="O532" s="101"/>
      <c r="P532" s="101"/>
    </row>
    <row r="533" spans="1:18" x14ac:dyDescent="0.35">
      <c r="A533" s="100">
        <v>2</v>
      </c>
      <c r="B533" s="101" t="s">
        <v>58</v>
      </c>
      <c r="C533" s="101" t="s">
        <v>395</v>
      </c>
      <c r="D533" s="101" t="s">
        <v>121</v>
      </c>
      <c r="E533" s="101" t="s">
        <v>396</v>
      </c>
      <c r="F533" s="101" t="s">
        <v>178</v>
      </c>
      <c r="G533" s="101" t="s">
        <v>764</v>
      </c>
      <c r="H533" s="102">
        <v>3708</v>
      </c>
      <c r="I533" s="100">
        <v>3</v>
      </c>
      <c r="J533" s="103">
        <f>'เลย '!F85</f>
        <v>665242.64</v>
      </c>
      <c r="K533" s="104">
        <f>SUM('เลย '!AI85)</f>
        <v>725737.85</v>
      </c>
      <c r="L533" s="105">
        <f>'เลย '!AJ85</f>
        <v>2239318.1100000003</v>
      </c>
      <c r="M533" s="105">
        <f>'เลย '!AK85</f>
        <v>1814577.9400000002</v>
      </c>
      <c r="N533" s="101"/>
      <c r="O533" s="101"/>
      <c r="P533" s="101"/>
      <c r="Q533" s="93">
        <f t="shared" si="19"/>
        <v>424740.17000000016</v>
      </c>
      <c r="R533" s="94">
        <f t="shared" si="20"/>
        <v>603.91534789644027</v>
      </c>
    </row>
    <row r="534" spans="1:18" x14ac:dyDescent="0.35">
      <c r="A534" s="100">
        <v>3</v>
      </c>
      <c r="B534" s="101" t="s">
        <v>58</v>
      </c>
      <c r="C534" s="101" t="s">
        <v>395</v>
      </c>
      <c r="D534" s="101" t="s">
        <v>121</v>
      </c>
      <c r="E534" s="101" t="s">
        <v>396</v>
      </c>
      <c r="F534" s="101" t="s">
        <v>178</v>
      </c>
      <c r="G534" s="101" t="s">
        <v>765</v>
      </c>
      <c r="H534" s="102">
        <v>7673</v>
      </c>
      <c r="I534" s="100">
        <v>5</v>
      </c>
      <c r="J534" s="103">
        <f>'เลย '!F86</f>
        <v>1056822.3700000001</v>
      </c>
      <c r="K534" s="104">
        <f>SUM('เลย '!AI86)</f>
        <v>955891.54000000015</v>
      </c>
      <c r="L534" s="105">
        <f>'เลย '!AJ86</f>
        <v>2799725.54</v>
      </c>
      <c r="M534" s="105">
        <f>'เลย '!AK86</f>
        <v>2610490.98</v>
      </c>
      <c r="N534" s="101"/>
      <c r="O534" s="101"/>
      <c r="P534" s="101"/>
      <c r="Q534" s="93">
        <f t="shared" si="19"/>
        <v>189234.56000000006</v>
      </c>
      <c r="R534" s="94">
        <f t="shared" si="20"/>
        <v>364.88016942525741</v>
      </c>
    </row>
    <row r="535" spans="1:18" x14ac:dyDescent="0.35">
      <c r="A535" s="100">
        <v>4</v>
      </c>
      <c r="B535" s="101" t="s">
        <v>58</v>
      </c>
      <c r="C535" s="101" t="s">
        <v>395</v>
      </c>
      <c r="D535" s="101" t="s">
        <v>121</v>
      </c>
      <c r="E535" s="101" t="s">
        <v>396</v>
      </c>
      <c r="F535" s="101" t="s">
        <v>178</v>
      </c>
      <c r="G535" s="101" t="s">
        <v>766</v>
      </c>
      <c r="H535" s="102">
        <v>6916</v>
      </c>
      <c r="I535" s="100">
        <v>5</v>
      </c>
      <c r="J535" s="103">
        <f>'เลย '!F87</f>
        <v>1959843.7</v>
      </c>
      <c r="K535" s="104">
        <f>SUM('เลย '!AI87)</f>
        <v>2069692.64</v>
      </c>
      <c r="L535" s="105">
        <f>'เลย '!AJ87</f>
        <v>5595547.0199999996</v>
      </c>
      <c r="M535" s="105">
        <f>'เลย '!AK87</f>
        <v>4209759.9800000004</v>
      </c>
      <c r="N535" s="101"/>
      <c r="O535" s="101"/>
      <c r="P535" s="101"/>
      <c r="Q535" s="93">
        <f t="shared" si="19"/>
        <v>1385787.0399999991</v>
      </c>
      <c r="R535" s="94">
        <f t="shared" si="20"/>
        <v>809.07273279352216</v>
      </c>
    </row>
    <row r="536" spans="1:18" x14ac:dyDescent="0.35">
      <c r="A536" s="100">
        <v>5</v>
      </c>
      <c r="B536" s="101" t="s">
        <v>58</v>
      </c>
      <c r="C536" s="101" t="s">
        <v>395</v>
      </c>
      <c r="D536" s="101" t="s">
        <v>121</v>
      </c>
      <c r="E536" s="101" t="s">
        <v>396</v>
      </c>
      <c r="F536" s="101" t="s">
        <v>178</v>
      </c>
      <c r="G536" s="101" t="s">
        <v>767</v>
      </c>
      <c r="H536" s="102">
        <v>4950</v>
      </c>
      <c r="I536" s="100">
        <v>4</v>
      </c>
      <c r="J536" s="103">
        <f>'เลย '!F88</f>
        <v>783291.05</v>
      </c>
      <c r="K536" s="104">
        <f>SUM('เลย '!AI88)</f>
        <v>624289.09000000008</v>
      </c>
      <c r="L536" s="105">
        <f>'เลย '!AJ88</f>
        <v>2676835.4300000002</v>
      </c>
      <c r="M536" s="105">
        <f>'เลย '!AK88</f>
        <v>2574391.83</v>
      </c>
      <c r="N536" s="101"/>
      <c r="O536" s="101"/>
      <c r="P536" s="101"/>
      <c r="Q536" s="93">
        <f t="shared" si="19"/>
        <v>102443.60000000009</v>
      </c>
      <c r="R536" s="94">
        <f t="shared" si="20"/>
        <v>540.77483434343435</v>
      </c>
    </row>
    <row r="537" spans="1:18" x14ac:dyDescent="0.35">
      <c r="A537" s="100">
        <v>6</v>
      </c>
      <c r="B537" s="101" t="s">
        <v>58</v>
      </c>
      <c r="C537" s="101" t="s">
        <v>395</v>
      </c>
      <c r="D537" s="101" t="s">
        <v>121</v>
      </c>
      <c r="E537" s="101" t="s">
        <v>396</v>
      </c>
      <c r="F537" s="101" t="s">
        <v>178</v>
      </c>
      <c r="G537" s="101" t="s">
        <v>768</v>
      </c>
      <c r="H537" s="102">
        <v>3876</v>
      </c>
      <c r="I537" s="100">
        <v>3</v>
      </c>
      <c r="J537" s="103">
        <f>'เลย '!F89</f>
        <v>623082.21</v>
      </c>
      <c r="K537" s="104">
        <f>SUM('เลย '!AI89)</f>
        <v>1027705.4199999999</v>
      </c>
      <c r="L537" s="105">
        <f>'เลย '!AJ89</f>
        <v>2160946.34</v>
      </c>
      <c r="M537" s="105">
        <f>'เลย '!AK89</f>
        <v>1791290.71</v>
      </c>
      <c r="N537" s="101"/>
      <c r="O537" s="101"/>
      <c r="P537" s="101"/>
      <c r="Q537" s="93">
        <f t="shared" si="19"/>
        <v>369655.62999999989</v>
      </c>
      <c r="R537" s="94">
        <f t="shared" si="20"/>
        <v>557.51969556243546</v>
      </c>
    </row>
    <row r="538" spans="1:18" x14ac:dyDescent="0.35">
      <c r="A538" s="100">
        <v>7</v>
      </c>
      <c r="B538" s="101" t="s">
        <v>58</v>
      </c>
      <c r="C538" s="101" t="s">
        <v>395</v>
      </c>
      <c r="D538" s="101" t="s">
        <v>121</v>
      </c>
      <c r="E538" s="101" t="s">
        <v>396</v>
      </c>
      <c r="F538" s="101" t="s">
        <v>178</v>
      </c>
      <c r="G538" s="101" t="s">
        <v>769</v>
      </c>
      <c r="H538" s="102">
        <v>1854</v>
      </c>
      <c r="I538" s="100">
        <v>2</v>
      </c>
      <c r="J538" s="103">
        <f>'เลย '!F90</f>
        <v>267943.44</v>
      </c>
      <c r="K538" s="104">
        <f>SUM('เลย '!AI90)</f>
        <v>117859.08000000002</v>
      </c>
      <c r="L538" s="105">
        <f>'เลย '!AJ90</f>
        <v>1252773.1499999999</v>
      </c>
      <c r="M538" s="105">
        <f>'เลย '!AK90</f>
        <v>1117035.8600000001</v>
      </c>
      <c r="N538" s="101"/>
      <c r="O538" s="101"/>
      <c r="P538" s="101"/>
      <c r="Q538" s="93">
        <f t="shared" si="19"/>
        <v>135737.2899999998</v>
      </c>
      <c r="R538" s="94">
        <f t="shared" si="20"/>
        <v>675.71367313915857</v>
      </c>
    </row>
    <row r="539" spans="1:18" x14ac:dyDescent="0.35">
      <c r="A539" s="100">
        <v>8</v>
      </c>
      <c r="B539" s="101" t="s">
        <v>58</v>
      </c>
      <c r="C539" s="101" t="s">
        <v>395</v>
      </c>
      <c r="D539" s="101" t="s">
        <v>121</v>
      </c>
      <c r="E539" s="101" t="s">
        <v>396</v>
      </c>
      <c r="F539" s="101" t="s">
        <v>178</v>
      </c>
      <c r="G539" s="101" t="s">
        <v>770</v>
      </c>
      <c r="H539" s="102">
        <v>6037</v>
      </c>
      <c r="I539" s="100">
        <v>5</v>
      </c>
      <c r="J539" s="103">
        <f>'เลย '!F91</f>
        <v>645800.51</v>
      </c>
      <c r="K539" s="104">
        <f>SUM('เลย '!AI91)</f>
        <v>539875.60999999987</v>
      </c>
      <c r="L539" s="105">
        <f>'เลย '!AJ91</f>
        <v>3230079.31</v>
      </c>
      <c r="M539" s="105">
        <f>'เลย '!AK91</f>
        <v>3036097.58</v>
      </c>
      <c r="N539" s="101"/>
      <c r="O539" s="101"/>
      <c r="P539" s="101"/>
      <c r="Q539" s="93">
        <f t="shared" si="19"/>
        <v>193981.72999999998</v>
      </c>
      <c r="R539" s="94">
        <f t="shared" si="20"/>
        <v>535.04709458340233</v>
      </c>
    </row>
    <row r="540" spans="1:18" x14ac:dyDescent="0.35">
      <c r="A540" s="100">
        <v>9</v>
      </c>
      <c r="B540" s="101" t="s">
        <v>58</v>
      </c>
      <c r="C540" s="101" t="s">
        <v>395</v>
      </c>
      <c r="D540" s="101" t="s">
        <v>121</v>
      </c>
      <c r="E540" s="101" t="s">
        <v>396</v>
      </c>
      <c r="F540" s="101" t="s">
        <v>178</v>
      </c>
      <c r="G540" s="101" t="s">
        <v>771</v>
      </c>
      <c r="H540" s="102">
        <v>1678</v>
      </c>
      <c r="I540" s="100">
        <v>2</v>
      </c>
      <c r="J540" s="103">
        <f>'เลย '!F92</f>
        <v>426291.71</v>
      </c>
      <c r="K540" s="104">
        <f>SUM('เลย '!AI92)</f>
        <v>334791.49</v>
      </c>
      <c r="L540" s="105">
        <f>'เลย '!AJ92</f>
        <v>1717835.56</v>
      </c>
      <c r="M540" s="105">
        <f>'เลย '!AK92</f>
        <v>1617954.0399999998</v>
      </c>
      <c r="N540" s="101"/>
      <c r="O540" s="101"/>
      <c r="P540" s="101"/>
      <c r="Q540" s="93">
        <f t="shared" si="19"/>
        <v>99881.520000000251</v>
      </c>
      <c r="R540" s="94">
        <f t="shared" si="20"/>
        <v>1023.739904648391</v>
      </c>
    </row>
    <row r="541" spans="1:18" x14ac:dyDescent="0.35">
      <c r="A541" s="100">
        <v>10</v>
      </c>
      <c r="B541" s="101" t="s">
        <v>58</v>
      </c>
      <c r="C541" s="101" t="s">
        <v>395</v>
      </c>
      <c r="D541" s="101" t="s">
        <v>121</v>
      </c>
      <c r="E541" s="101" t="s">
        <v>396</v>
      </c>
      <c r="F541" s="101" t="s">
        <v>178</v>
      </c>
      <c r="G541" s="101" t="s">
        <v>772</v>
      </c>
      <c r="H541" s="102">
        <v>3501</v>
      </c>
      <c r="I541" s="100">
        <v>3</v>
      </c>
      <c r="J541" s="103">
        <f>'เลย '!F93</f>
        <v>1063828.54</v>
      </c>
      <c r="K541" s="104">
        <f>SUM('เลย '!AI93)</f>
        <v>955133.67</v>
      </c>
      <c r="L541" s="105">
        <f>'เลย '!AJ93</f>
        <v>1328167</v>
      </c>
      <c r="M541" s="105">
        <f>'เลย '!AK93</f>
        <v>1100444.25</v>
      </c>
      <c r="N541" s="101"/>
      <c r="O541" s="101"/>
      <c r="P541" s="101"/>
      <c r="Q541" s="93">
        <f t="shared" si="19"/>
        <v>227722.75</v>
      </c>
      <c r="R541" s="94">
        <f t="shared" si="20"/>
        <v>379.36789488717511</v>
      </c>
    </row>
    <row r="542" spans="1:18" x14ac:dyDescent="0.35">
      <c r="A542" s="100">
        <v>11</v>
      </c>
      <c r="B542" s="101" t="s">
        <v>58</v>
      </c>
      <c r="C542" s="101" t="s">
        <v>395</v>
      </c>
      <c r="D542" s="101" t="s">
        <v>121</v>
      </c>
      <c r="E542" s="101" t="s">
        <v>396</v>
      </c>
      <c r="F542" s="101" t="s">
        <v>178</v>
      </c>
      <c r="G542" s="101" t="s">
        <v>773</v>
      </c>
      <c r="H542" s="102">
        <v>3131</v>
      </c>
      <c r="I542" s="100">
        <v>3</v>
      </c>
      <c r="J542" s="103">
        <f>'เลย '!F94</f>
        <v>351310.47</v>
      </c>
      <c r="K542" s="104">
        <f>SUM('เลย '!AI94)</f>
        <v>562243.04</v>
      </c>
      <c r="L542" s="105">
        <f>'เลย '!AJ94</f>
        <v>2155237.4300000002</v>
      </c>
      <c r="M542" s="105">
        <f>'เลย '!AK94</f>
        <v>2255578.73</v>
      </c>
      <c r="N542" s="101"/>
      <c r="O542" s="101"/>
      <c r="P542" s="101"/>
      <c r="Q542" s="93">
        <f t="shared" si="19"/>
        <v>-100341.29999999981</v>
      </c>
      <c r="R542" s="94">
        <f t="shared" si="20"/>
        <v>688.35433727243696</v>
      </c>
    </row>
    <row r="543" spans="1:18" x14ac:dyDescent="0.35">
      <c r="A543" s="100">
        <v>12</v>
      </c>
      <c r="B543" s="101" t="s">
        <v>58</v>
      </c>
      <c r="C543" s="101" t="s">
        <v>395</v>
      </c>
      <c r="D543" s="101" t="s">
        <v>121</v>
      </c>
      <c r="E543" s="101" t="s">
        <v>396</v>
      </c>
      <c r="F543" s="101" t="s">
        <v>178</v>
      </c>
      <c r="G543" s="101" t="s">
        <v>774</v>
      </c>
      <c r="H543" s="102">
        <v>3078</v>
      </c>
      <c r="I543" s="100">
        <v>3</v>
      </c>
      <c r="J543" s="103">
        <f>'เลย '!F95</f>
        <v>629708</v>
      </c>
      <c r="K543" s="104">
        <f>SUM('เลย '!AI95)</f>
        <v>588700.54</v>
      </c>
      <c r="L543" s="105">
        <f>'เลย '!AJ95</f>
        <v>1770210.69</v>
      </c>
      <c r="M543" s="105">
        <f>'เลย '!AK95</f>
        <v>1632150.68</v>
      </c>
      <c r="N543" s="101"/>
      <c r="O543" s="101"/>
      <c r="P543" s="101"/>
      <c r="Q543" s="93">
        <f t="shared" si="19"/>
        <v>138060.01</v>
      </c>
      <c r="R543" s="94">
        <f t="shared" si="20"/>
        <v>575.1171832358674</v>
      </c>
    </row>
    <row r="544" spans="1:18" x14ac:dyDescent="0.35">
      <c r="A544" s="100">
        <v>13</v>
      </c>
      <c r="B544" s="101" t="s">
        <v>58</v>
      </c>
      <c r="C544" s="101" t="s">
        <v>395</v>
      </c>
      <c r="D544" s="101" t="s">
        <v>121</v>
      </c>
      <c r="E544" s="101" t="s">
        <v>396</v>
      </c>
      <c r="F544" s="101" t="s">
        <v>178</v>
      </c>
      <c r="G544" s="101" t="s">
        <v>775</v>
      </c>
      <c r="H544" s="102">
        <v>4356</v>
      </c>
      <c r="I544" s="100">
        <v>3</v>
      </c>
      <c r="J544" s="103">
        <f>'เลย '!F96</f>
        <v>491264.38</v>
      </c>
      <c r="K544" s="104">
        <f>SUM('เลย '!AI96)</f>
        <v>485364.08</v>
      </c>
      <c r="L544" s="105">
        <f>'เลย '!AJ96</f>
        <v>1473664.25</v>
      </c>
      <c r="M544" s="105">
        <f>'เลย '!AK96</f>
        <v>1271615.3500000001</v>
      </c>
      <c r="N544" s="101"/>
      <c r="O544" s="101"/>
      <c r="P544" s="101"/>
      <c r="Q544" s="93">
        <f t="shared" si="19"/>
        <v>202048.89999999991</v>
      </c>
      <c r="R544" s="94">
        <f t="shared" si="20"/>
        <v>338.30676078971533</v>
      </c>
    </row>
    <row r="545" spans="1:18" x14ac:dyDescent="0.35">
      <c r="A545" s="100">
        <v>14</v>
      </c>
      <c r="B545" s="101" t="s">
        <v>58</v>
      </c>
      <c r="C545" s="101" t="s">
        <v>395</v>
      </c>
      <c r="D545" s="101" t="s">
        <v>121</v>
      </c>
      <c r="E545" s="101" t="s">
        <v>396</v>
      </c>
      <c r="F545" s="101" t="s">
        <v>178</v>
      </c>
      <c r="G545" s="101" t="s">
        <v>776</v>
      </c>
      <c r="H545" s="102">
        <v>5580</v>
      </c>
      <c r="I545" s="100">
        <v>4</v>
      </c>
      <c r="J545" s="103">
        <f>'เลย '!F97</f>
        <v>164815.9</v>
      </c>
      <c r="K545" s="104">
        <f>SUM('เลย '!AI97)</f>
        <v>449035.5</v>
      </c>
      <c r="L545" s="105">
        <f>'เลย '!AJ97</f>
        <v>1469269.21</v>
      </c>
      <c r="M545" s="105">
        <f>'เลย '!AK97</f>
        <v>1348248.06</v>
      </c>
      <c r="N545" s="101"/>
      <c r="O545" s="101"/>
      <c r="P545" s="101"/>
      <c r="Q545" s="93">
        <f t="shared" si="19"/>
        <v>121021.14999999991</v>
      </c>
      <c r="R545" s="94">
        <f t="shared" si="20"/>
        <v>263.30989426523297</v>
      </c>
    </row>
    <row r="546" spans="1:18" x14ac:dyDescent="0.35">
      <c r="A546" s="100">
        <v>15</v>
      </c>
      <c r="B546" s="101" t="s">
        <v>58</v>
      </c>
      <c r="C546" s="101" t="s">
        <v>395</v>
      </c>
      <c r="D546" s="101" t="s">
        <v>121</v>
      </c>
      <c r="E546" s="101" t="s">
        <v>396</v>
      </c>
      <c r="F546" s="101" t="s">
        <v>178</v>
      </c>
      <c r="G546" s="101" t="s">
        <v>777</v>
      </c>
      <c r="H546" s="102">
        <v>4092</v>
      </c>
      <c r="I546" s="100">
        <v>3</v>
      </c>
      <c r="J546" s="103">
        <f>'เลย '!F98</f>
        <v>799924.59</v>
      </c>
      <c r="K546" s="104">
        <f>SUM('เลย '!AI98)</f>
        <v>904807.03</v>
      </c>
      <c r="L546" s="105">
        <f>'เลย '!AJ98</f>
        <v>2498937.19</v>
      </c>
      <c r="M546" s="105">
        <f>'เลย '!AK98</f>
        <v>2454529.4899999998</v>
      </c>
      <c r="N546" s="101"/>
      <c r="O546" s="101"/>
      <c r="P546" s="101"/>
      <c r="Q546" s="93">
        <f t="shared" si="19"/>
        <v>44407.700000000186</v>
      </c>
      <c r="R546" s="94">
        <f t="shared" si="20"/>
        <v>610.68846285434995</v>
      </c>
    </row>
    <row r="547" spans="1:18" x14ac:dyDescent="0.35">
      <c r="A547" s="100">
        <v>16</v>
      </c>
      <c r="B547" s="101" t="s">
        <v>58</v>
      </c>
      <c r="C547" s="101" t="s">
        <v>395</v>
      </c>
      <c r="D547" s="101" t="s">
        <v>121</v>
      </c>
      <c r="E547" s="101" t="s">
        <v>396</v>
      </c>
      <c r="F547" s="101" t="s">
        <v>178</v>
      </c>
      <c r="G547" s="101" t="s">
        <v>778</v>
      </c>
      <c r="H547" s="102">
        <v>5915</v>
      </c>
      <c r="I547" s="100">
        <v>4</v>
      </c>
      <c r="J547" s="103">
        <f>'เลย '!F99</f>
        <v>1926699.24</v>
      </c>
      <c r="K547" s="104">
        <f>SUM('เลย '!AI99)</f>
        <v>2013175.93</v>
      </c>
      <c r="L547" s="105">
        <f>'เลย '!AJ99</f>
        <v>4155846.7600000002</v>
      </c>
      <c r="M547" s="105">
        <f>'เลย '!AK99</f>
        <v>3031684.15</v>
      </c>
      <c r="N547" s="101"/>
      <c r="O547" s="101"/>
      <c r="P547" s="101"/>
      <c r="Q547" s="93">
        <f t="shared" si="19"/>
        <v>1124162.6100000003</v>
      </c>
      <c r="R547" s="94">
        <f t="shared" si="20"/>
        <v>702.59454945054949</v>
      </c>
    </row>
    <row r="548" spans="1:18" x14ac:dyDescent="0.35">
      <c r="A548" s="100">
        <v>17</v>
      </c>
      <c r="B548" s="101" t="s">
        <v>58</v>
      </c>
      <c r="C548" s="101" t="s">
        <v>395</v>
      </c>
      <c r="D548" s="101" t="s">
        <v>121</v>
      </c>
      <c r="E548" s="101" t="s">
        <v>396</v>
      </c>
      <c r="F548" s="101" t="s">
        <v>178</v>
      </c>
      <c r="G548" s="101" t="s">
        <v>779</v>
      </c>
      <c r="H548" s="102">
        <v>3232</v>
      </c>
      <c r="I548" s="100">
        <v>3</v>
      </c>
      <c r="J548" s="103">
        <f>'เลย '!F100</f>
        <v>267454.71000000002</v>
      </c>
      <c r="K548" s="104">
        <f>SUM('เลย '!AI100)</f>
        <v>155067.99</v>
      </c>
      <c r="L548" s="105">
        <f>'เลย '!AJ100</f>
        <v>972687.65999999992</v>
      </c>
      <c r="M548" s="105">
        <f>'เลย '!AK100</f>
        <v>1112997.54</v>
      </c>
      <c r="N548" s="101"/>
      <c r="O548" s="101"/>
      <c r="P548" s="101"/>
      <c r="Q548" s="93">
        <f t="shared" si="19"/>
        <v>-140309.88000000012</v>
      </c>
      <c r="R548" s="94">
        <f t="shared" si="20"/>
        <v>300.95534034653463</v>
      </c>
    </row>
    <row r="549" spans="1:18" x14ac:dyDescent="0.35">
      <c r="A549" s="100">
        <v>18</v>
      </c>
      <c r="B549" s="101" t="s">
        <v>58</v>
      </c>
      <c r="C549" s="101" t="s">
        <v>395</v>
      </c>
      <c r="D549" s="101" t="s">
        <v>121</v>
      </c>
      <c r="E549" s="101" t="s">
        <v>396</v>
      </c>
      <c r="F549" s="101" t="s">
        <v>178</v>
      </c>
      <c r="G549" s="101" t="s">
        <v>780</v>
      </c>
      <c r="H549" s="102">
        <v>4642</v>
      </c>
      <c r="I549" s="100">
        <v>4</v>
      </c>
      <c r="J549" s="103">
        <f>'เลย '!F101</f>
        <v>645983.68999999994</v>
      </c>
      <c r="K549" s="104">
        <f>SUM('เลย '!AI101)</f>
        <v>695517.36</v>
      </c>
      <c r="L549" s="105">
        <f>'เลย '!AJ101</f>
        <v>2984361.33</v>
      </c>
      <c r="M549" s="105">
        <f>'เลย '!AK101</f>
        <v>2724580.2199999997</v>
      </c>
      <c r="N549" s="101"/>
      <c r="O549" s="101"/>
      <c r="P549" s="101"/>
      <c r="Q549" s="93">
        <f t="shared" si="19"/>
        <v>259781.11000000034</v>
      </c>
      <c r="R549" s="94">
        <f t="shared" si="20"/>
        <v>642.90420723825935</v>
      </c>
    </row>
    <row r="550" spans="1:18" s="112" customFormat="1" x14ac:dyDescent="0.35">
      <c r="A550" s="106">
        <v>9</v>
      </c>
      <c r="B550" s="107" t="s">
        <v>58</v>
      </c>
      <c r="C550" s="107"/>
      <c r="D550" s="107"/>
      <c r="E550" s="107" t="s">
        <v>75</v>
      </c>
      <c r="F550" s="107"/>
      <c r="G550" s="107" t="s">
        <v>398</v>
      </c>
      <c r="H550" s="113">
        <f>SUM(H532:H549)</f>
        <v>74219</v>
      </c>
      <c r="I550" s="106"/>
      <c r="J550" s="109">
        <f>SUM(J532:J549)</f>
        <v>12769307.150000002</v>
      </c>
      <c r="K550" s="109">
        <f>SUM(K532:K549)</f>
        <v>13204887.859999999</v>
      </c>
      <c r="L550" s="109">
        <f>SUM(L532:L549)</f>
        <v>40481441.979999997</v>
      </c>
      <c r="M550" s="109">
        <f>SUM(M532:M549)</f>
        <v>35703427.390000001</v>
      </c>
      <c r="N550" s="107">
        <v>17</v>
      </c>
      <c r="O550" s="107">
        <v>17</v>
      </c>
      <c r="P550" s="107">
        <f>N550-O550</f>
        <v>0</v>
      </c>
      <c r="Q550" s="110">
        <f t="shared" si="19"/>
        <v>4778014.5899999961</v>
      </c>
      <c r="R550" s="111">
        <f>L550/H550</f>
        <v>545.43232837952542</v>
      </c>
    </row>
    <row r="551" spans="1:18" x14ac:dyDescent="0.35">
      <c r="A551" s="100">
        <v>1</v>
      </c>
      <c r="B551" s="101" t="s">
        <v>58</v>
      </c>
      <c r="C551" s="101" t="s">
        <v>399</v>
      </c>
      <c r="D551" s="101" t="s">
        <v>126</v>
      </c>
      <c r="E551" s="101" t="s">
        <v>400</v>
      </c>
      <c r="F551" s="101" t="s">
        <v>208</v>
      </c>
      <c r="G551" s="101" t="s">
        <v>401</v>
      </c>
      <c r="H551" s="102"/>
      <c r="I551" s="100"/>
      <c r="J551" s="103"/>
      <c r="K551" s="104"/>
      <c r="L551" s="105"/>
      <c r="M551" s="105"/>
      <c r="N551" s="101"/>
      <c r="O551" s="101"/>
      <c r="P551" s="101"/>
    </row>
    <row r="552" spans="1:18" x14ac:dyDescent="0.35">
      <c r="A552" s="100">
        <v>2</v>
      </c>
      <c r="B552" s="101" t="s">
        <v>58</v>
      </c>
      <c r="C552" s="101" t="s">
        <v>399</v>
      </c>
      <c r="D552" s="101" t="s">
        <v>126</v>
      </c>
      <c r="E552" s="101" t="s">
        <v>400</v>
      </c>
      <c r="F552" s="101" t="s">
        <v>178</v>
      </c>
      <c r="G552" s="101" t="s">
        <v>781</v>
      </c>
      <c r="H552" s="102">
        <v>2514</v>
      </c>
      <c r="I552" s="100">
        <v>2</v>
      </c>
      <c r="J552" s="103">
        <f>'เลย '!F102</f>
        <v>585919.18000000005</v>
      </c>
      <c r="K552" s="104">
        <f>SUM('เลย '!AI102)</f>
        <v>598393.59000000008</v>
      </c>
      <c r="L552" s="105">
        <f>'เลย '!AJ102</f>
        <v>1801495.75</v>
      </c>
      <c r="M552" s="105">
        <f>'เลย '!AK102</f>
        <v>1586352.7899999998</v>
      </c>
      <c r="N552" s="101"/>
      <c r="O552" s="101"/>
      <c r="P552" s="101"/>
      <c r="Q552" s="93">
        <f t="shared" si="19"/>
        <v>215142.9600000002</v>
      </c>
      <c r="R552" s="94">
        <f t="shared" si="20"/>
        <v>716.5854216388226</v>
      </c>
    </row>
    <row r="553" spans="1:18" x14ac:dyDescent="0.35">
      <c r="A553" s="100">
        <v>3</v>
      </c>
      <c r="B553" s="101" t="s">
        <v>58</v>
      </c>
      <c r="C553" s="101" t="s">
        <v>399</v>
      </c>
      <c r="D553" s="101" t="s">
        <v>126</v>
      </c>
      <c r="E553" s="101" t="s">
        <v>400</v>
      </c>
      <c r="F553" s="101" t="s">
        <v>178</v>
      </c>
      <c r="G553" s="101" t="s">
        <v>782</v>
      </c>
      <c r="H553" s="102">
        <v>5396</v>
      </c>
      <c r="I553" s="100">
        <v>4</v>
      </c>
      <c r="J553" s="103">
        <f>'เลย '!F103</f>
        <v>244977.15</v>
      </c>
      <c r="K553" s="104">
        <f>SUM('เลย '!AI103)</f>
        <v>300888.00999999995</v>
      </c>
      <c r="L553" s="105">
        <f>'เลย '!AJ103</f>
        <v>2448948.2000000002</v>
      </c>
      <c r="M553" s="105">
        <f>'เลย '!AK103</f>
        <v>2271078.9</v>
      </c>
      <c r="N553" s="101"/>
      <c r="O553" s="101"/>
      <c r="P553" s="101"/>
      <c r="Q553" s="93">
        <f t="shared" si="19"/>
        <v>177869.30000000028</v>
      </c>
      <c r="R553" s="94">
        <f t="shared" si="20"/>
        <v>453.84510748702746</v>
      </c>
    </row>
    <row r="554" spans="1:18" x14ac:dyDescent="0.35">
      <c r="A554" s="100">
        <v>4</v>
      </c>
      <c r="B554" s="101" t="s">
        <v>58</v>
      </c>
      <c r="C554" s="101" t="s">
        <v>399</v>
      </c>
      <c r="D554" s="101" t="s">
        <v>126</v>
      </c>
      <c r="E554" s="101" t="s">
        <v>400</v>
      </c>
      <c r="F554" s="101" t="s">
        <v>178</v>
      </c>
      <c r="G554" s="101" t="s">
        <v>783</v>
      </c>
      <c r="H554" s="102">
        <v>2862</v>
      </c>
      <c r="I554" s="100">
        <v>2</v>
      </c>
      <c r="J554" s="103">
        <f>'เลย '!F104</f>
        <v>16616.41</v>
      </c>
      <c r="K554" s="104">
        <f>SUM('เลย '!AI104)</f>
        <v>31157.07</v>
      </c>
      <c r="L554" s="105">
        <f>'เลย '!AJ104</f>
        <v>1624830.0699999998</v>
      </c>
      <c r="M554" s="105">
        <f>'เลย '!AK104</f>
        <v>1573246.13</v>
      </c>
      <c r="N554" s="101"/>
      <c r="O554" s="101"/>
      <c r="P554" s="101"/>
      <c r="Q554" s="93">
        <f t="shared" si="19"/>
        <v>51583.939999999944</v>
      </c>
      <c r="R554" s="94">
        <f t="shared" si="20"/>
        <v>567.72539133473094</v>
      </c>
    </row>
    <row r="555" spans="1:18" x14ac:dyDescent="0.35">
      <c r="A555" s="100">
        <v>5</v>
      </c>
      <c r="B555" s="101" t="s">
        <v>58</v>
      </c>
      <c r="C555" s="101" t="s">
        <v>399</v>
      </c>
      <c r="D555" s="101" t="s">
        <v>126</v>
      </c>
      <c r="E555" s="101" t="s">
        <v>400</v>
      </c>
      <c r="F555" s="101" t="s">
        <v>178</v>
      </c>
      <c r="G555" s="101" t="s">
        <v>784</v>
      </c>
      <c r="H555" s="102">
        <v>3194</v>
      </c>
      <c r="I555" s="100">
        <v>3</v>
      </c>
      <c r="J555" s="103">
        <f>'เลย '!F105</f>
        <v>488622.85</v>
      </c>
      <c r="K555" s="248">
        <f>SUM('เลย '!AI105)</f>
        <v>534505.16</v>
      </c>
      <c r="L555" s="105">
        <f>'เลย '!AJ105</f>
        <v>1985859.28</v>
      </c>
      <c r="M555" s="105">
        <f>'เลย '!AK105</f>
        <v>1825256.4000000001</v>
      </c>
      <c r="N555" s="101"/>
      <c r="O555" s="101"/>
      <c r="P555" s="101"/>
      <c r="Q555" s="93">
        <f t="shared" si="19"/>
        <v>160602.87999999989</v>
      </c>
      <c r="R555" s="94">
        <f t="shared" si="20"/>
        <v>621.74680025046962</v>
      </c>
    </row>
    <row r="556" spans="1:18" x14ac:dyDescent="0.35">
      <c r="A556" s="100">
        <v>6</v>
      </c>
      <c r="B556" s="101" t="s">
        <v>58</v>
      </c>
      <c r="C556" s="101" t="s">
        <v>399</v>
      </c>
      <c r="D556" s="101" t="s">
        <v>126</v>
      </c>
      <c r="E556" s="101" t="s">
        <v>400</v>
      </c>
      <c r="F556" s="101" t="s">
        <v>178</v>
      </c>
      <c r="G556" s="101" t="s">
        <v>785</v>
      </c>
      <c r="H556" s="102">
        <v>4181</v>
      </c>
      <c r="I556" s="100">
        <v>3</v>
      </c>
      <c r="J556" s="103">
        <f>'เลย '!F106</f>
        <v>284522.8</v>
      </c>
      <c r="K556" s="104">
        <f>SUM('เลย '!AI106)</f>
        <v>279306.71999999997</v>
      </c>
      <c r="L556" s="105">
        <f>'เลย '!AJ106</f>
        <v>1037205.04</v>
      </c>
      <c r="M556" s="105">
        <f>'เลย '!AK106</f>
        <v>1012708.62</v>
      </c>
      <c r="N556" s="101"/>
      <c r="O556" s="101"/>
      <c r="P556" s="101"/>
      <c r="Q556" s="93">
        <f t="shared" si="19"/>
        <v>24496.420000000042</v>
      </c>
      <c r="R556" s="94">
        <f t="shared" si="20"/>
        <v>248.0758287491031</v>
      </c>
    </row>
    <row r="557" spans="1:18" s="112" customFormat="1" x14ac:dyDescent="0.35">
      <c r="A557" s="106">
        <v>10</v>
      </c>
      <c r="B557" s="107" t="s">
        <v>58</v>
      </c>
      <c r="C557" s="107"/>
      <c r="D557" s="107"/>
      <c r="E557" s="107" t="s">
        <v>75</v>
      </c>
      <c r="F557" s="107"/>
      <c r="G557" s="107" t="s">
        <v>402</v>
      </c>
      <c r="H557" s="113">
        <f>SUM(H551:H556)</f>
        <v>18147</v>
      </c>
      <c r="I557" s="106"/>
      <c r="J557" s="109">
        <f>SUM(J551:J556)</f>
        <v>1620658.3900000001</v>
      </c>
      <c r="K557" s="109">
        <f>SUM(K551:K556)</f>
        <v>1744250.55</v>
      </c>
      <c r="L557" s="109">
        <f>SUM(L551:L556)</f>
        <v>8898338.3399999999</v>
      </c>
      <c r="M557" s="109">
        <f>SUM(M551:M556)</f>
        <v>8268642.8399999999</v>
      </c>
      <c r="N557" s="107">
        <v>5</v>
      </c>
      <c r="O557" s="107">
        <v>5</v>
      </c>
      <c r="P557" s="107">
        <f>N557-O557</f>
        <v>0</v>
      </c>
      <c r="Q557" s="110">
        <f t="shared" si="19"/>
        <v>629695.5</v>
      </c>
      <c r="R557" s="111">
        <f>L557/H557</f>
        <v>490.3476244007274</v>
      </c>
    </row>
    <row r="558" spans="1:18" x14ac:dyDescent="0.35">
      <c r="A558" s="100">
        <v>1</v>
      </c>
      <c r="B558" s="101" t="s">
        <v>58</v>
      </c>
      <c r="C558" s="101" t="s">
        <v>403</v>
      </c>
      <c r="D558" s="101" t="s">
        <v>131</v>
      </c>
      <c r="E558" s="101" t="s">
        <v>404</v>
      </c>
      <c r="F558" s="101" t="s">
        <v>208</v>
      </c>
      <c r="G558" s="101" t="s">
        <v>405</v>
      </c>
      <c r="H558" s="102"/>
      <c r="I558" s="100"/>
      <c r="J558" s="103"/>
      <c r="K558" s="104"/>
      <c r="L558" s="105"/>
      <c r="M558" s="105"/>
      <c r="N558" s="101"/>
      <c r="O558" s="101"/>
      <c r="P558" s="101"/>
    </row>
    <row r="559" spans="1:18" x14ac:dyDescent="0.35">
      <c r="A559" s="100">
        <v>2</v>
      </c>
      <c r="B559" s="101" t="s">
        <v>58</v>
      </c>
      <c r="C559" s="101" t="s">
        <v>403</v>
      </c>
      <c r="D559" s="101" t="s">
        <v>131</v>
      </c>
      <c r="E559" s="101" t="s">
        <v>404</v>
      </c>
      <c r="F559" s="101" t="s">
        <v>178</v>
      </c>
      <c r="G559" s="101" t="s">
        <v>786</v>
      </c>
      <c r="H559" s="102">
        <v>4592</v>
      </c>
      <c r="I559" s="100">
        <v>4</v>
      </c>
      <c r="J559" s="103">
        <f>'เลย '!F107</f>
        <v>482005.2</v>
      </c>
      <c r="K559" s="104">
        <f>SUM('เลย '!AI107)</f>
        <v>516057.31</v>
      </c>
      <c r="L559" s="105">
        <f>'เลย '!AJ107</f>
        <v>2912034.84</v>
      </c>
      <c r="M559" s="105">
        <f>'เลย '!AK107</f>
        <v>3002220.7300000004</v>
      </c>
      <c r="N559" s="101"/>
      <c r="O559" s="101"/>
      <c r="P559" s="101"/>
      <c r="Q559" s="93">
        <f t="shared" si="19"/>
        <v>-90185.890000000596</v>
      </c>
      <c r="R559" s="94">
        <f t="shared" si="20"/>
        <v>634.15392857142854</v>
      </c>
    </row>
    <row r="560" spans="1:18" x14ac:dyDescent="0.35">
      <c r="A560" s="100">
        <v>3</v>
      </c>
      <c r="B560" s="101" t="s">
        <v>58</v>
      </c>
      <c r="C560" s="101" t="s">
        <v>403</v>
      </c>
      <c r="D560" s="101" t="s">
        <v>131</v>
      </c>
      <c r="E560" s="101" t="s">
        <v>404</v>
      </c>
      <c r="F560" s="101" t="s">
        <v>178</v>
      </c>
      <c r="G560" s="101" t="s">
        <v>787</v>
      </c>
      <c r="H560" s="102">
        <v>1410</v>
      </c>
      <c r="I560" s="100">
        <v>1</v>
      </c>
      <c r="J560" s="103">
        <f>'เลย '!F108</f>
        <v>362233.99</v>
      </c>
      <c r="K560" s="104">
        <f>SUM('เลย '!AI108)</f>
        <v>370344.05</v>
      </c>
      <c r="L560" s="105">
        <f>'เลย '!AJ108</f>
        <v>1696897.92</v>
      </c>
      <c r="M560" s="105">
        <f>'เลย '!AK108</f>
        <v>1697296.4599999997</v>
      </c>
      <c r="N560" s="101"/>
      <c r="O560" s="101"/>
      <c r="P560" s="101"/>
      <c r="Q560" s="93">
        <f t="shared" si="19"/>
        <v>-398.53999999980442</v>
      </c>
      <c r="R560" s="94">
        <f>L560/H560</f>
        <v>1203.4737021276596</v>
      </c>
    </row>
    <row r="561" spans="1:18" x14ac:dyDescent="0.35">
      <c r="A561" s="100">
        <v>4</v>
      </c>
      <c r="B561" s="101" t="s">
        <v>58</v>
      </c>
      <c r="C561" s="101" t="s">
        <v>403</v>
      </c>
      <c r="D561" s="101" t="s">
        <v>131</v>
      </c>
      <c r="E561" s="101" t="s">
        <v>404</v>
      </c>
      <c r="F561" s="101" t="s">
        <v>178</v>
      </c>
      <c r="G561" s="101" t="s">
        <v>788</v>
      </c>
      <c r="H561" s="102">
        <v>4166</v>
      </c>
      <c r="I561" s="100">
        <v>3</v>
      </c>
      <c r="J561" s="103">
        <f>'เลย '!F109</f>
        <v>561314.4</v>
      </c>
      <c r="K561" s="104">
        <f>SUM('เลย '!AI109)</f>
        <v>662521.09</v>
      </c>
      <c r="L561" s="105">
        <f>'เลย '!AJ109</f>
        <v>2513173.66</v>
      </c>
      <c r="M561" s="105">
        <f>'เลย '!AK109</f>
        <v>2169261.41</v>
      </c>
      <c r="N561" s="101"/>
      <c r="O561" s="101"/>
      <c r="P561" s="101"/>
      <c r="Q561" s="93">
        <f t="shared" si="19"/>
        <v>343912.25</v>
      </c>
      <c r="R561" s="94">
        <f t="shared" si="20"/>
        <v>603.25819971195392</v>
      </c>
    </row>
    <row r="562" spans="1:18" x14ac:dyDescent="0.35">
      <c r="A562" s="100">
        <v>5</v>
      </c>
      <c r="B562" s="101" t="s">
        <v>58</v>
      </c>
      <c r="C562" s="101" t="s">
        <v>403</v>
      </c>
      <c r="D562" s="101" t="s">
        <v>131</v>
      </c>
      <c r="E562" s="101" t="s">
        <v>404</v>
      </c>
      <c r="F562" s="101" t="s">
        <v>178</v>
      </c>
      <c r="G562" s="101" t="s">
        <v>789</v>
      </c>
      <c r="H562" s="102">
        <v>3743</v>
      </c>
      <c r="I562" s="100">
        <v>3</v>
      </c>
      <c r="J562" s="103">
        <f>'เลย '!F110</f>
        <v>511088.21</v>
      </c>
      <c r="K562" s="104">
        <f>SUM('เลย '!AI110)</f>
        <v>477980.73000000004</v>
      </c>
      <c r="L562" s="105">
        <f>'เลย '!AJ110</f>
        <v>2271232.5699999998</v>
      </c>
      <c r="M562" s="105">
        <f>'เลย '!AK110</f>
        <v>2257179.52</v>
      </c>
      <c r="N562" s="101"/>
      <c r="O562" s="101"/>
      <c r="P562" s="101"/>
      <c r="Q562" s="93">
        <f t="shared" si="19"/>
        <v>14053.049999999814</v>
      </c>
      <c r="R562" s="94">
        <f t="shared" si="20"/>
        <v>606.79470211060641</v>
      </c>
    </row>
    <row r="563" spans="1:18" x14ac:dyDescent="0.35">
      <c r="A563" s="100">
        <v>6</v>
      </c>
      <c r="B563" s="101" t="s">
        <v>58</v>
      </c>
      <c r="C563" s="101" t="s">
        <v>403</v>
      </c>
      <c r="D563" s="101" t="s">
        <v>131</v>
      </c>
      <c r="E563" s="101" t="s">
        <v>404</v>
      </c>
      <c r="F563" s="101" t="s">
        <v>178</v>
      </c>
      <c r="G563" s="101" t="s">
        <v>790</v>
      </c>
      <c r="H563" s="102">
        <v>1729</v>
      </c>
      <c r="I563" s="100">
        <v>2</v>
      </c>
      <c r="J563" s="103">
        <f>'เลย '!F111</f>
        <v>313179.84000000003</v>
      </c>
      <c r="K563" s="104">
        <f>SUM('เลย '!AI111)</f>
        <v>314497.86000000004</v>
      </c>
      <c r="L563" s="105">
        <f>'เลย '!AJ111</f>
        <v>1198682.3899999999</v>
      </c>
      <c r="M563" s="105">
        <f>'เลย '!AK111</f>
        <v>1301082.3699999999</v>
      </c>
      <c r="N563" s="101"/>
      <c r="O563" s="101"/>
      <c r="P563" s="101"/>
      <c r="Q563" s="93">
        <f t="shared" si="19"/>
        <v>-102399.97999999998</v>
      </c>
      <c r="R563" s="94">
        <f t="shared" si="20"/>
        <v>693.28073452862918</v>
      </c>
    </row>
    <row r="564" spans="1:18" s="112" customFormat="1" x14ac:dyDescent="0.35">
      <c r="A564" s="106">
        <v>11</v>
      </c>
      <c r="B564" s="107" t="s">
        <v>58</v>
      </c>
      <c r="C564" s="107"/>
      <c r="D564" s="107"/>
      <c r="E564" s="107" t="s">
        <v>75</v>
      </c>
      <c r="F564" s="107"/>
      <c r="G564" s="107" t="s">
        <v>406</v>
      </c>
      <c r="H564" s="113">
        <f>SUM(H558:H563)</f>
        <v>15640</v>
      </c>
      <c r="I564" s="106"/>
      <c r="J564" s="109">
        <f>SUM(J558:J563)</f>
        <v>2229821.6399999997</v>
      </c>
      <c r="K564" s="109">
        <f>SUM(K558:K563)</f>
        <v>2341401.04</v>
      </c>
      <c r="L564" s="109">
        <f>SUM(L558:L563)</f>
        <v>10592021.380000001</v>
      </c>
      <c r="M564" s="109">
        <f>SUM(M558:M563)</f>
        <v>10427040.49</v>
      </c>
      <c r="N564" s="107">
        <v>5</v>
      </c>
      <c r="O564" s="107">
        <v>5</v>
      </c>
      <c r="P564" s="107">
        <f>N564-O564</f>
        <v>0</v>
      </c>
      <c r="Q564" s="110">
        <f t="shared" si="19"/>
        <v>164980.8900000006</v>
      </c>
      <c r="R564" s="111">
        <f>L564/H564</f>
        <v>677.23921867007675</v>
      </c>
    </row>
    <row r="565" spans="1:18" x14ac:dyDescent="0.35">
      <c r="A565" s="100">
        <v>1</v>
      </c>
      <c r="B565" s="101" t="s">
        <v>58</v>
      </c>
      <c r="C565" s="101" t="s">
        <v>407</v>
      </c>
      <c r="D565" s="101" t="s">
        <v>135</v>
      </c>
      <c r="E565" s="101" t="s">
        <v>408</v>
      </c>
      <c r="F565" s="101" t="s">
        <v>208</v>
      </c>
      <c r="G565" s="101" t="s">
        <v>409</v>
      </c>
      <c r="H565" s="102"/>
      <c r="I565" s="100"/>
      <c r="J565" s="103"/>
      <c r="K565" s="104"/>
      <c r="L565" s="105"/>
      <c r="M565" s="105"/>
      <c r="N565" s="101"/>
      <c r="O565" s="101"/>
      <c r="P565" s="101"/>
    </row>
    <row r="566" spans="1:18" x14ac:dyDescent="0.35">
      <c r="A566" s="100">
        <v>2</v>
      </c>
      <c r="B566" s="101" t="s">
        <v>58</v>
      </c>
      <c r="C566" s="101" t="s">
        <v>407</v>
      </c>
      <c r="D566" s="101" t="s">
        <v>135</v>
      </c>
      <c r="E566" s="101" t="s">
        <v>408</v>
      </c>
      <c r="F566" s="101" t="s">
        <v>178</v>
      </c>
      <c r="G566" s="101" t="s">
        <v>791</v>
      </c>
      <c r="H566" s="102">
        <v>5248</v>
      </c>
      <c r="I566" s="100">
        <v>4</v>
      </c>
      <c r="J566" s="103">
        <f>'เลย '!F112</f>
        <v>1415470.4</v>
      </c>
      <c r="K566" s="104">
        <f>SUM('เลย '!AI112)</f>
        <v>1414266.6199999999</v>
      </c>
      <c r="L566" s="105">
        <f>'เลย '!AJ112</f>
        <v>3253210.4699999997</v>
      </c>
      <c r="M566" s="105">
        <f>'เลย '!AK112</f>
        <v>2816142.35</v>
      </c>
      <c r="N566" s="101"/>
      <c r="O566" s="101"/>
      <c r="P566" s="101"/>
      <c r="Q566" s="93">
        <f t="shared" si="19"/>
        <v>437068.11999999965</v>
      </c>
      <c r="R566" s="94">
        <f t="shared" si="20"/>
        <v>619.89528772865845</v>
      </c>
    </row>
    <row r="567" spans="1:18" x14ac:dyDescent="0.35">
      <c r="A567" s="100">
        <v>3</v>
      </c>
      <c r="B567" s="101" t="s">
        <v>58</v>
      </c>
      <c r="C567" s="101" t="s">
        <v>407</v>
      </c>
      <c r="D567" s="101" t="s">
        <v>135</v>
      </c>
      <c r="E567" s="101" t="s">
        <v>408</v>
      </c>
      <c r="F567" s="101" t="s">
        <v>178</v>
      </c>
      <c r="G567" s="101" t="s">
        <v>792</v>
      </c>
      <c r="H567" s="102">
        <v>5149</v>
      </c>
      <c r="I567" s="100">
        <v>4</v>
      </c>
      <c r="J567" s="103">
        <f>'เลย '!F113</f>
        <v>1128514.1100000001</v>
      </c>
      <c r="K567" s="104">
        <f>SUM('เลย '!AI113)</f>
        <v>930898.04</v>
      </c>
      <c r="L567" s="105">
        <f>'เลย '!AJ113</f>
        <v>3013276.08</v>
      </c>
      <c r="M567" s="105">
        <f>'เลย '!AK113</f>
        <v>2742975.6</v>
      </c>
      <c r="N567" s="101"/>
      <c r="O567" s="101"/>
      <c r="P567" s="101"/>
      <c r="Q567" s="93">
        <f t="shared" si="19"/>
        <v>270300.48</v>
      </c>
      <c r="R567" s="94">
        <f t="shared" si="20"/>
        <v>585.21578558943486</v>
      </c>
    </row>
    <row r="568" spans="1:18" x14ac:dyDescent="0.35">
      <c r="A568" s="100">
        <v>4</v>
      </c>
      <c r="B568" s="101" t="s">
        <v>58</v>
      </c>
      <c r="C568" s="101" t="s">
        <v>407</v>
      </c>
      <c r="D568" s="101" t="s">
        <v>135</v>
      </c>
      <c r="E568" s="101" t="s">
        <v>408</v>
      </c>
      <c r="F568" s="101" t="s">
        <v>178</v>
      </c>
      <c r="G568" s="101" t="s">
        <v>793</v>
      </c>
      <c r="H568" s="102">
        <v>2799</v>
      </c>
      <c r="I568" s="100">
        <v>2</v>
      </c>
      <c r="J568" s="103">
        <f>'เลย '!F114</f>
        <v>743670.33</v>
      </c>
      <c r="K568" s="104">
        <f>SUM('เลย '!AI114)</f>
        <v>715547.02999999991</v>
      </c>
      <c r="L568" s="105">
        <f>'เลย '!AJ114</f>
        <v>1630374.23</v>
      </c>
      <c r="M568" s="105">
        <f>'เลย '!AK114</f>
        <v>1428105.24</v>
      </c>
      <c r="N568" s="101"/>
      <c r="O568" s="101"/>
      <c r="P568" s="101"/>
      <c r="Q568" s="93">
        <f t="shared" si="19"/>
        <v>202268.99</v>
      </c>
      <c r="R568" s="94">
        <f t="shared" si="20"/>
        <v>582.48454090746691</v>
      </c>
    </row>
    <row r="569" spans="1:18" x14ac:dyDescent="0.35">
      <c r="A569" s="100">
        <v>5</v>
      </c>
      <c r="B569" s="101" t="s">
        <v>58</v>
      </c>
      <c r="C569" s="101" t="s">
        <v>407</v>
      </c>
      <c r="D569" s="101" t="s">
        <v>135</v>
      </c>
      <c r="E569" s="101" t="s">
        <v>408</v>
      </c>
      <c r="F569" s="101" t="s">
        <v>178</v>
      </c>
      <c r="G569" s="101" t="s">
        <v>794</v>
      </c>
      <c r="H569" s="102">
        <v>4310</v>
      </c>
      <c r="I569" s="100">
        <v>3</v>
      </c>
      <c r="J569" s="103">
        <f>'เลย '!F115</f>
        <v>1007852.01</v>
      </c>
      <c r="K569" s="104">
        <f>SUM('เลย '!AI115)</f>
        <v>1157617.1300000001</v>
      </c>
      <c r="L569" s="105">
        <f>'เลย '!AJ115</f>
        <v>3605674</v>
      </c>
      <c r="M569" s="105">
        <f>'เลย '!AK115</f>
        <v>3252597.1399999997</v>
      </c>
      <c r="N569" s="101"/>
      <c r="O569" s="101"/>
      <c r="P569" s="101"/>
      <c r="Q569" s="93">
        <f t="shared" si="19"/>
        <v>353076.86000000034</v>
      </c>
      <c r="R569" s="94">
        <f t="shared" si="20"/>
        <v>836.58329466357304</v>
      </c>
    </row>
    <row r="570" spans="1:18" x14ac:dyDescent="0.35">
      <c r="A570" s="100">
        <v>6</v>
      </c>
      <c r="B570" s="101" t="s">
        <v>58</v>
      </c>
      <c r="C570" s="101" t="s">
        <v>407</v>
      </c>
      <c r="D570" s="101" t="s">
        <v>135</v>
      </c>
      <c r="E570" s="101" t="s">
        <v>408</v>
      </c>
      <c r="F570" s="101" t="s">
        <v>178</v>
      </c>
      <c r="G570" s="101" t="s">
        <v>795</v>
      </c>
      <c r="H570" s="102">
        <v>1491</v>
      </c>
      <c r="I570" s="100">
        <v>1</v>
      </c>
      <c r="J570" s="103">
        <f>'เลย '!F116</f>
        <v>317043.68</v>
      </c>
      <c r="K570" s="104">
        <f>SUM('เลย '!AI116)</f>
        <v>322453.52999999997</v>
      </c>
      <c r="L570" s="105">
        <f>'เลย '!AJ116</f>
        <v>1125643.8399999999</v>
      </c>
      <c r="M570" s="105">
        <f>'เลย '!AK116</f>
        <v>1100090.42</v>
      </c>
      <c r="N570" s="101"/>
      <c r="O570" s="101"/>
      <c r="P570" s="101"/>
      <c r="Q570" s="93">
        <f t="shared" si="19"/>
        <v>25553.419999999925</v>
      </c>
      <c r="R570" s="94">
        <f t="shared" si="20"/>
        <v>754.95898054996633</v>
      </c>
    </row>
    <row r="571" spans="1:18" x14ac:dyDescent="0.35">
      <c r="A571" s="100">
        <v>7</v>
      </c>
      <c r="B571" s="101" t="s">
        <v>58</v>
      </c>
      <c r="C571" s="101" t="s">
        <v>407</v>
      </c>
      <c r="D571" s="101" t="s">
        <v>135</v>
      </c>
      <c r="E571" s="101" t="s">
        <v>408</v>
      </c>
      <c r="F571" s="101" t="s">
        <v>178</v>
      </c>
      <c r="G571" s="101" t="s">
        <v>796</v>
      </c>
      <c r="H571" s="102">
        <v>4741</v>
      </c>
      <c r="I571" s="100">
        <v>4</v>
      </c>
      <c r="J571" s="103">
        <f>'เลย '!F117</f>
        <v>1350843.33</v>
      </c>
      <c r="K571" s="104">
        <f>SUM('เลย '!AI117)</f>
        <v>1545920.74</v>
      </c>
      <c r="L571" s="105">
        <f>'เลย '!AJ117</f>
        <v>4534864.71</v>
      </c>
      <c r="M571" s="105">
        <f>'เลย '!AK117</f>
        <v>3608920.7399999998</v>
      </c>
      <c r="N571" s="101"/>
      <c r="O571" s="101"/>
      <c r="P571" s="101"/>
      <c r="Q571" s="93">
        <f t="shared" si="19"/>
        <v>925943.9700000002</v>
      </c>
      <c r="R571" s="94">
        <f t="shared" si="20"/>
        <v>956.5207150390213</v>
      </c>
    </row>
    <row r="572" spans="1:18" s="112" customFormat="1" x14ac:dyDescent="0.35">
      <c r="A572" s="106">
        <v>12</v>
      </c>
      <c r="B572" s="107" t="s">
        <v>58</v>
      </c>
      <c r="C572" s="107"/>
      <c r="D572" s="107"/>
      <c r="E572" s="107" t="s">
        <v>75</v>
      </c>
      <c r="F572" s="107"/>
      <c r="G572" s="107" t="s">
        <v>410</v>
      </c>
      <c r="H572" s="113">
        <f>SUM(H565:H571)</f>
        <v>23738</v>
      </c>
      <c r="I572" s="106"/>
      <c r="J572" s="109">
        <f>SUM(J565:J571)</f>
        <v>5963393.8599999994</v>
      </c>
      <c r="K572" s="109">
        <f>SUM(K565:K571)</f>
        <v>6086703.0900000008</v>
      </c>
      <c r="L572" s="109">
        <f>SUM(L565:L571)</f>
        <v>17163043.329999998</v>
      </c>
      <c r="M572" s="109">
        <f>SUM(M565:M571)</f>
        <v>14948831.49</v>
      </c>
      <c r="N572" s="107">
        <v>6</v>
      </c>
      <c r="O572" s="107">
        <v>6</v>
      </c>
      <c r="P572" s="107">
        <f>N572-O572</f>
        <v>0</v>
      </c>
      <c r="Q572" s="110">
        <f t="shared" si="19"/>
        <v>2214211.839999998</v>
      </c>
      <c r="R572" s="111">
        <f>L572/H572</f>
        <v>723.0197712528435</v>
      </c>
    </row>
    <row r="573" spans="1:18" x14ac:dyDescent="0.35">
      <c r="A573" s="100">
        <v>1</v>
      </c>
      <c r="B573" s="101" t="s">
        <v>58</v>
      </c>
      <c r="C573" s="101" t="s">
        <v>411</v>
      </c>
      <c r="D573" s="101" t="s">
        <v>142</v>
      </c>
      <c r="E573" s="101" t="s">
        <v>412</v>
      </c>
      <c r="F573" s="101" t="s">
        <v>208</v>
      </c>
      <c r="G573" s="101" t="s">
        <v>413</v>
      </c>
      <c r="H573" s="102"/>
      <c r="I573" s="100"/>
      <c r="J573" s="103"/>
      <c r="K573" s="104"/>
      <c r="L573" s="105"/>
      <c r="M573" s="105"/>
      <c r="N573" s="101"/>
      <c r="O573" s="101"/>
      <c r="P573" s="101"/>
    </row>
    <row r="574" spans="1:18" x14ac:dyDescent="0.35">
      <c r="A574" s="100">
        <v>2</v>
      </c>
      <c r="B574" s="101" t="s">
        <v>58</v>
      </c>
      <c r="C574" s="101" t="s">
        <v>411</v>
      </c>
      <c r="D574" s="101" t="s">
        <v>142</v>
      </c>
      <c r="E574" s="101" t="s">
        <v>412</v>
      </c>
      <c r="F574" s="101" t="s">
        <v>178</v>
      </c>
      <c r="G574" s="101" t="s">
        <v>797</v>
      </c>
      <c r="H574" s="102">
        <v>3544</v>
      </c>
      <c r="I574" s="100">
        <v>3</v>
      </c>
      <c r="J574" s="103">
        <f>'เลย '!F118</f>
        <v>736516.44</v>
      </c>
      <c r="K574" s="104">
        <f>SUM('เลย '!AI118)</f>
        <v>718323.25</v>
      </c>
      <c r="L574" s="105">
        <f>'เลย '!AJ118</f>
        <v>1983687.87</v>
      </c>
      <c r="M574" s="105">
        <f>'เลย '!AK118</f>
        <v>1772536.5999999999</v>
      </c>
      <c r="N574" s="101"/>
      <c r="O574" s="101"/>
      <c r="P574" s="101"/>
      <c r="Q574" s="93">
        <f t="shared" si="19"/>
        <v>211151.27000000025</v>
      </c>
      <c r="R574" s="94">
        <f t="shared" si="20"/>
        <v>559.73134029345374</v>
      </c>
    </row>
    <row r="575" spans="1:18" x14ac:dyDescent="0.35">
      <c r="A575" s="100">
        <v>3</v>
      </c>
      <c r="B575" s="101" t="s">
        <v>58</v>
      </c>
      <c r="C575" s="101" t="s">
        <v>411</v>
      </c>
      <c r="D575" s="101" t="s">
        <v>142</v>
      </c>
      <c r="E575" s="101" t="s">
        <v>412</v>
      </c>
      <c r="F575" s="101" t="s">
        <v>178</v>
      </c>
      <c r="G575" s="101" t="s">
        <v>798</v>
      </c>
      <c r="H575" s="102">
        <v>3372</v>
      </c>
      <c r="I575" s="100">
        <v>3</v>
      </c>
      <c r="J575" s="103">
        <f>'เลย '!F119</f>
        <v>1147954.6499999999</v>
      </c>
      <c r="K575" s="104">
        <f>SUM('เลย '!AI119)</f>
        <v>758538.7899999998</v>
      </c>
      <c r="L575" s="105">
        <f>'เลย '!AJ119</f>
        <v>1489403.95</v>
      </c>
      <c r="M575" s="105">
        <f>'เลย '!AK119</f>
        <v>1312886.8600000001</v>
      </c>
      <c r="N575" s="101"/>
      <c r="O575" s="101"/>
      <c r="P575" s="101"/>
      <c r="Q575" s="93">
        <f t="shared" si="19"/>
        <v>176517.08999999985</v>
      </c>
      <c r="R575" s="94">
        <f t="shared" si="20"/>
        <v>441.69749406880186</v>
      </c>
    </row>
    <row r="576" spans="1:18" x14ac:dyDescent="0.35">
      <c r="A576" s="100">
        <v>4</v>
      </c>
      <c r="B576" s="101" t="s">
        <v>58</v>
      </c>
      <c r="C576" s="101" t="s">
        <v>411</v>
      </c>
      <c r="D576" s="101" t="s">
        <v>142</v>
      </c>
      <c r="E576" s="101" t="s">
        <v>412</v>
      </c>
      <c r="F576" s="101" t="s">
        <v>178</v>
      </c>
      <c r="G576" s="101" t="s">
        <v>799</v>
      </c>
      <c r="H576" s="102">
        <v>3603</v>
      </c>
      <c r="I576" s="100">
        <v>3</v>
      </c>
      <c r="J576" s="103">
        <f>'เลย '!F120</f>
        <v>760253.93</v>
      </c>
      <c r="K576" s="104">
        <f>SUM('เลย '!AI120)</f>
        <v>718892.76</v>
      </c>
      <c r="L576" s="105">
        <f>'เลย '!AJ120</f>
        <v>2332217.96</v>
      </c>
      <c r="M576" s="105">
        <f>'เลย '!AK120</f>
        <v>2280762.39</v>
      </c>
      <c r="N576" s="101"/>
      <c r="O576" s="101"/>
      <c r="P576" s="101"/>
      <c r="Q576" s="93">
        <f t="shared" si="19"/>
        <v>51455.569999999832</v>
      </c>
      <c r="R576" s="94">
        <f t="shared" si="20"/>
        <v>647.29890646683316</v>
      </c>
    </row>
    <row r="577" spans="1:18" x14ac:dyDescent="0.35">
      <c r="A577" s="100">
        <v>5</v>
      </c>
      <c r="B577" s="101" t="s">
        <v>58</v>
      </c>
      <c r="C577" s="101" t="s">
        <v>411</v>
      </c>
      <c r="D577" s="101" t="s">
        <v>142</v>
      </c>
      <c r="E577" s="101" t="s">
        <v>412</v>
      </c>
      <c r="F577" s="101" t="s">
        <v>178</v>
      </c>
      <c r="G577" s="101" t="s">
        <v>800</v>
      </c>
      <c r="H577" s="102">
        <v>4008</v>
      </c>
      <c r="I577" s="100">
        <v>3</v>
      </c>
      <c r="J577" s="103">
        <f>'เลย '!F121</f>
        <v>803201.08</v>
      </c>
      <c r="K577" s="104">
        <f>SUM('เลย '!AI121)</f>
        <v>820256.72</v>
      </c>
      <c r="L577" s="105">
        <f>'เลย '!AJ121</f>
        <v>2086670.21</v>
      </c>
      <c r="M577" s="105">
        <f>'เลย '!AK121</f>
        <v>1601907.93</v>
      </c>
      <c r="N577" s="101"/>
      <c r="O577" s="101"/>
      <c r="P577" s="101"/>
      <c r="Q577" s="93">
        <f t="shared" si="19"/>
        <v>484762.28</v>
      </c>
      <c r="R577" s="94">
        <f t="shared" si="20"/>
        <v>520.62629990019957</v>
      </c>
    </row>
    <row r="578" spans="1:18" x14ac:dyDescent="0.35">
      <c r="A578" s="100">
        <v>6</v>
      </c>
      <c r="B578" s="101" t="s">
        <v>58</v>
      </c>
      <c r="C578" s="101" t="s">
        <v>411</v>
      </c>
      <c r="D578" s="101" t="s">
        <v>142</v>
      </c>
      <c r="E578" s="101" t="s">
        <v>412</v>
      </c>
      <c r="F578" s="101" t="s">
        <v>178</v>
      </c>
      <c r="G578" s="101" t="s">
        <v>801</v>
      </c>
      <c r="H578" s="102">
        <v>1495</v>
      </c>
      <c r="I578" s="100">
        <v>1</v>
      </c>
      <c r="J578" s="103">
        <f>'เลย '!F122</f>
        <v>399439.88</v>
      </c>
      <c r="K578" s="104">
        <f>SUM('เลย '!AI122)</f>
        <v>428527.70999999996</v>
      </c>
      <c r="L578" s="105">
        <f>'เลย '!AJ122</f>
        <v>1641596.78</v>
      </c>
      <c r="M578" s="105">
        <f>'เลย '!AK122</f>
        <v>1409942.0999999999</v>
      </c>
      <c r="N578" s="101"/>
      <c r="O578" s="101"/>
      <c r="P578" s="101"/>
      <c r="Q578" s="93">
        <f t="shared" si="19"/>
        <v>231654.68000000017</v>
      </c>
      <c r="R578" s="94">
        <f t="shared" si="20"/>
        <v>1098.0580468227424</v>
      </c>
    </row>
    <row r="579" spans="1:18" x14ac:dyDescent="0.35">
      <c r="A579" s="100">
        <v>7</v>
      </c>
      <c r="B579" s="101" t="s">
        <v>58</v>
      </c>
      <c r="C579" s="101" t="s">
        <v>411</v>
      </c>
      <c r="D579" s="101" t="s">
        <v>142</v>
      </c>
      <c r="E579" s="101" t="s">
        <v>412</v>
      </c>
      <c r="F579" s="101" t="s">
        <v>178</v>
      </c>
      <c r="G579" s="101" t="s">
        <v>802</v>
      </c>
      <c r="H579" s="102">
        <v>2456</v>
      </c>
      <c r="I579" s="100">
        <v>2</v>
      </c>
      <c r="J579" s="103">
        <f>'เลย '!F123</f>
        <v>532126.56999999995</v>
      </c>
      <c r="K579" s="104">
        <f>SUM('เลย '!AI123)</f>
        <v>582235.43999999994</v>
      </c>
      <c r="L579" s="105">
        <f>'เลย '!AJ123</f>
        <v>1351212.98</v>
      </c>
      <c r="M579" s="105">
        <f>'เลย '!AK123</f>
        <v>1341913.9100000001</v>
      </c>
      <c r="N579" s="101"/>
      <c r="O579" s="101"/>
      <c r="P579" s="101"/>
      <c r="Q579" s="93">
        <f t="shared" si="19"/>
        <v>9299.0699999998324</v>
      </c>
      <c r="R579" s="94">
        <f t="shared" si="20"/>
        <v>550.16815146579802</v>
      </c>
    </row>
    <row r="580" spans="1:18" x14ac:dyDescent="0.35">
      <c r="A580" s="100">
        <v>8</v>
      </c>
      <c r="B580" s="101" t="s">
        <v>58</v>
      </c>
      <c r="C580" s="101" t="s">
        <v>411</v>
      </c>
      <c r="D580" s="101" t="s">
        <v>142</v>
      </c>
      <c r="E580" s="101" t="s">
        <v>412</v>
      </c>
      <c r="F580" s="101" t="s">
        <v>178</v>
      </c>
      <c r="G580" s="101" t="s">
        <v>803</v>
      </c>
      <c r="H580" s="102">
        <v>3265</v>
      </c>
      <c r="I580" s="100">
        <v>3</v>
      </c>
      <c r="J580" s="103">
        <f>'เลย '!F124</f>
        <v>674212.49</v>
      </c>
      <c r="K580" s="104">
        <f>SUM('เลย '!AI124)</f>
        <v>730016.74</v>
      </c>
      <c r="L580" s="105">
        <f>'เลย '!AJ124</f>
        <v>1991718.1199999999</v>
      </c>
      <c r="M580" s="105">
        <f>'เลย '!AK124</f>
        <v>1723874.2199999997</v>
      </c>
      <c r="N580" s="101"/>
      <c r="O580" s="101"/>
      <c r="P580" s="101"/>
      <c r="Q580" s="93">
        <f t="shared" si="19"/>
        <v>267843.90000000014</v>
      </c>
      <c r="R580" s="94">
        <f t="shared" si="20"/>
        <v>610.02086370597237</v>
      </c>
    </row>
    <row r="581" spans="1:18" x14ac:dyDescent="0.35">
      <c r="A581" s="100">
        <v>9</v>
      </c>
      <c r="B581" s="101" t="s">
        <v>58</v>
      </c>
      <c r="C581" s="101" t="s">
        <v>411</v>
      </c>
      <c r="D581" s="101" t="s">
        <v>142</v>
      </c>
      <c r="E581" s="101" t="s">
        <v>412</v>
      </c>
      <c r="F581" s="101" t="s">
        <v>178</v>
      </c>
      <c r="G581" s="101" t="s">
        <v>804</v>
      </c>
      <c r="H581" s="102">
        <v>2444</v>
      </c>
      <c r="I581" s="100">
        <v>2</v>
      </c>
      <c r="J581" s="103">
        <f>'เลย '!F125</f>
        <v>322637.98</v>
      </c>
      <c r="K581" s="104">
        <f>SUM('เลย '!AI125)</f>
        <v>262063.26</v>
      </c>
      <c r="L581" s="105">
        <f>'เลย '!AJ125</f>
        <v>1829349.9</v>
      </c>
      <c r="M581" s="105">
        <f>'เลย '!AK125</f>
        <v>1802351.63</v>
      </c>
      <c r="N581" s="101"/>
      <c r="O581" s="101"/>
      <c r="P581" s="101"/>
      <c r="Q581" s="93">
        <f t="shared" si="19"/>
        <v>26998.270000000019</v>
      </c>
      <c r="R581" s="94">
        <f t="shared" si="20"/>
        <v>748.50650572831421</v>
      </c>
    </row>
    <row r="582" spans="1:18" s="112" customFormat="1" x14ac:dyDescent="0.35">
      <c r="A582" s="106">
        <v>13</v>
      </c>
      <c r="B582" s="107" t="s">
        <v>58</v>
      </c>
      <c r="C582" s="107"/>
      <c r="D582" s="107"/>
      <c r="E582" s="107" t="s">
        <v>75</v>
      </c>
      <c r="F582" s="107"/>
      <c r="G582" s="107" t="s">
        <v>414</v>
      </c>
      <c r="H582" s="113">
        <f>SUM(H573:H581)</f>
        <v>24187</v>
      </c>
      <c r="I582" s="106"/>
      <c r="J582" s="109">
        <f>SUM(J573:J581)</f>
        <v>5376343.0199999996</v>
      </c>
      <c r="K582" s="109">
        <f>SUM(K573:K581)</f>
        <v>5018854.669999999</v>
      </c>
      <c r="L582" s="109">
        <f>SUM(L573:L581)</f>
        <v>14705857.77</v>
      </c>
      <c r="M582" s="109">
        <f>SUM(M573:M581)</f>
        <v>13246175.639999997</v>
      </c>
      <c r="N582" s="107">
        <v>8</v>
      </c>
      <c r="O582" s="107">
        <v>8</v>
      </c>
      <c r="P582" s="107">
        <f>N582-O582</f>
        <v>0</v>
      </c>
      <c r="Q582" s="110">
        <f t="shared" si="19"/>
        <v>1459682.1300000027</v>
      </c>
      <c r="R582" s="111">
        <f>L582/H582</f>
        <v>608.00668830363418</v>
      </c>
    </row>
    <row r="583" spans="1:18" x14ac:dyDescent="0.35">
      <c r="A583" s="100">
        <v>1</v>
      </c>
      <c r="B583" s="101" t="s">
        <v>58</v>
      </c>
      <c r="C583" s="101" t="s">
        <v>415</v>
      </c>
      <c r="D583" s="101" t="s">
        <v>145</v>
      </c>
      <c r="E583" s="101" t="s">
        <v>416</v>
      </c>
      <c r="F583" s="101" t="s">
        <v>208</v>
      </c>
      <c r="G583" s="101" t="s">
        <v>417</v>
      </c>
      <c r="H583" s="102"/>
      <c r="I583" s="100"/>
      <c r="J583" s="103"/>
      <c r="K583" s="104"/>
      <c r="L583" s="105"/>
      <c r="M583" s="105"/>
      <c r="N583" s="101"/>
      <c r="O583" s="101"/>
      <c r="P583" s="101"/>
    </row>
    <row r="584" spans="1:18" x14ac:dyDescent="0.35">
      <c r="A584" s="100">
        <v>2</v>
      </c>
      <c r="B584" s="101" t="s">
        <v>58</v>
      </c>
      <c r="C584" s="101" t="s">
        <v>415</v>
      </c>
      <c r="D584" s="101" t="s">
        <v>145</v>
      </c>
      <c r="E584" s="101" t="s">
        <v>416</v>
      </c>
      <c r="F584" s="101" t="s">
        <v>178</v>
      </c>
      <c r="G584" s="101" t="s">
        <v>805</v>
      </c>
      <c r="H584" s="102">
        <v>5041</v>
      </c>
      <c r="I584" s="100">
        <v>4</v>
      </c>
      <c r="J584" s="103">
        <f>'เลย '!F126</f>
        <v>829534.33</v>
      </c>
      <c r="K584" s="104">
        <f>SUM('เลย '!AI126)</f>
        <v>825392.85</v>
      </c>
      <c r="L584" s="105">
        <f>'เลย '!AJ126</f>
        <v>3316800.4299999997</v>
      </c>
      <c r="M584" s="105">
        <f>'เลย '!AK126</f>
        <v>2734880.3099999996</v>
      </c>
      <c r="N584" s="101"/>
      <c r="O584" s="101"/>
      <c r="P584" s="101"/>
      <c r="Q584" s="93">
        <f t="shared" ref="Q584:Q646" si="21">L584-M584</f>
        <v>581920.12000000011</v>
      </c>
      <c r="R584" s="94">
        <f t="shared" ref="R584:R646" si="22">L584/H584</f>
        <v>657.96477484626064</v>
      </c>
    </row>
    <row r="585" spans="1:18" x14ac:dyDescent="0.35">
      <c r="A585" s="100">
        <v>3</v>
      </c>
      <c r="B585" s="101" t="s">
        <v>58</v>
      </c>
      <c r="C585" s="101" t="s">
        <v>415</v>
      </c>
      <c r="D585" s="101" t="s">
        <v>145</v>
      </c>
      <c r="E585" s="101" t="s">
        <v>416</v>
      </c>
      <c r="F585" s="101" t="s">
        <v>178</v>
      </c>
      <c r="G585" s="101" t="s">
        <v>806</v>
      </c>
      <c r="H585" s="102">
        <v>2924</v>
      </c>
      <c r="I585" s="100">
        <v>2</v>
      </c>
      <c r="J585" s="103">
        <f>'เลย '!F127</f>
        <v>750465.07</v>
      </c>
      <c r="K585" s="104">
        <f>SUM('เลย '!AI127)</f>
        <v>756509.55999999994</v>
      </c>
      <c r="L585" s="105">
        <f>'เลย '!AJ127</f>
        <v>2559440.11</v>
      </c>
      <c r="M585" s="105">
        <f>'เลย '!AK127</f>
        <v>2079729.1900000002</v>
      </c>
      <c r="N585" s="101"/>
      <c r="O585" s="101"/>
      <c r="P585" s="101"/>
      <c r="Q585" s="93">
        <f t="shared" si="21"/>
        <v>479710.91999999969</v>
      </c>
      <c r="R585" s="94">
        <f t="shared" si="22"/>
        <v>875.32151504787953</v>
      </c>
    </row>
    <row r="586" spans="1:18" x14ac:dyDescent="0.35">
      <c r="A586" s="100">
        <v>4</v>
      </c>
      <c r="B586" s="101" t="s">
        <v>58</v>
      </c>
      <c r="C586" s="101" t="s">
        <v>415</v>
      </c>
      <c r="D586" s="101" t="s">
        <v>145</v>
      </c>
      <c r="E586" s="101" t="s">
        <v>416</v>
      </c>
      <c r="F586" s="101" t="s">
        <v>178</v>
      </c>
      <c r="G586" s="101" t="s">
        <v>807</v>
      </c>
      <c r="H586" s="102">
        <v>5642</v>
      </c>
      <c r="I586" s="100">
        <v>4</v>
      </c>
      <c r="J586" s="103">
        <f>'เลย '!F128</f>
        <v>1142298.6100000001</v>
      </c>
      <c r="K586" s="104">
        <f>SUM('เลย '!AI128)</f>
        <v>658010.88000000012</v>
      </c>
      <c r="L586" s="105">
        <f>'เลย '!AJ128</f>
        <v>3743849.63</v>
      </c>
      <c r="M586" s="105">
        <f>'เลย '!AK128</f>
        <v>3580760.07</v>
      </c>
      <c r="N586" s="101"/>
      <c r="O586" s="101"/>
      <c r="P586" s="101"/>
      <c r="Q586" s="93">
        <f t="shared" si="21"/>
        <v>163089.56000000006</v>
      </c>
      <c r="R586" s="94">
        <f t="shared" si="22"/>
        <v>663.56781814959231</v>
      </c>
    </row>
    <row r="587" spans="1:18" x14ac:dyDescent="0.35">
      <c r="A587" s="100">
        <v>5</v>
      </c>
      <c r="B587" s="101" t="s">
        <v>58</v>
      </c>
      <c r="C587" s="101" t="s">
        <v>415</v>
      </c>
      <c r="D587" s="101" t="s">
        <v>145</v>
      </c>
      <c r="E587" s="101" t="s">
        <v>416</v>
      </c>
      <c r="F587" s="101" t="s">
        <v>178</v>
      </c>
      <c r="G587" s="101" t="s">
        <v>808</v>
      </c>
      <c r="H587" s="102">
        <v>2953</v>
      </c>
      <c r="I587" s="100">
        <v>2</v>
      </c>
      <c r="J587" s="103">
        <f>'เลย '!F129</f>
        <v>891186.87</v>
      </c>
      <c r="K587" s="104">
        <f>SUM('เลย '!AI129)</f>
        <v>855537.77</v>
      </c>
      <c r="L587" s="105">
        <f>'เลย '!AJ129</f>
        <v>2001009.87</v>
      </c>
      <c r="M587" s="105">
        <f>'เลย '!AK129</f>
        <v>1382172.78</v>
      </c>
      <c r="N587" s="101"/>
      <c r="O587" s="101"/>
      <c r="P587" s="101"/>
      <c r="Q587" s="93">
        <f t="shared" si="21"/>
        <v>618837.09000000008</v>
      </c>
      <c r="R587" s="94">
        <f t="shared" si="22"/>
        <v>677.61932610904171</v>
      </c>
    </row>
    <row r="588" spans="1:18" x14ac:dyDescent="0.35">
      <c r="A588" s="100">
        <v>6</v>
      </c>
      <c r="B588" s="101" t="s">
        <v>58</v>
      </c>
      <c r="C588" s="101" t="s">
        <v>415</v>
      </c>
      <c r="D588" s="101" t="s">
        <v>145</v>
      </c>
      <c r="E588" s="101" t="s">
        <v>416</v>
      </c>
      <c r="F588" s="101" t="s">
        <v>178</v>
      </c>
      <c r="G588" s="101" t="s">
        <v>809</v>
      </c>
      <c r="H588" s="102">
        <v>2821</v>
      </c>
      <c r="I588" s="100">
        <v>2</v>
      </c>
      <c r="J588" s="103">
        <f>'เลย '!F130</f>
        <v>222938.65</v>
      </c>
      <c r="K588" s="104">
        <f>SUM('เลย '!AI130)</f>
        <v>79998.34</v>
      </c>
      <c r="L588" s="105">
        <f>'เลย '!AJ130</f>
        <v>112960.86000000002</v>
      </c>
      <c r="M588" s="105">
        <f>'เลย '!AK130</f>
        <v>146976.01</v>
      </c>
      <c r="N588" s="101"/>
      <c r="O588" s="101"/>
      <c r="P588" s="101"/>
      <c r="Q588" s="93">
        <f t="shared" si="21"/>
        <v>-34015.149999999994</v>
      </c>
      <c r="R588" s="94">
        <f t="shared" si="22"/>
        <v>40.042842963488127</v>
      </c>
    </row>
    <row r="589" spans="1:18" s="112" customFormat="1" x14ac:dyDescent="0.35">
      <c r="A589" s="106">
        <v>14</v>
      </c>
      <c r="B589" s="107" t="s">
        <v>58</v>
      </c>
      <c r="C589" s="107"/>
      <c r="D589" s="107"/>
      <c r="E589" s="107" t="s">
        <v>75</v>
      </c>
      <c r="F589" s="107"/>
      <c r="G589" s="107" t="s">
        <v>418</v>
      </c>
      <c r="H589" s="113">
        <f>SUM(H583:H588)</f>
        <v>19381</v>
      </c>
      <c r="I589" s="106"/>
      <c r="J589" s="109">
        <f>SUM(J583:J588)</f>
        <v>3836423.53</v>
      </c>
      <c r="K589" s="109">
        <f>SUM(K583:K588)</f>
        <v>3175449.4</v>
      </c>
      <c r="L589" s="109">
        <f>SUM(L583:L588)</f>
        <v>11734060.899999999</v>
      </c>
      <c r="M589" s="109">
        <f>SUM(M583:M588)</f>
        <v>9924518.3599999994</v>
      </c>
      <c r="N589" s="107">
        <v>5</v>
      </c>
      <c r="O589" s="107">
        <v>5</v>
      </c>
      <c r="P589" s="107">
        <f>N589-O589</f>
        <v>0</v>
      </c>
      <c r="Q589" s="110">
        <f t="shared" si="21"/>
        <v>1809542.5399999991</v>
      </c>
      <c r="R589" s="111">
        <f t="shared" si="22"/>
        <v>605.44145812909539</v>
      </c>
    </row>
    <row r="590" spans="1:18" s="112" customFormat="1" ht="21.75" thickBot="1" x14ac:dyDescent="0.4">
      <c r="A590" s="121"/>
      <c r="B590" s="122" t="s">
        <v>58</v>
      </c>
      <c r="C590" s="122" t="s">
        <v>58</v>
      </c>
      <c r="D590" s="122" t="s">
        <v>58</v>
      </c>
      <c r="E590" s="122" t="s">
        <v>58</v>
      </c>
      <c r="F590" s="122"/>
      <c r="G590" s="122" t="s">
        <v>419</v>
      </c>
      <c r="H590" s="123">
        <f>H455+H462+H478+H490+H505+H512+H520+H531+H550+H557+H564+H572+H582+H589</f>
        <v>405693</v>
      </c>
      <c r="I590" s="121"/>
      <c r="J590" s="124">
        <f t="shared" ref="J590:O590" si="23">J455+J462+J478+J490+J505+J512+J520+J531+J550+J557+J564+J572+J582+J589</f>
        <v>82568573.689999998</v>
      </c>
      <c r="K590" s="125">
        <f t="shared" si="23"/>
        <v>85565980.970000014</v>
      </c>
      <c r="L590" s="124">
        <f t="shared" si="23"/>
        <v>274431408.22000003</v>
      </c>
      <c r="M590" s="124">
        <f t="shared" si="23"/>
        <v>247911093.19</v>
      </c>
      <c r="N590" s="122">
        <f t="shared" si="23"/>
        <v>127</v>
      </c>
      <c r="O590" s="122">
        <f t="shared" si="23"/>
        <v>127</v>
      </c>
      <c r="P590" s="122">
        <f>N590-O590</f>
        <v>0</v>
      </c>
      <c r="Q590" s="110">
        <f t="shared" si="21"/>
        <v>26520315.030000031</v>
      </c>
      <c r="R590" s="111">
        <f t="shared" si="22"/>
        <v>676.45093265104413</v>
      </c>
    </row>
    <row r="591" spans="1:18" ht="22.5" thickTop="1" thickBot="1" x14ac:dyDescent="0.4">
      <c r="A591" s="126"/>
      <c r="B591" s="127"/>
      <c r="C591" s="127"/>
      <c r="D591" s="127"/>
      <c r="E591" s="391" t="s">
        <v>420</v>
      </c>
      <c r="F591" s="392"/>
      <c r="G591" s="393"/>
      <c r="H591" s="128"/>
      <c r="I591" s="126"/>
      <c r="J591" s="129">
        <f>J590/O590</f>
        <v>650146.24952755903</v>
      </c>
      <c r="K591" s="130">
        <f>K590/O590</f>
        <v>673747.88165354345</v>
      </c>
      <c r="L591" s="129">
        <f>L590/O590</f>
        <v>2160877.2300787405</v>
      </c>
      <c r="M591" s="129">
        <f>M590/O590</f>
        <v>1952055.8518897637</v>
      </c>
      <c r="N591" s="178"/>
      <c r="O591" s="178"/>
      <c r="P591" s="178"/>
      <c r="Q591" s="93">
        <f t="shared" si="21"/>
        <v>208821.37818897679</v>
      </c>
    </row>
    <row r="592" spans="1:18" ht="21.75" thickTop="1" x14ac:dyDescent="0.35">
      <c r="A592" s="131">
        <v>1</v>
      </c>
      <c r="B592" s="132" t="s">
        <v>60</v>
      </c>
      <c r="C592" s="132" t="s">
        <v>421</v>
      </c>
      <c r="D592" s="132" t="s">
        <v>422</v>
      </c>
      <c r="E592" s="132" t="s">
        <v>423</v>
      </c>
      <c r="F592" s="132" t="s">
        <v>175</v>
      </c>
      <c r="G592" s="132" t="s">
        <v>424</v>
      </c>
      <c r="H592" s="133"/>
      <c r="I592" s="131"/>
      <c r="J592" s="134"/>
      <c r="K592" s="135"/>
      <c r="L592" s="136"/>
      <c r="M592" s="136"/>
      <c r="N592" s="132"/>
      <c r="O592" s="132"/>
      <c r="P592" s="132"/>
    </row>
    <row r="593" spans="1:18" x14ac:dyDescent="0.35">
      <c r="A593" s="100">
        <v>2</v>
      </c>
      <c r="B593" s="101" t="s">
        <v>60</v>
      </c>
      <c r="C593" s="101" t="s">
        <v>421</v>
      </c>
      <c r="D593" s="101" t="s">
        <v>422</v>
      </c>
      <c r="E593" s="101" t="s">
        <v>423</v>
      </c>
      <c r="F593" s="101" t="s">
        <v>178</v>
      </c>
      <c r="G593" s="101" t="s">
        <v>1022</v>
      </c>
      <c r="H593" s="102">
        <v>4149</v>
      </c>
      <c r="I593" s="100">
        <v>3</v>
      </c>
      <c r="J593" s="103">
        <f>หนองคาย!F12</f>
        <v>1120190.3700000001</v>
      </c>
      <c r="K593" s="104">
        <f>หนองคาย!AI12</f>
        <v>1155932.9300000002</v>
      </c>
      <c r="L593" s="105">
        <f>หนองคาย!AJ12</f>
        <v>3833802.12</v>
      </c>
      <c r="M593" s="105">
        <f>หนองคาย!AK12</f>
        <v>2998980.7600000002</v>
      </c>
      <c r="N593" s="101"/>
      <c r="O593" s="101"/>
      <c r="P593" s="101"/>
      <c r="Q593" s="93">
        <f t="shared" si="21"/>
        <v>834821.35999999987</v>
      </c>
      <c r="R593" s="94">
        <f t="shared" si="22"/>
        <v>924.03039768618942</v>
      </c>
    </row>
    <row r="594" spans="1:18" x14ac:dyDescent="0.35">
      <c r="A594" s="100">
        <v>3</v>
      </c>
      <c r="B594" s="101" t="s">
        <v>60</v>
      </c>
      <c r="C594" s="101" t="s">
        <v>421</v>
      </c>
      <c r="D594" s="101" t="s">
        <v>422</v>
      </c>
      <c r="E594" s="101" t="s">
        <v>423</v>
      </c>
      <c r="F594" s="101" t="s">
        <v>178</v>
      </c>
      <c r="G594" s="101" t="s">
        <v>1023</v>
      </c>
      <c r="H594" s="102">
        <v>4404</v>
      </c>
      <c r="I594" s="100">
        <v>3</v>
      </c>
      <c r="J594" s="103">
        <f>หนองคาย!F13</f>
        <v>511004.21</v>
      </c>
      <c r="K594" s="104">
        <f>หนองคาย!AI13</f>
        <v>719021.72</v>
      </c>
      <c r="L594" s="105">
        <f>หนองคาย!AJ13</f>
        <v>3178919.79</v>
      </c>
      <c r="M594" s="105">
        <f>หนองคาย!AK13</f>
        <v>2432896.91</v>
      </c>
      <c r="N594" s="101"/>
      <c r="O594" s="101"/>
      <c r="P594" s="101"/>
      <c r="Q594" s="93">
        <f t="shared" si="21"/>
        <v>746022.87999999989</v>
      </c>
      <c r="R594" s="94">
        <f t="shared" si="22"/>
        <v>721.8255653950954</v>
      </c>
    </row>
    <row r="595" spans="1:18" x14ac:dyDescent="0.35">
      <c r="A595" s="100">
        <v>4</v>
      </c>
      <c r="B595" s="101" t="s">
        <v>60</v>
      </c>
      <c r="C595" s="101" t="s">
        <v>421</v>
      </c>
      <c r="D595" s="101" t="s">
        <v>422</v>
      </c>
      <c r="E595" s="101" t="s">
        <v>423</v>
      </c>
      <c r="F595" s="101" t="s">
        <v>178</v>
      </c>
      <c r="G595" s="101" t="s">
        <v>1024</v>
      </c>
      <c r="H595" s="102">
        <v>2830</v>
      </c>
      <c r="I595" s="100">
        <v>2</v>
      </c>
      <c r="J595" s="103">
        <f>หนองคาย!F14</f>
        <v>591397.13</v>
      </c>
      <c r="K595" s="104">
        <f>หนองคาย!AI14</f>
        <v>906621.27</v>
      </c>
      <c r="L595" s="105">
        <f>หนองคาย!AJ14</f>
        <v>2423447.4299999997</v>
      </c>
      <c r="M595" s="105">
        <f>หนองคาย!AK14</f>
        <v>1809734.3</v>
      </c>
      <c r="N595" s="101"/>
      <c r="O595" s="101"/>
      <c r="P595" s="101"/>
      <c r="Q595" s="93">
        <f t="shared" si="21"/>
        <v>613713.12999999966</v>
      </c>
      <c r="R595" s="94">
        <f t="shared" si="22"/>
        <v>856.34184805653695</v>
      </c>
    </row>
    <row r="596" spans="1:18" x14ac:dyDescent="0.35">
      <c r="A596" s="100">
        <v>5</v>
      </c>
      <c r="B596" s="101" t="s">
        <v>60</v>
      </c>
      <c r="C596" s="101" t="s">
        <v>421</v>
      </c>
      <c r="D596" s="101" t="s">
        <v>422</v>
      </c>
      <c r="E596" s="101" t="s">
        <v>423</v>
      </c>
      <c r="F596" s="101" t="s">
        <v>178</v>
      </c>
      <c r="G596" s="101" t="s">
        <v>1025</v>
      </c>
      <c r="H596" s="102">
        <v>4180</v>
      </c>
      <c r="I596" s="100">
        <v>3</v>
      </c>
      <c r="J596" s="103">
        <f>หนองคาย!F15</f>
        <v>343062.37</v>
      </c>
      <c r="K596" s="104">
        <f>หนองคาย!AI15</f>
        <v>463886.62</v>
      </c>
      <c r="L596" s="105">
        <f>หนองคาย!AJ15</f>
        <v>3057444.34</v>
      </c>
      <c r="M596" s="105">
        <f>หนองคาย!AK15</f>
        <v>2938044.01</v>
      </c>
      <c r="N596" s="101"/>
      <c r="O596" s="101"/>
      <c r="P596" s="101"/>
      <c r="Q596" s="93">
        <f t="shared" si="21"/>
        <v>119400.33000000007</v>
      </c>
      <c r="R596" s="94">
        <f t="shared" si="22"/>
        <v>731.44601435406696</v>
      </c>
    </row>
    <row r="597" spans="1:18" x14ac:dyDescent="0.35">
      <c r="A597" s="100">
        <v>6</v>
      </c>
      <c r="B597" s="101" t="s">
        <v>60</v>
      </c>
      <c r="C597" s="101" t="s">
        <v>421</v>
      </c>
      <c r="D597" s="101" t="s">
        <v>422</v>
      </c>
      <c r="E597" s="101" t="s">
        <v>423</v>
      </c>
      <c r="F597" s="101" t="s">
        <v>178</v>
      </c>
      <c r="G597" s="101" t="s">
        <v>1026</v>
      </c>
      <c r="H597" s="102">
        <v>7166</v>
      </c>
      <c r="I597" s="100">
        <v>5</v>
      </c>
      <c r="J597" s="103">
        <f>หนองคาย!F16</f>
        <v>854663.05</v>
      </c>
      <c r="K597" s="104">
        <f>หนองคาย!AI16</f>
        <v>978398.77</v>
      </c>
      <c r="L597" s="105">
        <f>หนองคาย!AJ16</f>
        <v>4068596.74</v>
      </c>
      <c r="M597" s="105">
        <f>หนองคาย!AK16</f>
        <v>3378274.8800000004</v>
      </c>
      <c r="N597" s="101"/>
      <c r="O597" s="101"/>
      <c r="P597" s="101"/>
      <c r="Q597" s="93">
        <f t="shared" si="21"/>
        <v>690321.85999999987</v>
      </c>
      <c r="R597" s="94">
        <f t="shared" si="22"/>
        <v>567.76398827797937</v>
      </c>
    </row>
    <row r="598" spans="1:18" x14ac:dyDescent="0.35">
      <c r="A598" s="100">
        <v>7</v>
      </c>
      <c r="B598" s="101" t="s">
        <v>60</v>
      </c>
      <c r="C598" s="101" t="s">
        <v>421</v>
      </c>
      <c r="D598" s="101" t="s">
        <v>422</v>
      </c>
      <c r="E598" s="101" t="s">
        <v>423</v>
      </c>
      <c r="F598" s="101" t="s">
        <v>178</v>
      </c>
      <c r="G598" s="101" t="s">
        <v>1027</v>
      </c>
      <c r="H598" s="102">
        <v>6340</v>
      </c>
      <c r="I598" s="100">
        <v>5</v>
      </c>
      <c r="J598" s="103">
        <f>หนองคาย!F17</f>
        <v>1507655.11</v>
      </c>
      <c r="K598" s="104">
        <f>หนองคาย!AI17</f>
        <v>1598520.6</v>
      </c>
      <c r="L598" s="105">
        <f>หนองคาย!AJ17</f>
        <v>3927407.5300000003</v>
      </c>
      <c r="M598" s="105">
        <f>หนองคาย!AK17</f>
        <v>2772788.63</v>
      </c>
      <c r="N598" s="101"/>
      <c r="O598" s="101"/>
      <c r="P598" s="101"/>
      <c r="Q598" s="93">
        <f t="shared" si="21"/>
        <v>1154618.9000000004</v>
      </c>
      <c r="R598" s="94">
        <f t="shared" si="22"/>
        <v>619.46491009463728</v>
      </c>
    </row>
    <row r="599" spans="1:18" x14ac:dyDescent="0.35">
      <c r="A599" s="100">
        <v>8</v>
      </c>
      <c r="B599" s="101" t="s">
        <v>60</v>
      </c>
      <c r="C599" s="101" t="s">
        <v>421</v>
      </c>
      <c r="D599" s="101" t="s">
        <v>422</v>
      </c>
      <c r="E599" s="101" t="s">
        <v>423</v>
      </c>
      <c r="F599" s="101" t="s">
        <v>178</v>
      </c>
      <c r="G599" s="101" t="s">
        <v>1028</v>
      </c>
      <c r="H599" s="102">
        <v>2131</v>
      </c>
      <c r="I599" s="100">
        <v>2</v>
      </c>
      <c r="J599" s="103">
        <f>หนองคาย!F18</f>
        <v>578586.96</v>
      </c>
      <c r="K599" s="104">
        <f>หนองคาย!AI18</f>
        <v>501897.68999999994</v>
      </c>
      <c r="L599" s="105">
        <f>หนองคาย!AJ18</f>
        <v>2597424.44</v>
      </c>
      <c r="M599" s="105">
        <f>หนองคาย!AK18</f>
        <v>2841955.9299999997</v>
      </c>
      <c r="N599" s="101"/>
      <c r="O599" s="101"/>
      <c r="P599" s="101"/>
      <c r="Q599" s="93">
        <f t="shared" si="21"/>
        <v>-244531.48999999976</v>
      </c>
      <c r="R599" s="94">
        <f t="shared" si="22"/>
        <v>1218.8758517128108</v>
      </c>
    </row>
    <row r="600" spans="1:18" x14ac:dyDescent="0.35">
      <c r="A600" s="100">
        <v>9</v>
      </c>
      <c r="B600" s="101" t="s">
        <v>60</v>
      </c>
      <c r="C600" s="101" t="s">
        <v>421</v>
      </c>
      <c r="D600" s="101" t="s">
        <v>422</v>
      </c>
      <c r="E600" s="101" t="s">
        <v>423</v>
      </c>
      <c r="F600" s="101" t="s">
        <v>178</v>
      </c>
      <c r="G600" s="101" t="s">
        <v>1029</v>
      </c>
      <c r="H600" s="102">
        <v>821</v>
      </c>
      <c r="I600" s="100">
        <v>1</v>
      </c>
      <c r="J600" s="103">
        <f>หนองคาย!F19</f>
        <v>827219.91</v>
      </c>
      <c r="K600" s="104">
        <f>หนองคาย!AI19</f>
        <v>886938.64</v>
      </c>
      <c r="L600" s="105">
        <f>หนองคาย!AJ19</f>
        <v>1763308.72</v>
      </c>
      <c r="M600" s="105">
        <f>หนองคาย!AK19</f>
        <v>1314326.53</v>
      </c>
      <c r="N600" s="101"/>
      <c r="O600" s="101"/>
      <c r="P600" s="101"/>
      <c r="Q600" s="93">
        <f t="shared" si="21"/>
        <v>448982.18999999994</v>
      </c>
      <c r="R600" s="94">
        <f t="shared" si="22"/>
        <v>2147.7572716199757</v>
      </c>
    </row>
    <row r="601" spans="1:18" x14ac:dyDescent="0.35">
      <c r="A601" s="100">
        <v>10</v>
      </c>
      <c r="B601" s="101" t="s">
        <v>60</v>
      </c>
      <c r="C601" s="101" t="s">
        <v>421</v>
      </c>
      <c r="D601" s="101" t="s">
        <v>422</v>
      </c>
      <c r="E601" s="101" t="s">
        <v>423</v>
      </c>
      <c r="F601" s="101" t="s">
        <v>178</v>
      </c>
      <c r="G601" s="101" t="s">
        <v>1030</v>
      </c>
      <c r="H601" s="102">
        <v>5286</v>
      </c>
      <c r="I601" s="100">
        <v>4</v>
      </c>
      <c r="J601" s="103">
        <f>หนองคาย!F20</f>
        <v>1486289.5</v>
      </c>
      <c r="K601" s="104">
        <f>หนองคาย!AI20</f>
        <v>1744808.65</v>
      </c>
      <c r="L601" s="105">
        <f>หนองคาย!AJ20</f>
        <v>3145667.97</v>
      </c>
      <c r="M601" s="105">
        <f>หนองคาย!AK20</f>
        <v>2026018.64</v>
      </c>
      <c r="N601" s="101"/>
      <c r="O601" s="101"/>
      <c r="P601" s="101"/>
      <c r="Q601" s="93">
        <f t="shared" si="21"/>
        <v>1119649.3300000003</v>
      </c>
      <c r="R601" s="94">
        <f t="shared" si="22"/>
        <v>595.09420544835416</v>
      </c>
    </row>
    <row r="602" spans="1:18" x14ac:dyDescent="0.35">
      <c r="A602" s="100">
        <v>11</v>
      </c>
      <c r="B602" s="101" t="s">
        <v>60</v>
      </c>
      <c r="C602" s="101" t="s">
        <v>421</v>
      </c>
      <c r="D602" s="101" t="s">
        <v>422</v>
      </c>
      <c r="E602" s="101" t="s">
        <v>423</v>
      </c>
      <c r="F602" s="101" t="s">
        <v>178</v>
      </c>
      <c r="G602" s="101" t="s">
        <v>1031</v>
      </c>
      <c r="H602" s="102">
        <v>5603</v>
      </c>
      <c r="I602" s="100">
        <v>4</v>
      </c>
      <c r="J602" s="103">
        <f>หนองคาย!F21</f>
        <v>1239585.98</v>
      </c>
      <c r="K602" s="104">
        <f>หนองคาย!AI21</f>
        <v>1418446.3900000001</v>
      </c>
      <c r="L602" s="105">
        <f>หนองคาย!AJ21</f>
        <v>3789440.6799999997</v>
      </c>
      <c r="M602" s="105">
        <f>หนองคาย!AK21</f>
        <v>3434377.29</v>
      </c>
      <c r="N602" s="101"/>
      <c r="O602" s="101"/>
      <c r="P602" s="101"/>
      <c r="Q602" s="93">
        <f t="shared" si="21"/>
        <v>355063.38999999966</v>
      </c>
      <c r="R602" s="94">
        <f t="shared" si="22"/>
        <v>676.32351954310184</v>
      </c>
    </row>
    <row r="603" spans="1:18" x14ac:dyDescent="0.35">
      <c r="A603" s="100">
        <v>12</v>
      </c>
      <c r="B603" s="101" t="s">
        <v>60</v>
      </c>
      <c r="C603" s="101" t="s">
        <v>421</v>
      </c>
      <c r="D603" s="101" t="s">
        <v>422</v>
      </c>
      <c r="E603" s="101" t="s">
        <v>423</v>
      </c>
      <c r="F603" s="101" t="s">
        <v>178</v>
      </c>
      <c r="G603" s="101" t="s">
        <v>1032</v>
      </c>
      <c r="H603" s="102">
        <v>4772</v>
      </c>
      <c r="I603" s="100">
        <v>4</v>
      </c>
      <c r="J603" s="103">
        <f>หนองคาย!F22</f>
        <v>911575.71</v>
      </c>
      <c r="K603" s="104">
        <f>หนองคาย!AI22</f>
        <v>978634.28999999992</v>
      </c>
      <c r="L603" s="105">
        <f>หนองคาย!AJ22</f>
        <v>3441586.26</v>
      </c>
      <c r="M603" s="105">
        <f>หนองคาย!AK22</f>
        <v>3188111.81</v>
      </c>
      <c r="N603" s="101"/>
      <c r="O603" s="101"/>
      <c r="P603" s="101"/>
      <c r="Q603" s="93">
        <f t="shared" si="21"/>
        <v>253474.44999999972</v>
      </c>
      <c r="R603" s="94">
        <f t="shared" si="22"/>
        <v>721.2041617770326</v>
      </c>
    </row>
    <row r="604" spans="1:18" x14ac:dyDescent="0.35">
      <c r="A604" s="100">
        <v>13</v>
      </c>
      <c r="B604" s="101" t="s">
        <v>60</v>
      </c>
      <c r="C604" s="101" t="s">
        <v>421</v>
      </c>
      <c r="D604" s="101" t="s">
        <v>422</v>
      </c>
      <c r="E604" s="101" t="s">
        <v>423</v>
      </c>
      <c r="F604" s="101" t="s">
        <v>178</v>
      </c>
      <c r="G604" s="101" t="s">
        <v>1033</v>
      </c>
      <c r="H604" s="102">
        <v>4728</v>
      </c>
      <c r="I604" s="100">
        <v>4</v>
      </c>
      <c r="J604" s="103">
        <f>หนองคาย!F23</f>
        <v>279812.31</v>
      </c>
      <c r="K604" s="104">
        <f>หนองคาย!AI23</f>
        <v>533021.55000000005</v>
      </c>
      <c r="L604" s="105">
        <f>หนองคาย!AJ23</f>
        <v>3619160.65</v>
      </c>
      <c r="M604" s="105">
        <f>หนองคาย!AK23</f>
        <v>2943808.0100000002</v>
      </c>
      <c r="N604" s="101"/>
      <c r="O604" s="101"/>
      <c r="P604" s="101"/>
      <c r="Q604" s="93">
        <f t="shared" si="21"/>
        <v>675352.63999999966</v>
      </c>
      <c r="R604" s="94">
        <f t="shared" si="22"/>
        <v>765.47391074450081</v>
      </c>
    </row>
    <row r="605" spans="1:18" x14ac:dyDescent="0.35">
      <c r="A605" s="100">
        <v>14</v>
      </c>
      <c r="B605" s="101" t="s">
        <v>60</v>
      </c>
      <c r="C605" s="101" t="s">
        <v>421</v>
      </c>
      <c r="D605" s="101" t="s">
        <v>422</v>
      </c>
      <c r="E605" s="101" t="s">
        <v>423</v>
      </c>
      <c r="F605" s="101" t="s">
        <v>178</v>
      </c>
      <c r="G605" s="101" t="s">
        <v>1034</v>
      </c>
      <c r="H605" s="102">
        <v>7662</v>
      </c>
      <c r="I605" s="100">
        <v>5</v>
      </c>
      <c r="J605" s="103">
        <f>หนองคาย!F24</f>
        <v>2453285.39</v>
      </c>
      <c r="K605" s="104">
        <f>หนองคาย!AI24</f>
        <v>2464229.3200000003</v>
      </c>
      <c r="L605" s="105">
        <f>หนองคาย!AJ24</f>
        <v>4886198.03</v>
      </c>
      <c r="M605" s="105">
        <f>หนองคาย!AK24</f>
        <v>4587514.5799999991</v>
      </c>
      <c r="N605" s="101"/>
      <c r="O605" s="101"/>
      <c r="P605" s="101"/>
      <c r="Q605" s="93">
        <f t="shared" si="21"/>
        <v>298683.45000000112</v>
      </c>
      <c r="R605" s="94">
        <f t="shared" si="22"/>
        <v>637.71835421560957</v>
      </c>
    </row>
    <row r="606" spans="1:18" x14ac:dyDescent="0.35">
      <c r="A606" s="100">
        <v>15</v>
      </c>
      <c r="B606" s="101" t="s">
        <v>60</v>
      </c>
      <c r="C606" s="101" t="s">
        <v>421</v>
      </c>
      <c r="D606" s="101" t="s">
        <v>422</v>
      </c>
      <c r="E606" s="101" t="s">
        <v>423</v>
      </c>
      <c r="F606" s="101" t="s">
        <v>178</v>
      </c>
      <c r="G606" s="101" t="s">
        <v>1035</v>
      </c>
      <c r="H606" s="102">
        <v>5895</v>
      </c>
      <c r="I606" s="100">
        <v>4</v>
      </c>
      <c r="J606" s="103">
        <f>หนองคาย!F25</f>
        <v>1037708.59</v>
      </c>
      <c r="K606" s="104">
        <f>หนองคาย!AI25</f>
        <v>1114214.3899999999</v>
      </c>
      <c r="L606" s="105">
        <f>หนองคาย!AJ25</f>
        <v>3574576.55</v>
      </c>
      <c r="M606" s="105">
        <f>หนองคาย!AK25</f>
        <v>2735456.12</v>
      </c>
      <c r="N606" s="101"/>
      <c r="O606" s="101"/>
      <c r="P606" s="101"/>
      <c r="Q606" s="93">
        <f t="shared" si="21"/>
        <v>839120.4299999997</v>
      </c>
      <c r="R606" s="94">
        <f t="shared" si="22"/>
        <v>606.37430873621713</v>
      </c>
    </row>
    <row r="607" spans="1:18" x14ac:dyDescent="0.35">
      <c r="A607" s="100">
        <v>16</v>
      </c>
      <c r="B607" s="101" t="s">
        <v>60</v>
      </c>
      <c r="C607" s="101" t="s">
        <v>421</v>
      </c>
      <c r="D607" s="101" t="s">
        <v>422</v>
      </c>
      <c r="E607" s="101" t="s">
        <v>423</v>
      </c>
      <c r="F607" s="101" t="s">
        <v>178</v>
      </c>
      <c r="G607" s="101" t="s">
        <v>1036</v>
      </c>
      <c r="H607" s="102">
        <v>4523</v>
      </c>
      <c r="I607" s="100">
        <v>4</v>
      </c>
      <c r="J607" s="103">
        <f>หนองคาย!F26</f>
        <v>951457.2</v>
      </c>
      <c r="K607" s="104">
        <f>หนองคาย!AI26</f>
        <v>994198.99</v>
      </c>
      <c r="L607" s="105">
        <f>หนองคาย!AJ26</f>
        <v>3113555.34</v>
      </c>
      <c r="M607" s="105">
        <f>หนองคาย!AK26</f>
        <v>2581377.4700000002</v>
      </c>
      <c r="N607" s="101"/>
      <c r="O607" s="101"/>
      <c r="P607" s="101"/>
      <c r="Q607" s="93">
        <f t="shared" si="21"/>
        <v>532177.86999999965</v>
      </c>
      <c r="R607" s="94">
        <f t="shared" si="22"/>
        <v>688.3827857616626</v>
      </c>
    </row>
    <row r="608" spans="1:18" x14ac:dyDescent="0.35">
      <c r="A608" s="100">
        <v>17</v>
      </c>
      <c r="B608" s="101" t="s">
        <v>60</v>
      </c>
      <c r="C608" s="101" t="s">
        <v>421</v>
      </c>
      <c r="D608" s="101" t="s">
        <v>422</v>
      </c>
      <c r="E608" s="101" t="s">
        <v>423</v>
      </c>
      <c r="F608" s="101" t="s">
        <v>178</v>
      </c>
      <c r="G608" s="101" t="s">
        <v>1037</v>
      </c>
      <c r="H608" s="102">
        <v>2929</v>
      </c>
      <c r="I608" s="100">
        <v>2</v>
      </c>
      <c r="J608" s="103">
        <f>หนองคาย!F27</f>
        <v>741932.36</v>
      </c>
      <c r="K608" s="104">
        <f>หนองคาย!AI27</f>
        <v>756327.62</v>
      </c>
      <c r="L608" s="105">
        <f>หนองคาย!AJ27</f>
        <v>2054868.6900000002</v>
      </c>
      <c r="M608" s="105">
        <f>หนองคาย!AK27</f>
        <v>1795047.7899999998</v>
      </c>
      <c r="N608" s="101"/>
      <c r="O608" s="101"/>
      <c r="P608" s="101"/>
      <c r="Q608" s="93">
        <f t="shared" si="21"/>
        <v>259820.90000000037</v>
      </c>
      <c r="R608" s="94">
        <f t="shared" si="22"/>
        <v>701.55981222260164</v>
      </c>
    </row>
    <row r="609" spans="1:18" x14ac:dyDescent="0.35">
      <c r="A609" s="100">
        <v>18</v>
      </c>
      <c r="B609" s="101" t="s">
        <v>60</v>
      </c>
      <c r="C609" s="101" t="s">
        <v>421</v>
      </c>
      <c r="D609" s="101" t="s">
        <v>422</v>
      </c>
      <c r="E609" s="101" t="s">
        <v>423</v>
      </c>
      <c r="F609" s="101" t="s">
        <v>178</v>
      </c>
      <c r="G609" s="101" t="s">
        <v>1038</v>
      </c>
      <c r="H609" s="102">
        <v>2602</v>
      </c>
      <c r="I609" s="100">
        <v>2</v>
      </c>
      <c r="J609" s="103">
        <f>หนองคาย!F28</f>
        <v>971256.98</v>
      </c>
      <c r="K609" s="104">
        <f>หนองคาย!AI28</f>
        <v>983758.03</v>
      </c>
      <c r="L609" s="105">
        <f>หนองคาย!AJ28</f>
        <v>1951426.59</v>
      </c>
      <c r="M609" s="105">
        <f>หนองคาย!AK28</f>
        <v>1448023.01</v>
      </c>
      <c r="N609" s="101"/>
      <c r="O609" s="101"/>
      <c r="P609" s="101"/>
      <c r="Q609" s="93">
        <f t="shared" si="21"/>
        <v>503403.58000000007</v>
      </c>
      <c r="R609" s="94">
        <f t="shared" si="22"/>
        <v>749.97178708685635</v>
      </c>
    </row>
    <row r="610" spans="1:18" s="112" customFormat="1" x14ac:dyDescent="0.35">
      <c r="A610" s="106">
        <v>1</v>
      </c>
      <c r="B610" s="107" t="s">
        <v>60</v>
      </c>
      <c r="C610" s="107"/>
      <c r="D610" s="107"/>
      <c r="E610" s="107" t="s">
        <v>75</v>
      </c>
      <c r="F610" s="107"/>
      <c r="G610" s="107" t="s">
        <v>425</v>
      </c>
      <c r="H610" s="113">
        <f>SUM(H592:H609)</f>
        <v>76021</v>
      </c>
      <c r="I610" s="106"/>
      <c r="J610" s="109">
        <f>SUM(J592:J609)</f>
        <v>16406683.130000001</v>
      </c>
      <c r="K610" s="109">
        <f>SUM(K592:K609)</f>
        <v>18198857.470000003</v>
      </c>
      <c r="L610" s="109">
        <f>SUM(L592:L609)</f>
        <v>54426831.86999999</v>
      </c>
      <c r="M610" s="109">
        <f>SUM(M592:M609)</f>
        <v>45226736.669999994</v>
      </c>
      <c r="N610" s="107">
        <v>17</v>
      </c>
      <c r="O610" s="107">
        <v>17</v>
      </c>
      <c r="P610" s="107">
        <f>N610-O610</f>
        <v>0</v>
      </c>
      <c r="Q610" s="110">
        <f t="shared" si="21"/>
        <v>9200095.1999999955</v>
      </c>
      <c r="R610" s="111">
        <f>L610/H610</f>
        <v>715.94469778087625</v>
      </c>
    </row>
    <row r="611" spans="1:18" x14ac:dyDescent="0.35">
      <c r="A611" s="100">
        <v>1</v>
      </c>
      <c r="B611" s="101" t="s">
        <v>60</v>
      </c>
      <c r="C611" s="101" t="s">
        <v>426</v>
      </c>
      <c r="D611" s="101" t="s">
        <v>102</v>
      </c>
      <c r="E611" s="101" t="s">
        <v>427</v>
      </c>
      <c r="F611" s="101" t="s">
        <v>327</v>
      </c>
      <c r="G611" s="101" t="s">
        <v>428</v>
      </c>
      <c r="H611" s="102"/>
      <c r="I611" s="100"/>
      <c r="J611" s="103"/>
      <c r="K611" s="104"/>
      <c r="L611" s="105"/>
      <c r="M611" s="105"/>
      <c r="N611" s="101"/>
      <c r="O611" s="101"/>
      <c r="P611" s="101"/>
    </row>
    <row r="612" spans="1:18" x14ac:dyDescent="0.35">
      <c r="A612" s="100">
        <v>2</v>
      </c>
      <c r="B612" s="101" t="s">
        <v>60</v>
      </c>
      <c r="C612" s="101" t="s">
        <v>426</v>
      </c>
      <c r="D612" s="101" t="s">
        <v>102</v>
      </c>
      <c r="E612" s="101" t="s">
        <v>427</v>
      </c>
      <c r="F612" s="101" t="s">
        <v>178</v>
      </c>
      <c r="G612" s="101" t="s">
        <v>1039</v>
      </c>
      <c r="H612" s="102">
        <v>3874</v>
      </c>
      <c r="I612" s="100">
        <v>3</v>
      </c>
      <c r="J612" s="103">
        <f>หนองคาย!F29</f>
        <v>1076896.57</v>
      </c>
      <c r="K612" s="104">
        <f>หนองคาย!AI29</f>
        <v>1448462.31</v>
      </c>
      <c r="L612" s="105">
        <f>หนองคาย!AJ29</f>
        <v>3651670.5</v>
      </c>
      <c r="M612" s="105">
        <f>หนองคาย!AK29</f>
        <v>2639565.3200000003</v>
      </c>
      <c r="N612" s="101"/>
      <c r="O612" s="101"/>
      <c r="P612" s="101"/>
      <c r="Q612" s="93">
        <f t="shared" si="21"/>
        <v>1012105.1799999997</v>
      </c>
      <c r="R612" s="94">
        <f t="shared" si="22"/>
        <v>942.60983479607637</v>
      </c>
    </row>
    <row r="613" spans="1:18" x14ac:dyDescent="0.35">
      <c r="A613" s="100">
        <v>3</v>
      </c>
      <c r="B613" s="101" t="s">
        <v>60</v>
      </c>
      <c r="C613" s="101" t="s">
        <v>426</v>
      </c>
      <c r="D613" s="101" t="s">
        <v>102</v>
      </c>
      <c r="E613" s="101" t="s">
        <v>427</v>
      </c>
      <c r="F613" s="101" t="s">
        <v>178</v>
      </c>
      <c r="G613" s="101" t="s">
        <v>1040</v>
      </c>
      <c r="H613" s="102">
        <v>3204</v>
      </c>
      <c r="I613" s="100">
        <v>3</v>
      </c>
      <c r="J613" s="103">
        <f>หนองคาย!F30</f>
        <v>1446570.33</v>
      </c>
      <c r="K613" s="104">
        <f>หนองคาย!AI30</f>
        <v>1841341.95</v>
      </c>
      <c r="L613" s="105">
        <f>หนองคาย!AJ30</f>
        <v>3638280.48</v>
      </c>
      <c r="M613" s="105">
        <f>หนองคาย!AK30</f>
        <v>2204863.2199999997</v>
      </c>
      <c r="N613" s="101"/>
      <c r="O613" s="101"/>
      <c r="P613" s="101"/>
      <c r="Q613" s="93">
        <f t="shared" si="21"/>
        <v>1433417.2600000002</v>
      </c>
      <c r="R613" s="94">
        <f t="shared" si="22"/>
        <v>1135.5432209737828</v>
      </c>
    </row>
    <row r="614" spans="1:18" x14ac:dyDescent="0.35">
      <c r="A614" s="100">
        <v>4</v>
      </c>
      <c r="B614" s="101" t="s">
        <v>60</v>
      </c>
      <c r="C614" s="101" t="s">
        <v>426</v>
      </c>
      <c r="D614" s="101" t="s">
        <v>102</v>
      </c>
      <c r="E614" s="101" t="s">
        <v>427</v>
      </c>
      <c r="F614" s="101" t="s">
        <v>178</v>
      </c>
      <c r="G614" s="101" t="s">
        <v>1041</v>
      </c>
      <c r="H614" s="102">
        <v>6962</v>
      </c>
      <c r="I614" s="100">
        <v>5</v>
      </c>
      <c r="J614" s="103">
        <f>หนองคาย!F31</f>
        <v>1807781.94</v>
      </c>
      <c r="K614" s="104">
        <f>หนองคาย!AI31</f>
        <v>2183294.36</v>
      </c>
      <c r="L614" s="105">
        <f>หนองคาย!AJ31</f>
        <v>3242173.46</v>
      </c>
      <c r="M614" s="105">
        <f>หนองคาย!AK31</f>
        <v>1997836.95</v>
      </c>
      <c r="N614" s="101"/>
      <c r="O614" s="101"/>
      <c r="P614" s="101"/>
      <c r="Q614" s="93">
        <f t="shared" si="21"/>
        <v>1244336.51</v>
      </c>
      <c r="R614" s="94">
        <f t="shared" si="22"/>
        <v>465.69569951163459</v>
      </c>
    </row>
    <row r="615" spans="1:18" x14ac:dyDescent="0.35">
      <c r="A615" s="100">
        <v>5</v>
      </c>
      <c r="B615" s="101" t="s">
        <v>60</v>
      </c>
      <c r="C615" s="101" t="s">
        <v>426</v>
      </c>
      <c r="D615" s="101" t="s">
        <v>102</v>
      </c>
      <c r="E615" s="101" t="s">
        <v>427</v>
      </c>
      <c r="F615" s="101" t="s">
        <v>178</v>
      </c>
      <c r="G615" s="101" t="s">
        <v>1042</v>
      </c>
      <c r="H615" s="102">
        <v>4705</v>
      </c>
      <c r="I615" s="100">
        <v>4</v>
      </c>
      <c r="J615" s="103">
        <f>หนองคาย!F32</f>
        <v>950812.78</v>
      </c>
      <c r="K615" s="104">
        <f>หนองคาย!AI32</f>
        <v>1230872.42</v>
      </c>
      <c r="L615" s="105">
        <f>หนองคาย!AJ32</f>
        <v>2838012.2800000003</v>
      </c>
      <c r="M615" s="105">
        <f>หนองคาย!AK32</f>
        <v>2603453.33</v>
      </c>
      <c r="N615" s="101"/>
      <c r="O615" s="101"/>
      <c r="P615" s="101"/>
      <c r="Q615" s="93">
        <f t="shared" si="21"/>
        <v>234558.95000000019</v>
      </c>
      <c r="R615" s="94">
        <f t="shared" si="22"/>
        <v>603.19070775770467</v>
      </c>
    </row>
    <row r="616" spans="1:18" x14ac:dyDescent="0.35">
      <c r="A616" s="100">
        <v>6</v>
      </c>
      <c r="B616" s="101" t="s">
        <v>60</v>
      </c>
      <c r="C616" s="101" t="s">
        <v>426</v>
      </c>
      <c r="D616" s="101" t="s">
        <v>102</v>
      </c>
      <c r="E616" s="101" t="s">
        <v>427</v>
      </c>
      <c r="F616" s="101" t="s">
        <v>178</v>
      </c>
      <c r="G616" s="101" t="s">
        <v>1043</v>
      </c>
      <c r="H616" s="102">
        <v>5930</v>
      </c>
      <c r="I616" s="100">
        <v>4</v>
      </c>
      <c r="J616" s="103">
        <f>หนองคาย!F33</f>
        <v>491583.63</v>
      </c>
      <c r="K616" s="104">
        <f>หนองคาย!AI33</f>
        <v>192509.76</v>
      </c>
      <c r="L616" s="105">
        <f>หนองคาย!AJ33</f>
        <v>3923511.91</v>
      </c>
      <c r="M616" s="105">
        <f>หนองคาย!AK33</f>
        <v>3625661.48</v>
      </c>
      <c r="N616" s="101"/>
      <c r="O616" s="101"/>
      <c r="P616" s="101"/>
      <c r="Q616" s="93">
        <f t="shared" si="21"/>
        <v>297850.43000000017</v>
      </c>
      <c r="R616" s="94">
        <f t="shared" si="22"/>
        <v>661.63775885328835</v>
      </c>
    </row>
    <row r="617" spans="1:18" x14ac:dyDescent="0.35">
      <c r="A617" s="100">
        <v>7</v>
      </c>
      <c r="B617" s="101" t="s">
        <v>60</v>
      </c>
      <c r="C617" s="101" t="s">
        <v>426</v>
      </c>
      <c r="D617" s="101" t="s">
        <v>102</v>
      </c>
      <c r="E617" s="101" t="s">
        <v>427</v>
      </c>
      <c r="F617" s="101" t="s">
        <v>178</v>
      </c>
      <c r="G617" s="101" t="s">
        <v>1044</v>
      </c>
      <c r="H617" s="102">
        <v>4502</v>
      </c>
      <c r="I617" s="100">
        <v>4</v>
      </c>
      <c r="J617" s="103">
        <f>หนองคาย!F34</f>
        <v>697657.5</v>
      </c>
      <c r="K617" s="104">
        <f>หนองคาย!AI34</f>
        <v>888158.33</v>
      </c>
      <c r="L617" s="105">
        <f>หนองคาย!AJ34</f>
        <v>2888213.0300000003</v>
      </c>
      <c r="M617" s="105">
        <f>หนองคาย!AK34</f>
        <v>2593108.27</v>
      </c>
      <c r="N617" s="101"/>
      <c r="O617" s="101"/>
      <c r="P617" s="101"/>
      <c r="Q617" s="93">
        <f t="shared" si="21"/>
        <v>295104.76000000024</v>
      </c>
      <c r="R617" s="94">
        <f t="shared" si="22"/>
        <v>641.53998889382501</v>
      </c>
    </row>
    <row r="618" spans="1:18" x14ac:dyDescent="0.35">
      <c r="A618" s="100">
        <v>8</v>
      </c>
      <c r="B618" s="101" t="s">
        <v>60</v>
      </c>
      <c r="C618" s="101" t="s">
        <v>426</v>
      </c>
      <c r="D618" s="101" t="s">
        <v>102</v>
      </c>
      <c r="E618" s="101" t="s">
        <v>427</v>
      </c>
      <c r="F618" s="101" t="s">
        <v>178</v>
      </c>
      <c r="G618" s="101" t="s">
        <v>1045</v>
      </c>
      <c r="H618" s="102">
        <v>5759</v>
      </c>
      <c r="I618" s="100">
        <v>4</v>
      </c>
      <c r="J618" s="103">
        <f>หนองคาย!F35</f>
        <v>1709959</v>
      </c>
      <c r="K618" s="104">
        <f>หนองคาย!AI35</f>
        <v>2040362.9500000002</v>
      </c>
      <c r="L618" s="105">
        <f>หนองคาย!AJ35</f>
        <v>2842279.71</v>
      </c>
      <c r="M618" s="105">
        <f>หนองคาย!AK35</f>
        <v>2040103.97</v>
      </c>
      <c r="N618" s="101"/>
      <c r="O618" s="101"/>
      <c r="P618" s="101"/>
      <c r="Q618" s="93">
        <f t="shared" si="21"/>
        <v>802175.74</v>
      </c>
      <c r="R618" s="94">
        <f t="shared" si="22"/>
        <v>493.53702205243968</v>
      </c>
    </row>
    <row r="619" spans="1:18" x14ac:dyDescent="0.35">
      <c r="A619" s="100">
        <v>9</v>
      </c>
      <c r="B619" s="101" t="s">
        <v>60</v>
      </c>
      <c r="C619" s="101" t="s">
        <v>426</v>
      </c>
      <c r="D619" s="101" t="s">
        <v>102</v>
      </c>
      <c r="E619" s="101" t="s">
        <v>427</v>
      </c>
      <c r="F619" s="101" t="s">
        <v>178</v>
      </c>
      <c r="G619" s="101" t="s">
        <v>1046</v>
      </c>
      <c r="H619" s="102">
        <v>3269</v>
      </c>
      <c r="I619" s="100">
        <v>3</v>
      </c>
      <c r="J619" s="103">
        <f>หนองคาย!F36</f>
        <v>858364.42</v>
      </c>
      <c r="K619" s="104">
        <f>หนองคาย!AI36</f>
        <v>541075.52</v>
      </c>
      <c r="L619" s="105">
        <f>หนองคาย!AJ36</f>
        <v>2811855.7199999997</v>
      </c>
      <c r="M619" s="105">
        <f>หนองคาย!AK36</f>
        <v>2214887.23</v>
      </c>
      <c r="N619" s="101"/>
      <c r="O619" s="101"/>
      <c r="P619" s="101"/>
      <c r="Q619" s="93">
        <f t="shared" si="21"/>
        <v>596968.48999999976</v>
      </c>
      <c r="R619" s="94">
        <f t="shared" si="22"/>
        <v>860.15776078311399</v>
      </c>
    </row>
    <row r="620" spans="1:18" x14ac:dyDescent="0.35">
      <c r="A620" s="100">
        <v>10</v>
      </c>
      <c r="B620" s="101" t="s">
        <v>60</v>
      </c>
      <c r="C620" s="101" t="s">
        <v>426</v>
      </c>
      <c r="D620" s="101" t="s">
        <v>102</v>
      </c>
      <c r="E620" s="101" t="s">
        <v>427</v>
      </c>
      <c r="F620" s="101" t="s">
        <v>178</v>
      </c>
      <c r="G620" s="101" t="s">
        <v>1047</v>
      </c>
      <c r="H620" s="102">
        <v>5031</v>
      </c>
      <c r="I620" s="100">
        <v>4</v>
      </c>
      <c r="J620" s="103">
        <f>หนองคาย!F37</f>
        <v>480908.22</v>
      </c>
      <c r="K620" s="104">
        <f>หนองคาย!AI37</f>
        <v>700239.39</v>
      </c>
      <c r="L620" s="105">
        <f>หนองคาย!AJ37</f>
        <v>3328016.6399999997</v>
      </c>
      <c r="M620" s="105">
        <f>หนองคาย!AK37</f>
        <v>2858192.58</v>
      </c>
      <c r="N620" s="101"/>
      <c r="O620" s="101"/>
      <c r="P620" s="101"/>
      <c r="Q620" s="93">
        <f t="shared" si="21"/>
        <v>469824.05999999959</v>
      </c>
      <c r="R620" s="94">
        <f t="shared" si="22"/>
        <v>661.5020155038759</v>
      </c>
    </row>
    <row r="621" spans="1:18" x14ac:dyDescent="0.35">
      <c r="A621" s="100">
        <v>11</v>
      </c>
      <c r="B621" s="101" t="s">
        <v>60</v>
      </c>
      <c r="C621" s="101" t="s">
        <v>426</v>
      </c>
      <c r="D621" s="101" t="s">
        <v>102</v>
      </c>
      <c r="E621" s="101" t="s">
        <v>427</v>
      </c>
      <c r="F621" s="101" t="s">
        <v>178</v>
      </c>
      <c r="G621" s="101" t="s">
        <v>1048</v>
      </c>
      <c r="H621" s="102">
        <v>4636</v>
      </c>
      <c r="I621" s="100">
        <v>4</v>
      </c>
      <c r="J621" s="103">
        <f>หนองคาย!F38</f>
        <v>990601.53</v>
      </c>
      <c r="K621" s="104">
        <f>หนองคาย!AI38</f>
        <v>1224436.83</v>
      </c>
      <c r="L621" s="105">
        <f>หนองคาย!AJ38</f>
        <v>3299311.9699999997</v>
      </c>
      <c r="M621" s="105">
        <f>หนองคาย!AK38</f>
        <v>2624417.54</v>
      </c>
      <c r="N621" s="101"/>
      <c r="O621" s="101"/>
      <c r="P621" s="101"/>
      <c r="Q621" s="93">
        <f t="shared" si="21"/>
        <v>674894.4299999997</v>
      </c>
      <c r="R621" s="94">
        <f t="shared" si="22"/>
        <v>711.67212467644515</v>
      </c>
    </row>
    <row r="622" spans="1:18" s="112" customFormat="1" x14ac:dyDescent="0.35">
      <c r="A622" s="106">
        <v>2</v>
      </c>
      <c r="B622" s="107" t="s">
        <v>60</v>
      </c>
      <c r="C622" s="107"/>
      <c r="D622" s="107"/>
      <c r="E622" s="107" t="s">
        <v>75</v>
      </c>
      <c r="F622" s="107"/>
      <c r="G622" s="107" t="s">
        <v>429</v>
      </c>
      <c r="H622" s="113">
        <f>SUM(H611:H621)</f>
        <v>47872</v>
      </c>
      <c r="I622" s="106"/>
      <c r="J622" s="109">
        <f>SUM(J611:J621)</f>
        <v>10511135.92</v>
      </c>
      <c r="K622" s="109">
        <f>SUM(K611:K621)</f>
        <v>12290753.819999998</v>
      </c>
      <c r="L622" s="109">
        <f>SUM(L611:L621)</f>
        <v>32463325.700000003</v>
      </c>
      <c r="M622" s="109">
        <f>SUM(M611:M621)</f>
        <v>25402089.890000001</v>
      </c>
      <c r="N622" s="107">
        <v>10</v>
      </c>
      <c r="O622" s="107">
        <v>10</v>
      </c>
      <c r="P622" s="107">
        <f>N622-O622</f>
        <v>0</v>
      </c>
      <c r="Q622" s="110">
        <f t="shared" si="21"/>
        <v>7061235.8100000024</v>
      </c>
      <c r="R622" s="111">
        <f>L622/H622</f>
        <v>678.12762575200543</v>
      </c>
    </row>
    <row r="623" spans="1:18" x14ac:dyDescent="0.35">
      <c r="A623" s="100">
        <v>1</v>
      </c>
      <c r="B623" s="101" t="s">
        <v>60</v>
      </c>
      <c r="C623" s="101" t="s">
        <v>430</v>
      </c>
      <c r="D623" s="101" t="s">
        <v>81</v>
      </c>
      <c r="E623" s="101" t="s">
        <v>431</v>
      </c>
      <c r="F623" s="101" t="s">
        <v>208</v>
      </c>
      <c r="G623" s="101" t="s">
        <v>432</v>
      </c>
      <c r="H623" s="102"/>
      <c r="I623" s="100"/>
      <c r="J623" s="103"/>
      <c r="K623" s="104"/>
      <c r="L623" s="105"/>
      <c r="M623" s="105"/>
      <c r="N623" s="101"/>
      <c r="O623" s="101"/>
      <c r="P623" s="101"/>
    </row>
    <row r="624" spans="1:18" x14ac:dyDescent="0.35">
      <c r="A624" s="100">
        <v>2</v>
      </c>
      <c r="B624" s="101" t="s">
        <v>60</v>
      </c>
      <c r="C624" s="101" t="s">
        <v>430</v>
      </c>
      <c r="D624" s="101" t="s">
        <v>81</v>
      </c>
      <c r="E624" s="101" t="s">
        <v>431</v>
      </c>
      <c r="F624" s="101" t="s">
        <v>178</v>
      </c>
      <c r="G624" s="101" t="s">
        <v>1049</v>
      </c>
      <c r="H624" s="102">
        <v>3034</v>
      </c>
      <c r="I624" s="100">
        <v>3</v>
      </c>
      <c r="J624" s="103">
        <f>หนองคาย!F39</f>
        <v>782807.69</v>
      </c>
      <c r="K624" s="104">
        <f>หนองคาย!AI39</f>
        <v>835762.91</v>
      </c>
      <c r="L624" s="105">
        <f>หนองคาย!AJ39</f>
        <v>3399699.02</v>
      </c>
      <c r="M624" s="105">
        <f>หนองคาย!AK39</f>
        <v>2566600.13</v>
      </c>
      <c r="N624" s="101"/>
      <c r="O624" s="101"/>
      <c r="P624" s="101"/>
      <c r="Q624" s="93">
        <f t="shared" si="21"/>
        <v>833098.89000000013</v>
      </c>
      <c r="R624" s="94">
        <f t="shared" si="22"/>
        <v>1120.5336255767963</v>
      </c>
    </row>
    <row r="625" spans="1:18" x14ac:dyDescent="0.35">
      <c r="A625" s="100">
        <v>3</v>
      </c>
      <c r="B625" s="101" t="s">
        <v>60</v>
      </c>
      <c r="C625" s="101" t="s">
        <v>430</v>
      </c>
      <c r="D625" s="101" t="s">
        <v>81</v>
      </c>
      <c r="E625" s="101" t="s">
        <v>431</v>
      </c>
      <c r="F625" s="101" t="s">
        <v>178</v>
      </c>
      <c r="G625" s="101" t="s">
        <v>1050</v>
      </c>
      <c r="H625" s="102">
        <v>3694</v>
      </c>
      <c r="I625" s="100">
        <v>3</v>
      </c>
      <c r="J625" s="103">
        <f>หนองคาย!F40</f>
        <v>258918.93</v>
      </c>
      <c r="K625" s="104">
        <f>หนองคาย!AI40</f>
        <v>317511.3</v>
      </c>
      <c r="L625" s="105">
        <f>หนองคาย!AJ40</f>
        <v>3540851.26</v>
      </c>
      <c r="M625" s="105">
        <f>หนองคาย!AK40</f>
        <v>3260614.34</v>
      </c>
      <c r="N625" s="101"/>
      <c r="O625" s="101"/>
      <c r="P625" s="101"/>
      <c r="Q625" s="93">
        <f t="shared" si="21"/>
        <v>280236.91999999993</v>
      </c>
      <c r="R625" s="94">
        <f t="shared" si="22"/>
        <v>958.5412181916621</v>
      </c>
    </row>
    <row r="626" spans="1:18" x14ac:dyDescent="0.35">
      <c r="A626" s="100">
        <v>4</v>
      </c>
      <c r="B626" s="101" t="s">
        <v>60</v>
      </c>
      <c r="C626" s="101" t="s">
        <v>430</v>
      </c>
      <c r="D626" s="101" t="s">
        <v>81</v>
      </c>
      <c r="E626" s="101" t="s">
        <v>431</v>
      </c>
      <c r="F626" s="101" t="s">
        <v>178</v>
      </c>
      <c r="G626" s="101" t="s">
        <v>1051</v>
      </c>
      <c r="H626" s="102">
        <v>2850</v>
      </c>
      <c r="I626" s="100">
        <v>2</v>
      </c>
      <c r="J626" s="103">
        <f>หนองคาย!F41</f>
        <v>632294.59</v>
      </c>
      <c r="K626" s="104">
        <f>หนองคาย!AI41</f>
        <v>649750.11</v>
      </c>
      <c r="L626" s="105">
        <f>หนองคาย!AJ41</f>
        <v>2642672.1800000002</v>
      </c>
      <c r="M626" s="105">
        <f>หนองคาย!AK41</f>
        <v>2676974.1</v>
      </c>
      <c r="N626" s="101"/>
      <c r="O626" s="101"/>
      <c r="P626" s="101"/>
      <c r="Q626" s="93">
        <f t="shared" si="21"/>
        <v>-34301.919999999925</v>
      </c>
      <c r="R626" s="94">
        <f t="shared" si="22"/>
        <v>927.25339649122816</v>
      </c>
    </row>
    <row r="627" spans="1:18" x14ac:dyDescent="0.35">
      <c r="A627" s="100">
        <v>5</v>
      </c>
      <c r="B627" s="101" t="s">
        <v>60</v>
      </c>
      <c r="C627" s="101" t="s">
        <v>430</v>
      </c>
      <c r="D627" s="101" t="s">
        <v>81</v>
      </c>
      <c r="E627" s="101" t="s">
        <v>431</v>
      </c>
      <c r="F627" s="101" t="s">
        <v>178</v>
      </c>
      <c r="G627" s="101" t="s">
        <v>1052</v>
      </c>
      <c r="H627" s="102">
        <v>3886</v>
      </c>
      <c r="I627" s="100">
        <v>3</v>
      </c>
      <c r="J627" s="103">
        <f>หนองคาย!F42</f>
        <v>2670069.5099999998</v>
      </c>
      <c r="K627" s="104">
        <f>หนองคาย!AI42</f>
        <v>2781645.66</v>
      </c>
      <c r="L627" s="105">
        <f>หนองคาย!AJ42</f>
        <v>6276990.75</v>
      </c>
      <c r="M627" s="105">
        <f>หนองคาย!AK42</f>
        <v>3618457.22</v>
      </c>
      <c r="N627" s="101"/>
      <c r="O627" s="101"/>
      <c r="P627" s="101"/>
      <c r="Q627" s="93">
        <f t="shared" si="21"/>
        <v>2658533.5299999998</v>
      </c>
      <c r="R627" s="94">
        <f t="shared" si="22"/>
        <v>1615.2832604220278</v>
      </c>
    </row>
    <row r="628" spans="1:18" x14ac:dyDescent="0.35">
      <c r="A628" s="100">
        <v>6</v>
      </c>
      <c r="B628" s="101" t="s">
        <v>60</v>
      </c>
      <c r="C628" s="101" t="s">
        <v>430</v>
      </c>
      <c r="D628" s="101" t="s">
        <v>81</v>
      </c>
      <c r="E628" s="101" t="s">
        <v>431</v>
      </c>
      <c r="F628" s="101" t="s">
        <v>178</v>
      </c>
      <c r="G628" s="101" t="s">
        <v>1053</v>
      </c>
      <c r="H628" s="102">
        <v>4695</v>
      </c>
      <c r="I628" s="100">
        <v>4</v>
      </c>
      <c r="J628" s="103">
        <f>หนองคาย!F43</f>
        <v>791345.68</v>
      </c>
      <c r="K628" s="104">
        <f>หนองคาย!AI43</f>
        <v>800132.35000000009</v>
      </c>
      <c r="L628" s="105">
        <f>หนองคาย!AJ43</f>
        <v>3902844.12</v>
      </c>
      <c r="M628" s="105">
        <f>หนองคาย!AK43</f>
        <v>3630699.3</v>
      </c>
      <c r="N628" s="101"/>
      <c r="O628" s="101"/>
      <c r="P628" s="101"/>
      <c r="Q628" s="93">
        <f t="shared" si="21"/>
        <v>272144.8200000003</v>
      </c>
      <c r="R628" s="94">
        <f t="shared" si="22"/>
        <v>831.27670287539934</v>
      </c>
    </row>
    <row r="629" spans="1:18" x14ac:dyDescent="0.35">
      <c r="A629" s="100">
        <v>7</v>
      </c>
      <c r="B629" s="101" t="s">
        <v>60</v>
      </c>
      <c r="C629" s="101" t="s">
        <v>430</v>
      </c>
      <c r="D629" s="101" t="s">
        <v>81</v>
      </c>
      <c r="E629" s="101" t="s">
        <v>431</v>
      </c>
      <c r="F629" s="101" t="s">
        <v>178</v>
      </c>
      <c r="G629" s="101" t="s">
        <v>1054</v>
      </c>
      <c r="H629" s="102">
        <v>2848</v>
      </c>
      <c r="I629" s="100">
        <v>2</v>
      </c>
      <c r="J629" s="103">
        <f>หนองคาย!F44</f>
        <v>271864</v>
      </c>
      <c r="K629" s="104">
        <f>หนองคาย!AI44</f>
        <v>246895.95</v>
      </c>
      <c r="L629" s="105">
        <f>หนองคาย!AJ44</f>
        <v>2145771.2199999997</v>
      </c>
      <c r="M629" s="105">
        <f>หนองคาย!AK44</f>
        <v>1962389.95</v>
      </c>
      <c r="N629" s="101"/>
      <c r="O629" s="101"/>
      <c r="P629" s="101"/>
      <c r="Q629" s="93">
        <f t="shared" si="21"/>
        <v>183381.26999999979</v>
      </c>
      <c r="R629" s="94">
        <f t="shared" si="22"/>
        <v>753.43090589887629</v>
      </c>
    </row>
    <row r="630" spans="1:18" x14ac:dyDescent="0.35">
      <c r="A630" s="100">
        <v>8</v>
      </c>
      <c r="B630" s="101" t="s">
        <v>60</v>
      </c>
      <c r="C630" s="101" t="s">
        <v>430</v>
      </c>
      <c r="D630" s="101" t="s">
        <v>81</v>
      </c>
      <c r="E630" s="101" t="s">
        <v>431</v>
      </c>
      <c r="F630" s="101" t="s">
        <v>178</v>
      </c>
      <c r="G630" s="101" t="s">
        <v>1055</v>
      </c>
      <c r="H630" s="102">
        <v>4044</v>
      </c>
      <c r="I630" s="100">
        <v>3</v>
      </c>
      <c r="J630" s="103">
        <f>หนองคาย!F45</f>
        <v>478200.91</v>
      </c>
      <c r="K630" s="104">
        <f>หนองคาย!AI45</f>
        <v>468750.26</v>
      </c>
      <c r="L630" s="105">
        <f>หนองคาย!AJ45</f>
        <v>2247053.04</v>
      </c>
      <c r="M630" s="105">
        <f>หนองคาย!AK45</f>
        <v>1980953.5499999998</v>
      </c>
      <c r="N630" s="101"/>
      <c r="O630" s="101"/>
      <c r="P630" s="101"/>
      <c r="Q630" s="93">
        <f t="shared" si="21"/>
        <v>266099.49000000022</v>
      </c>
      <c r="R630" s="94">
        <f t="shared" si="22"/>
        <v>555.65109792284863</v>
      </c>
    </row>
    <row r="631" spans="1:18" x14ac:dyDescent="0.35">
      <c r="A631" s="100">
        <v>9</v>
      </c>
      <c r="B631" s="101" t="s">
        <v>60</v>
      </c>
      <c r="C631" s="101" t="s">
        <v>430</v>
      </c>
      <c r="D631" s="101" t="s">
        <v>81</v>
      </c>
      <c r="E631" s="101" t="s">
        <v>431</v>
      </c>
      <c r="F631" s="101" t="s">
        <v>178</v>
      </c>
      <c r="G631" s="101" t="s">
        <v>1056</v>
      </c>
      <c r="H631" s="102">
        <v>5108</v>
      </c>
      <c r="I631" s="100">
        <v>4</v>
      </c>
      <c r="J631" s="103">
        <f>หนองคาย!F46</f>
        <v>396783.41</v>
      </c>
      <c r="K631" s="104">
        <f>หนองคาย!AI46</f>
        <v>440728.16000000003</v>
      </c>
      <c r="L631" s="105">
        <f>หนองคาย!AJ46</f>
        <v>2128644.33</v>
      </c>
      <c r="M631" s="105">
        <f>หนองคาย!AK46</f>
        <v>2058896.1400000001</v>
      </c>
      <c r="N631" s="101"/>
      <c r="O631" s="101"/>
      <c r="P631" s="101"/>
      <c r="Q631" s="93">
        <f t="shared" si="21"/>
        <v>69748.189999999944</v>
      </c>
      <c r="R631" s="94">
        <f t="shared" si="22"/>
        <v>416.72755090054818</v>
      </c>
    </row>
    <row r="632" spans="1:18" x14ac:dyDescent="0.35">
      <c r="A632" s="100">
        <v>10</v>
      </c>
      <c r="B632" s="101" t="s">
        <v>60</v>
      </c>
      <c r="C632" s="101" t="s">
        <v>430</v>
      </c>
      <c r="D632" s="101" t="s">
        <v>81</v>
      </c>
      <c r="E632" s="101" t="s">
        <v>431</v>
      </c>
      <c r="F632" s="101" t="s">
        <v>178</v>
      </c>
      <c r="G632" s="101" t="s">
        <v>1057</v>
      </c>
      <c r="H632" s="102">
        <v>5899</v>
      </c>
      <c r="I632" s="100">
        <v>4</v>
      </c>
      <c r="J632" s="103">
        <f>หนองคาย!F47</f>
        <v>472604.83</v>
      </c>
      <c r="K632" s="104">
        <f>หนองคาย!AI47</f>
        <v>469732.14</v>
      </c>
      <c r="L632" s="105">
        <f>หนองคาย!AJ47</f>
        <v>3759767.6199999996</v>
      </c>
      <c r="M632" s="105">
        <f>หนองคาย!AK47</f>
        <v>3472975.2299999995</v>
      </c>
      <c r="N632" s="101"/>
      <c r="O632" s="101"/>
      <c r="P632" s="101"/>
      <c r="Q632" s="93">
        <f t="shared" si="21"/>
        <v>286792.39000000013</v>
      </c>
      <c r="R632" s="94">
        <f t="shared" si="22"/>
        <v>637.35677572469899</v>
      </c>
    </row>
    <row r="633" spans="1:18" x14ac:dyDescent="0.35">
      <c r="A633" s="100">
        <v>11</v>
      </c>
      <c r="B633" s="101" t="s">
        <v>60</v>
      </c>
      <c r="C633" s="101" t="s">
        <v>430</v>
      </c>
      <c r="D633" s="101" t="s">
        <v>81</v>
      </c>
      <c r="E633" s="101" t="s">
        <v>431</v>
      </c>
      <c r="F633" s="101" t="s">
        <v>178</v>
      </c>
      <c r="G633" s="101" t="s">
        <v>1058</v>
      </c>
      <c r="H633" s="102">
        <v>2499</v>
      </c>
      <c r="I633" s="100">
        <v>2</v>
      </c>
      <c r="J633" s="103">
        <f>หนองคาย!F48</f>
        <v>382628.95</v>
      </c>
      <c r="K633" s="104">
        <f>หนองคาย!AI48</f>
        <v>383033.09</v>
      </c>
      <c r="L633" s="105">
        <f>หนองคาย!AJ48</f>
        <v>2401542.3600000003</v>
      </c>
      <c r="M633" s="105">
        <f>หนองคาย!AK48</f>
        <v>2171938.4300000002</v>
      </c>
      <c r="N633" s="101"/>
      <c r="O633" s="101"/>
      <c r="P633" s="101"/>
      <c r="Q633" s="93">
        <f t="shared" si="21"/>
        <v>229603.93000000017</v>
      </c>
      <c r="R633" s="94">
        <f t="shared" si="22"/>
        <v>961.00134453781527</v>
      </c>
    </row>
    <row r="634" spans="1:18" x14ac:dyDescent="0.35">
      <c r="A634" s="100">
        <v>12</v>
      </c>
      <c r="B634" s="101" t="s">
        <v>60</v>
      </c>
      <c r="C634" s="101" t="s">
        <v>430</v>
      </c>
      <c r="D634" s="101" t="s">
        <v>81</v>
      </c>
      <c r="E634" s="101" t="s">
        <v>431</v>
      </c>
      <c r="F634" s="101" t="s">
        <v>178</v>
      </c>
      <c r="G634" s="101" t="s">
        <v>1059</v>
      </c>
      <c r="H634" s="102">
        <v>5714</v>
      </c>
      <c r="I634" s="100">
        <v>4</v>
      </c>
      <c r="J634" s="103">
        <f>หนองคาย!F49</f>
        <v>558034.07999999996</v>
      </c>
      <c r="K634" s="104">
        <f>หนองคาย!AI49</f>
        <v>720714.32</v>
      </c>
      <c r="L634" s="105">
        <f>หนองคาย!AJ49</f>
        <v>4410105.8800000008</v>
      </c>
      <c r="M634" s="105">
        <f>หนองคาย!AK49</f>
        <v>3918954.74</v>
      </c>
      <c r="N634" s="101"/>
      <c r="O634" s="101"/>
      <c r="P634" s="101"/>
      <c r="Q634" s="93">
        <f t="shared" si="21"/>
        <v>491151.1400000006</v>
      </c>
      <c r="R634" s="94">
        <f t="shared" si="22"/>
        <v>771.80711935596798</v>
      </c>
    </row>
    <row r="635" spans="1:18" x14ac:dyDescent="0.35">
      <c r="A635" s="100">
        <v>13</v>
      </c>
      <c r="B635" s="101" t="s">
        <v>60</v>
      </c>
      <c r="C635" s="101" t="s">
        <v>430</v>
      </c>
      <c r="D635" s="101" t="s">
        <v>81</v>
      </c>
      <c r="E635" s="101" t="s">
        <v>431</v>
      </c>
      <c r="F635" s="101" t="s">
        <v>178</v>
      </c>
      <c r="G635" s="101" t="s">
        <v>1060</v>
      </c>
      <c r="H635" s="102">
        <v>3580</v>
      </c>
      <c r="I635" s="100">
        <v>3</v>
      </c>
      <c r="J635" s="103">
        <f>หนองคาย!F50</f>
        <v>461700.36</v>
      </c>
      <c r="K635" s="104">
        <f>หนองคาย!AI50</f>
        <v>462319.68000000005</v>
      </c>
      <c r="L635" s="105">
        <f>หนองคาย!AJ50</f>
        <v>2570742.65</v>
      </c>
      <c r="M635" s="105">
        <f>หนองคาย!AK50</f>
        <v>2200888.04</v>
      </c>
      <c r="N635" s="101"/>
      <c r="O635" s="101"/>
      <c r="P635" s="101"/>
      <c r="Q635" s="93">
        <f t="shared" si="21"/>
        <v>369854.60999999987</v>
      </c>
      <c r="R635" s="94">
        <f t="shared" si="22"/>
        <v>718.08453910614526</v>
      </c>
    </row>
    <row r="636" spans="1:18" x14ac:dyDescent="0.35">
      <c r="A636" s="100">
        <v>14</v>
      </c>
      <c r="B636" s="101" t="s">
        <v>60</v>
      </c>
      <c r="C636" s="101" t="s">
        <v>430</v>
      </c>
      <c r="D636" s="101" t="s">
        <v>81</v>
      </c>
      <c r="E636" s="101" t="s">
        <v>431</v>
      </c>
      <c r="F636" s="101" t="s">
        <v>178</v>
      </c>
      <c r="G636" s="101" t="s">
        <v>1061</v>
      </c>
      <c r="H636" s="102">
        <v>3821</v>
      </c>
      <c r="I636" s="100">
        <v>3</v>
      </c>
      <c r="J636" s="103">
        <f>หนองคาย!F51</f>
        <v>452465.23</v>
      </c>
      <c r="K636" s="104">
        <f>หนองคาย!AI51</f>
        <v>565895.1399999999</v>
      </c>
      <c r="L636" s="105">
        <f>หนองคาย!AJ51</f>
        <v>2165527.19</v>
      </c>
      <c r="M636" s="105">
        <f>หนองคาย!AK51</f>
        <v>1871082.89</v>
      </c>
      <c r="N636" s="101"/>
      <c r="O636" s="101"/>
      <c r="P636" s="101"/>
      <c r="Q636" s="93">
        <f t="shared" si="21"/>
        <v>294444.30000000005</v>
      </c>
      <c r="R636" s="94">
        <f t="shared" si="22"/>
        <v>566.74357236325568</v>
      </c>
    </row>
    <row r="637" spans="1:18" x14ac:dyDescent="0.35">
      <c r="A637" s="100">
        <v>15</v>
      </c>
      <c r="B637" s="101" t="s">
        <v>60</v>
      </c>
      <c r="C637" s="101" t="s">
        <v>430</v>
      </c>
      <c r="D637" s="101" t="s">
        <v>81</v>
      </c>
      <c r="E637" s="101" t="s">
        <v>431</v>
      </c>
      <c r="F637" s="101" t="s">
        <v>178</v>
      </c>
      <c r="G637" s="101" t="s">
        <v>1062</v>
      </c>
      <c r="H637" s="102">
        <v>4273</v>
      </c>
      <c r="I637" s="100">
        <v>3</v>
      </c>
      <c r="J637" s="103">
        <f>หนองคาย!F52</f>
        <v>749682.35</v>
      </c>
      <c r="K637" s="104">
        <f>หนองคาย!AI52</f>
        <v>838898.95</v>
      </c>
      <c r="L637" s="105">
        <f>หนองคาย!AJ52</f>
        <v>2518999.0700000003</v>
      </c>
      <c r="M637" s="105">
        <f>หนองคาย!AK52</f>
        <v>1820600.3699999999</v>
      </c>
      <c r="N637" s="101"/>
      <c r="O637" s="101"/>
      <c r="P637" s="101"/>
      <c r="Q637" s="93">
        <f t="shared" si="21"/>
        <v>698398.70000000042</v>
      </c>
      <c r="R637" s="94">
        <f t="shared" si="22"/>
        <v>589.51534519073255</v>
      </c>
    </row>
    <row r="638" spans="1:18" x14ac:dyDescent="0.35">
      <c r="A638" s="100">
        <v>16</v>
      </c>
      <c r="B638" s="101" t="s">
        <v>60</v>
      </c>
      <c r="C638" s="101" t="s">
        <v>430</v>
      </c>
      <c r="D638" s="101" t="s">
        <v>81</v>
      </c>
      <c r="E638" s="101" t="s">
        <v>431</v>
      </c>
      <c r="F638" s="101" t="s">
        <v>178</v>
      </c>
      <c r="G638" s="101" t="s">
        <v>1063</v>
      </c>
      <c r="H638" s="102">
        <v>2633</v>
      </c>
      <c r="I638" s="100">
        <v>2</v>
      </c>
      <c r="J638" s="103">
        <f>หนองคาย!F53</f>
        <v>446736.16</v>
      </c>
      <c r="K638" s="104">
        <f>หนองคาย!AI53</f>
        <v>496841.85999999993</v>
      </c>
      <c r="L638" s="105">
        <f>หนองคาย!AJ53</f>
        <v>2676106.8600000003</v>
      </c>
      <c r="M638" s="105">
        <f>หนองคาย!AK53</f>
        <v>2397294.83</v>
      </c>
      <c r="N638" s="101"/>
      <c r="O638" s="101"/>
      <c r="P638" s="101"/>
      <c r="Q638" s="93">
        <f t="shared" si="21"/>
        <v>278812.03000000026</v>
      </c>
      <c r="R638" s="94">
        <f t="shared" si="22"/>
        <v>1016.3717660463351</v>
      </c>
    </row>
    <row r="639" spans="1:18" s="112" customFormat="1" x14ac:dyDescent="0.35">
      <c r="A639" s="106">
        <v>3</v>
      </c>
      <c r="B639" s="107" t="s">
        <v>60</v>
      </c>
      <c r="C639" s="107"/>
      <c r="D639" s="107"/>
      <c r="E639" s="107" t="s">
        <v>75</v>
      </c>
      <c r="F639" s="107"/>
      <c r="G639" s="107" t="s">
        <v>433</v>
      </c>
      <c r="H639" s="113">
        <f>SUM(H623:H638)</f>
        <v>58578</v>
      </c>
      <c r="I639" s="106"/>
      <c r="J639" s="109">
        <f>SUM(J623:J638)</f>
        <v>9806136.6799999997</v>
      </c>
      <c r="K639" s="109">
        <f>SUM(K623:K638)</f>
        <v>10478611.879999999</v>
      </c>
      <c r="L639" s="109">
        <f>SUM(L623:L638)</f>
        <v>46787317.54999999</v>
      </c>
      <c r="M639" s="109">
        <f>SUM(M623:M638)</f>
        <v>39609319.259999998</v>
      </c>
      <c r="N639" s="107">
        <v>15</v>
      </c>
      <c r="O639" s="107">
        <v>15</v>
      </c>
      <c r="P639" s="107">
        <f>N639-O639</f>
        <v>0</v>
      </c>
      <c r="Q639" s="110">
        <f t="shared" si="21"/>
        <v>7177998.2899999917</v>
      </c>
      <c r="R639" s="111">
        <f>L639/H639</f>
        <v>798.71824831848119</v>
      </c>
    </row>
    <row r="640" spans="1:18" x14ac:dyDescent="0.35">
      <c r="A640" s="100">
        <v>1</v>
      </c>
      <c r="B640" s="101" t="s">
        <v>60</v>
      </c>
      <c r="C640" s="101" t="s">
        <v>434</v>
      </c>
      <c r="D640" s="101" t="s">
        <v>88</v>
      </c>
      <c r="E640" s="101" t="s">
        <v>435</v>
      </c>
      <c r="F640" s="101" t="s">
        <v>208</v>
      </c>
      <c r="G640" s="101" t="s">
        <v>436</v>
      </c>
      <c r="H640" s="102"/>
      <c r="I640" s="100"/>
      <c r="J640" s="103"/>
      <c r="K640" s="104"/>
      <c r="L640" s="105"/>
      <c r="M640" s="105"/>
      <c r="N640" s="101"/>
      <c r="O640" s="101"/>
      <c r="P640" s="101"/>
    </row>
    <row r="641" spans="1:18" s="120" customFormat="1" x14ac:dyDescent="0.35">
      <c r="A641" s="114">
        <v>2</v>
      </c>
      <c r="B641" s="115" t="s">
        <v>60</v>
      </c>
      <c r="C641" s="115" t="s">
        <v>434</v>
      </c>
      <c r="D641" s="115" t="s">
        <v>88</v>
      </c>
      <c r="E641" s="115" t="s">
        <v>435</v>
      </c>
      <c r="F641" s="115" t="s">
        <v>178</v>
      </c>
      <c r="G641" s="115" t="s">
        <v>1064</v>
      </c>
      <c r="H641" s="116">
        <v>2413</v>
      </c>
      <c r="I641" s="114">
        <v>2</v>
      </c>
      <c r="J641" s="103">
        <f>หนองคาย!F54</f>
        <v>347293.11</v>
      </c>
      <c r="K641" s="117">
        <f>หนองคาย!AI54</f>
        <v>272898.87</v>
      </c>
      <c r="L641" s="105">
        <f>หนองคาย!AJ54</f>
        <v>1865967.76</v>
      </c>
      <c r="M641" s="105">
        <f>หนองคาย!AK54</f>
        <v>2628682.9300000002</v>
      </c>
      <c r="N641" s="115"/>
      <c r="O641" s="115"/>
      <c r="P641" s="115"/>
      <c r="Q641" s="93">
        <f t="shared" si="21"/>
        <v>-762715.17000000016</v>
      </c>
      <c r="R641" s="94">
        <f t="shared" si="22"/>
        <v>773.2978698715292</v>
      </c>
    </row>
    <row r="642" spans="1:18" x14ac:dyDescent="0.35">
      <c r="A642" s="100">
        <v>3</v>
      </c>
      <c r="B642" s="101" t="s">
        <v>60</v>
      </c>
      <c r="C642" s="101" t="s">
        <v>434</v>
      </c>
      <c r="D642" s="101" t="s">
        <v>88</v>
      </c>
      <c r="E642" s="101" t="s">
        <v>435</v>
      </c>
      <c r="F642" s="101" t="s">
        <v>178</v>
      </c>
      <c r="G642" s="101" t="s">
        <v>1065</v>
      </c>
      <c r="H642" s="102">
        <v>2055</v>
      </c>
      <c r="I642" s="100">
        <v>2</v>
      </c>
      <c r="J642" s="103">
        <f>หนองคาย!F55</f>
        <v>173084.67</v>
      </c>
      <c r="K642" s="117">
        <f>หนองคาย!AI55</f>
        <v>201945.06</v>
      </c>
      <c r="L642" s="105">
        <f>หนองคาย!AJ55</f>
        <v>2948690.84</v>
      </c>
      <c r="M642" s="105">
        <f>หนองคาย!AK55</f>
        <v>2808394.08</v>
      </c>
      <c r="N642" s="101"/>
      <c r="O642" s="101"/>
      <c r="P642" s="101"/>
      <c r="Q642" s="93">
        <f t="shared" si="21"/>
        <v>140296.75999999978</v>
      </c>
      <c r="R642" s="94">
        <f t="shared" si="22"/>
        <v>1434.8860535279805</v>
      </c>
    </row>
    <row r="643" spans="1:18" x14ac:dyDescent="0.35">
      <c r="A643" s="100">
        <v>4</v>
      </c>
      <c r="B643" s="101" t="s">
        <v>60</v>
      </c>
      <c r="C643" s="101" t="s">
        <v>434</v>
      </c>
      <c r="D643" s="101" t="s">
        <v>88</v>
      </c>
      <c r="E643" s="101" t="s">
        <v>435</v>
      </c>
      <c r="F643" s="101" t="s">
        <v>178</v>
      </c>
      <c r="G643" s="101" t="s">
        <v>1066</v>
      </c>
      <c r="H643" s="102">
        <v>3420</v>
      </c>
      <c r="I643" s="100">
        <v>3</v>
      </c>
      <c r="J643" s="103">
        <f>หนองคาย!F56</f>
        <v>743376.1</v>
      </c>
      <c r="K643" s="117">
        <f>หนองคาย!AI56</f>
        <v>680344.25</v>
      </c>
      <c r="L643" s="105">
        <f>หนองคาย!AJ56</f>
        <v>2748765.8099999996</v>
      </c>
      <c r="M643" s="105">
        <f>หนองคาย!AK56</f>
        <v>3406378.36</v>
      </c>
      <c r="N643" s="101"/>
      <c r="O643" s="101"/>
      <c r="P643" s="101"/>
      <c r="Q643" s="93">
        <f t="shared" si="21"/>
        <v>-657612.55000000028</v>
      </c>
      <c r="R643" s="94">
        <f t="shared" si="22"/>
        <v>803.732692982456</v>
      </c>
    </row>
    <row r="644" spans="1:18" x14ac:dyDescent="0.35">
      <c r="A644" s="100">
        <v>5</v>
      </c>
      <c r="B644" s="101" t="s">
        <v>60</v>
      </c>
      <c r="C644" s="101" t="s">
        <v>434</v>
      </c>
      <c r="D644" s="101" t="s">
        <v>88</v>
      </c>
      <c r="E644" s="101" t="s">
        <v>435</v>
      </c>
      <c r="F644" s="101" t="s">
        <v>178</v>
      </c>
      <c r="G644" s="101" t="s">
        <v>1067</v>
      </c>
      <c r="H644" s="102">
        <v>2566</v>
      </c>
      <c r="I644" s="100">
        <v>2</v>
      </c>
      <c r="J644" s="103">
        <f>หนองคาย!F57</f>
        <v>437227.15</v>
      </c>
      <c r="K644" s="117">
        <f>หนองคาย!AI57</f>
        <v>403561.32</v>
      </c>
      <c r="L644" s="105">
        <f>หนองคาย!AJ57</f>
        <v>2406722.75</v>
      </c>
      <c r="M644" s="105">
        <f>หนองคาย!AK57</f>
        <v>3353032.33</v>
      </c>
      <c r="N644" s="101"/>
      <c r="O644" s="101"/>
      <c r="P644" s="101"/>
      <c r="Q644" s="93">
        <f t="shared" si="21"/>
        <v>-946309.58000000007</v>
      </c>
      <c r="R644" s="94">
        <f t="shared" si="22"/>
        <v>937.92780592361657</v>
      </c>
    </row>
    <row r="645" spans="1:18" x14ac:dyDescent="0.35">
      <c r="A645" s="100">
        <v>6</v>
      </c>
      <c r="B645" s="101" t="s">
        <v>60</v>
      </c>
      <c r="C645" s="101" t="s">
        <v>434</v>
      </c>
      <c r="D645" s="101" t="s">
        <v>88</v>
      </c>
      <c r="E645" s="101" t="s">
        <v>435</v>
      </c>
      <c r="F645" s="101" t="s">
        <v>178</v>
      </c>
      <c r="G645" s="101" t="s">
        <v>1068</v>
      </c>
      <c r="H645" s="102">
        <v>951</v>
      </c>
      <c r="I645" s="100">
        <v>1</v>
      </c>
      <c r="J645" s="103">
        <f>หนองคาย!F58</f>
        <v>281876.46999999997</v>
      </c>
      <c r="K645" s="117">
        <f>หนองคาย!AI58</f>
        <v>211359.94</v>
      </c>
      <c r="L645" s="105">
        <f>หนองคาย!AJ58</f>
        <v>1323720.5699999998</v>
      </c>
      <c r="M645" s="105">
        <f>หนองคาย!AK58</f>
        <v>2026189.1800000002</v>
      </c>
      <c r="N645" s="101"/>
      <c r="O645" s="101"/>
      <c r="P645" s="101"/>
      <c r="Q645" s="93">
        <f t="shared" si="21"/>
        <v>-702468.61000000034</v>
      </c>
      <c r="R645" s="94">
        <f t="shared" si="22"/>
        <v>1391.9248895899052</v>
      </c>
    </row>
    <row r="646" spans="1:18" x14ac:dyDescent="0.35">
      <c r="A646" s="100">
        <v>7</v>
      </c>
      <c r="B646" s="101" t="s">
        <v>60</v>
      </c>
      <c r="C646" s="101" t="s">
        <v>434</v>
      </c>
      <c r="D646" s="101" t="s">
        <v>88</v>
      </c>
      <c r="E646" s="101" t="s">
        <v>435</v>
      </c>
      <c r="F646" s="101" t="s">
        <v>178</v>
      </c>
      <c r="G646" s="101" t="s">
        <v>1069</v>
      </c>
      <c r="H646" s="102">
        <v>2045</v>
      </c>
      <c r="I646" s="100">
        <v>2</v>
      </c>
      <c r="J646" s="103">
        <f>หนองคาย!F59</f>
        <v>617040.16</v>
      </c>
      <c r="K646" s="117">
        <f>หนองคาย!AI59</f>
        <v>654675.32000000007</v>
      </c>
      <c r="L646" s="105">
        <f>หนองคาย!AJ59</f>
        <v>2034087.0899999999</v>
      </c>
      <c r="M646" s="105">
        <f>หนองคาย!AK59</f>
        <v>3101370.92</v>
      </c>
      <c r="N646" s="101"/>
      <c r="O646" s="101"/>
      <c r="P646" s="101"/>
      <c r="Q646" s="93">
        <f t="shared" si="21"/>
        <v>-1067283.83</v>
      </c>
      <c r="R646" s="94">
        <f t="shared" si="22"/>
        <v>994.66361369193146</v>
      </c>
    </row>
    <row r="647" spans="1:18" s="112" customFormat="1" x14ac:dyDescent="0.35">
      <c r="A647" s="106">
        <v>4</v>
      </c>
      <c r="B647" s="107" t="s">
        <v>60</v>
      </c>
      <c r="C647" s="107"/>
      <c r="D647" s="107"/>
      <c r="E647" s="107" t="s">
        <v>75</v>
      </c>
      <c r="F647" s="107"/>
      <c r="G647" s="107" t="s">
        <v>437</v>
      </c>
      <c r="H647" s="113">
        <f>SUM(H640:H646)</f>
        <v>13450</v>
      </c>
      <c r="I647" s="106"/>
      <c r="J647" s="109">
        <f>SUM(J640:J646)</f>
        <v>2599897.6599999997</v>
      </c>
      <c r="K647" s="109">
        <f>SUM(K640:K646)</f>
        <v>2424784.7599999998</v>
      </c>
      <c r="L647" s="109">
        <f>SUM(L640:L646)</f>
        <v>13327954.82</v>
      </c>
      <c r="M647" s="109">
        <f>SUM(M640:M646)</f>
        <v>17324047.799999997</v>
      </c>
      <c r="N647" s="107">
        <v>6</v>
      </c>
      <c r="O647" s="107">
        <v>6</v>
      </c>
      <c r="P647" s="107">
        <f>N647-O647</f>
        <v>0</v>
      </c>
      <c r="Q647" s="110">
        <f t="shared" ref="Q647:Q710" si="24">L647-M647</f>
        <v>-3996092.9799999967</v>
      </c>
      <c r="R647" s="111">
        <f>L647/H647</f>
        <v>990.92600892193309</v>
      </c>
    </row>
    <row r="648" spans="1:18" x14ac:dyDescent="0.35">
      <c r="A648" s="100">
        <v>1</v>
      </c>
      <c r="B648" s="101" t="s">
        <v>60</v>
      </c>
      <c r="C648" s="101" t="s">
        <v>438</v>
      </c>
      <c r="D648" s="101" t="s">
        <v>95</v>
      </c>
      <c r="E648" s="101" t="s">
        <v>439</v>
      </c>
      <c r="F648" s="101" t="s">
        <v>208</v>
      </c>
      <c r="G648" s="101" t="s">
        <v>440</v>
      </c>
      <c r="H648" s="102"/>
      <c r="I648" s="100"/>
      <c r="J648" s="103"/>
      <c r="K648" s="104"/>
      <c r="L648" s="105"/>
      <c r="M648" s="105"/>
      <c r="N648" s="101"/>
      <c r="O648" s="101"/>
      <c r="P648" s="101"/>
    </row>
    <row r="649" spans="1:18" x14ac:dyDescent="0.35">
      <c r="A649" s="100">
        <v>2</v>
      </c>
      <c r="B649" s="101" t="s">
        <v>60</v>
      </c>
      <c r="C649" s="101" t="s">
        <v>438</v>
      </c>
      <c r="D649" s="101" t="s">
        <v>95</v>
      </c>
      <c r="E649" s="101" t="s">
        <v>439</v>
      </c>
      <c r="F649" s="101" t="s">
        <v>178</v>
      </c>
      <c r="G649" s="101" t="s">
        <v>1070</v>
      </c>
      <c r="H649" s="102">
        <v>3171</v>
      </c>
      <c r="I649" s="100">
        <v>3</v>
      </c>
      <c r="J649" s="103">
        <f>หนองคาย!F60</f>
        <v>267537.74</v>
      </c>
      <c r="K649" s="104">
        <f>หนองคาย!AI60</f>
        <v>269876.45999999996</v>
      </c>
      <c r="L649" s="105">
        <f>หนองคาย!AJ60</f>
        <v>2309560.83</v>
      </c>
      <c r="M649" s="105">
        <f>หนองคาย!AK60</f>
        <v>1859715.89</v>
      </c>
      <c r="N649" s="101"/>
      <c r="O649" s="101"/>
      <c r="P649" s="101"/>
      <c r="Q649" s="93">
        <f t="shared" si="24"/>
        <v>449844.94000000018</v>
      </c>
      <c r="R649" s="94">
        <f t="shared" ref="R649:R710" si="25">L649/H649</f>
        <v>728.33832544938502</v>
      </c>
    </row>
    <row r="650" spans="1:18" x14ac:dyDescent="0.35">
      <c r="A650" s="100">
        <v>3</v>
      </c>
      <c r="B650" s="101" t="s">
        <v>60</v>
      </c>
      <c r="C650" s="101" t="s">
        <v>438</v>
      </c>
      <c r="D650" s="101" t="s">
        <v>95</v>
      </c>
      <c r="E650" s="101" t="s">
        <v>439</v>
      </c>
      <c r="F650" s="101" t="s">
        <v>178</v>
      </c>
      <c r="G650" s="101" t="s">
        <v>1071</v>
      </c>
      <c r="H650" s="102">
        <v>4975</v>
      </c>
      <c r="I650" s="100">
        <v>4</v>
      </c>
      <c r="J650" s="103">
        <f>หนองคาย!F61</f>
        <v>334489.11</v>
      </c>
      <c r="K650" s="104">
        <f>หนองคาย!AI61</f>
        <v>343411.43</v>
      </c>
      <c r="L650" s="105">
        <f>หนองคาย!AJ61</f>
        <v>2728617.34</v>
      </c>
      <c r="M650" s="105">
        <f>หนองคาย!AK61</f>
        <v>2437098.4500000002</v>
      </c>
      <c r="N650" s="101"/>
      <c r="O650" s="101"/>
      <c r="P650" s="101"/>
      <c r="Q650" s="93">
        <f t="shared" si="24"/>
        <v>291518.88999999966</v>
      </c>
      <c r="R650" s="94">
        <f t="shared" si="25"/>
        <v>548.46579698492462</v>
      </c>
    </row>
    <row r="651" spans="1:18" x14ac:dyDescent="0.35">
      <c r="A651" s="100">
        <v>4</v>
      </c>
      <c r="B651" s="101" t="s">
        <v>60</v>
      </c>
      <c r="C651" s="101" t="s">
        <v>438</v>
      </c>
      <c r="D651" s="101" t="s">
        <v>95</v>
      </c>
      <c r="E651" s="101" t="s">
        <v>439</v>
      </c>
      <c r="F651" s="101" t="s">
        <v>178</v>
      </c>
      <c r="G651" s="101" t="s">
        <v>1072</v>
      </c>
      <c r="H651" s="102">
        <v>2674</v>
      </c>
      <c r="I651" s="100">
        <v>2</v>
      </c>
      <c r="J651" s="103">
        <f>หนองคาย!F62</f>
        <v>23301.66</v>
      </c>
      <c r="K651" s="104">
        <f>หนองคาย!AI62</f>
        <v>25414.32</v>
      </c>
      <c r="L651" s="105">
        <f>หนองคาย!AJ62</f>
        <v>1812664.22</v>
      </c>
      <c r="M651" s="105">
        <f>หนองคาย!AK62</f>
        <v>1902793.39</v>
      </c>
      <c r="N651" s="101"/>
      <c r="O651" s="101"/>
      <c r="P651" s="101"/>
      <c r="Q651" s="93">
        <f t="shared" si="24"/>
        <v>-90129.169999999925</v>
      </c>
      <c r="R651" s="94">
        <f t="shared" si="25"/>
        <v>677.8848990276739</v>
      </c>
    </row>
    <row r="652" spans="1:18" x14ac:dyDescent="0.35">
      <c r="A652" s="100">
        <v>5</v>
      </c>
      <c r="B652" s="101" t="s">
        <v>60</v>
      </c>
      <c r="C652" s="101" t="s">
        <v>438</v>
      </c>
      <c r="D652" s="101" t="s">
        <v>95</v>
      </c>
      <c r="E652" s="101" t="s">
        <v>439</v>
      </c>
      <c r="F652" s="101" t="s">
        <v>178</v>
      </c>
      <c r="G652" s="101" t="s">
        <v>1073</v>
      </c>
      <c r="H652" s="102">
        <v>3165</v>
      </c>
      <c r="I652" s="100">
        <v>3</v>
      </c>
      <c r="J652" s="103">
        <f>หนองคาย!F63</f>
        <v>1142303.6599999999</v>
      </c>
      <c r="K652" s="104">
        <f>หนองคาย!AI63</f>
        <v>1162321.6199999999</v>
      </c>
      <c r="L652" s="105">
        <f>หนองคาย!AJ63</f>
        <v>4246586.8499999996</v>
      </c>
      <c r="M652" s="105">
        <f>หนองคาย!AK63</f>
        <v>2769302.36</v>
      </c>
      <c r="N652" s="101"/>
      <c r="O652" s="101"/>
      <c r="P652" s="101"/>
      <c r="Q652" s="93">
        <f t="shared" si="24"/>
        <v>1477284.4899999998</v>
      </c>
      <c r="R652" s="94">
        <f t="shared" si="25"/>
        <v>1341.7336018957344</v>
      </c>
    </row>
    <row r="653" spans="1:18" x14ac:dyDescent="0.35">
      <c r="A653" s="100">
        <v>6</v>
      </c>
      <c r="B653" s="101" t="s">
        <v>60</v>
      </c>
      <c r="C653" s="101" t="s">
        <v>438</v>
      </c>
      <c r="D653" s="101" t="s">
        <v>95</v>
      </c>
      <c r="E653" s="101" t="s">
        <v>439</v>
      </c>
      <c r="F653" s="101" t="s">
        <v>178</v>
      </c>
      <c r="G653" s="101" t="s">
        <v>1074</v>
      </c>
      <c r="H653" s="102">
        <v>2202</v>
      </c>
      <c r="I653" s="100">
        <v>2</v>
      </c>
      <c r="J653" s="103">
        <f>หนองคาย!F64</f>
        <v>1498229.05</v>
      </c>
      <c r="K653" s="104">
        <f>หนองคาย!AI64</f>
        <v>1512783.6700000002</v>
      </c>
      <c r="L653" s="105">
        <f>หนองคาย!AJ64</f>
        <v>3397975.64</v>
      </c>
      <c r="M653" s="105">
        <f>หนองคาย!AK64</f>
        <v>1950774.38</v>
      </c>
      <c r="N653" s="101"/>
      <c r="O653" s="101"/>
      <c r="P653" s="101"/>
      <c r="Q653" s="93">
        <f t="shared" si="24"/>
        <v>1447201.2600000002</v>
      </c>
      <c r="R653" s="94">
        <f t="shared" si="25"/>
        <v>1543.1315349682109</v>
      </c>
    </row>
    <row r="654" spans="1:18" s="112" customFormat="1" x14ac:dyDescent="0.35">
      <c r="A654" s="106">
        <v>5</v>
      </c>
      <c r="B654" s="107" t="s">
        <v>60</v>
      </c>
      <c r="C654" s="107"/>
      <c r="D654" s="107"/>
      <c r="E654" s="107" t="s">
        <v>75</v>
      </c>
      <c r="F654" s="107"/>
      <c r="G654" s="107" t="s">
        <v>441</v>
      </c>
      <c r="H654" s="113">
        <f>SUM(H648:H653)</f>
        <v>16187</v>
      </c>
      <c r="I654" s="106"/>
      <c r="J654" s="109">
        <f>SUM(J648:J653)</f>
        <v>3265861.2199999997</v>
      </c>
      <c r="K654" s="144">
        <f>SUM(K648:K653)</f>
        <v>3313807.5</v>
      </c>
      <c r="L654" s="109">
        <f>SUM(L648:L653)</f>
        <v>14495404.879999999</v>
      </c>
      <c r="M654" s="109">
        <f>SUM(M648:M653)</f>
        <v>10919684.469999999</v>
      </c>
      <c r="N654" s="107">
        <v>5</v>
      </c>
      <c r="O654" s="107">
        <v>5</v>
      </c>
      <c r="P654" s="107">
        <f>N654-O654</f>
        <v>0</v>
      </c>
      <c r="Q654" s="110">
        <f t="shared" si="24"/>
        <v>3575720.41</v>
      </c>
      <c r="R654" s="111">
        <f>L654/H654</f>
        <v>895.49668746524981</v>
      </c>
    </row>
    <row r="655" spans="1:18" x14ac:dyDescent="0.35">
      <c r="A655" s="100">
        <v>1</v>
      </c>
      <c r="B655" s="101" t="s">
        <v>60</v>
      </c>
      <c r="C655" s="101" t="s">
        <v>442</v>
      </c>
      <c r="D655" s="101" t="s">
        <v>109</v>
      </c>
      <c r="E655" s="101" t="s">
        <v>443</v>
      </c>
      <c r="F655" s="101" t="s">
        <v>208</v>
      </c>
      <c r="G655" s="101" t="s">
        <v>444</v>
      </c>
      <c r="H655" s="102"/>
      <c r="I655" s="100"/>
      <c r="J655" s="103"/>
      <c r="K655" s="104"/>
      <c r="L655" s="105"/>
      <c r="M655" s="105"/>
      <c r="N655" s="101"/>
      <c r="O655" s="101"/>
      <c r="P655" s="101"/>
    </row>
    <row r="656" spans="1:18" x14ac:dyDescent="0.35">
      <c r="A656" s="100">
        <v>2</v>
      </c>
      <c r="B656" s="101" t="s">
        <v>60</v>
      </c>
      <c r="C656" s="101" t="s">
        <v>442</v>
      </c>
      <c r="D656" s="101" t="s">
        <v>109</v>
      </c>
      <c r="E656" s="101" t="s">
        <v>443</v>
      </c>
      <c r="F656" s="101" t="s">
        <v>178</v>
      </c>
      <c r="G656" s="101" t="s">
        <v>1075</v>
      </c>
      <c r="H656" s="102">
        <v>5571</v>
      </c>
      <c r="I656" s="100">
        <v>4</v>
      </c>
      <c r="J656" s="103">
        <f>หนองคาย!F65</f>
        <v>584028.24</v>
      </c>
      <c r="K656" s="104">
        <f>หนองคาย!AI65</f>
        <v>525899.74999999988</v>
      </c>
      <c r="L656" s="105">
        <f>หนองคาย!AJ65</f>
        <v>2876302.66</v>
      </c>
      <c r="M656" s="105">
        <f>หนองคาย!AK65</f>
        <v>2696305.18</v>
      </c>
      <c r="N656" s="101"/>
      <c r="O656" s="101"/>
      <c r="P656" s="101"/>
      <c r="Q656" s="93">
        <f t="shared" si="24"/>
        <v>179997.47999999998</v>
      </c>
      <c r="R656" s="94">
        <f t="shared" si="25"/>
        <v>516.29916711541921</v>
      </c>
    </row>
    <row r="657" spans="1:18" x14ac:dyDescent="0.35">
      <c r="A657" s="100">
        <v>3</v>
      </c>
      <c r="B657" s="101" t="s">
        <v>60</v>
      </c>
      <c r="C657" s="101" t="s">
        <v>442</v>
      </c>
      <c r="D657" s="101" t="s">
        <v>109</v>
      </c>
      <c r="E657" s="101" t="s">
        <v>443</v>
      </c>
      <c r="F657" s="101" t="s">
        <v>178</v>
      </c>
      <c r="G657" s="101" t="s">
        <v>1076</v>
      </c>
      <c r="H657" s="102">
        <v>5124</v>
      </c>
      <c r="I657" s="100">
        <v>4</v>
      </c>
      <c r="J657" s="103">
        <f>หนองคาย!F66</f>
        <v>740546</v>
      </c>
      <c r="K657" s="104">
        <f>หนองคาย!AI66</f>
        <v>725102.87</v>
      </c>
      <c r="L657" s="105">
        <f>หนองคาย!AJ66</f>
        <v>2717806.57</v>
      </c>
      <c r="M657" s="105">
        <f>หนองคาย!AK66</f>
        <v>2669439.7400000002</v>
      </c>
      <c r="N657" s="101"/>
      <c r="O657" s="101"/>
      <c r="P657" s="101"/>
      <c r="Q657" s="93">
        <f t="shared" si="24"/>
        <v>48366.829999999609</v>
      </c>
      <c r="R657" s="94">
        <f t="shared" si="25"/>
        <v>530.40721506635441</v>
      </c>
    </row>
    <row r="658" spans="1:18" x14ac:dyDescent="0.35">
      <c r="A658" s="100">
        <v>4</v>
      </c>
      <c r="B658" s="101" t="s">
        <v>60</v>
      </c>
      <c r="C658" s="101" t="s">
        <v>442</v>
      </c>
      <c r="D658" s="101" t="s">
        <v>109</v>
      </c>
      <c r="E658" s="101" t="s">
        <v>443</v>
      </c>
      <c r="F658" s="101" t="s">
        <v>178</v>
      </c>
      <c r="G658" s="101" t="s">
        <v>1077</v>
      </c>
      <c r="H658" s="102">
        <v>7200</v>
      </c>
      <c r="I658" s="100">
        <v>5</v>
      </c>
      <c r="J658" s="103">
        <f>หนองคาย!F67</f>
        <v>754295.44</v>
      </c>
      <c r="K658" s="104">
        <f>หนองคาย!AI67</f>
        <v>734148.80999999994</v>
      </c>
      <c r="L658" s="105">
        <f>หนองคาย!AJ67</f>
        <v>2331104.88</v>
      </c>
      <c r="M658" s="105">
        <f>หนองคาย!AK67</f>
        <v>1922266.9300000002</v>
      </c>
      <c r="N658" s="101"/>
      <c r="O658" s="101"/>
      <c r="P658" s="101"/>
      <c r="Q658" s="93">
        <f t="shared" si="24"/>
        <v>408837.94999999972</v>
      </c>
      <c r="R658" s="94">
        <f t="shared" si="25"/>
        <v>323.76456666666667</v>
      </c>
    </row>
    <row r="659" spans="1:18" s="112" customFormat="1" x14ac:dyDescent="0.35">
      <c r="A659" s="106">
        <v>6</v>
      </c>
      <c r="B659" s="107" t="s">
        <v>60</v>
      </c>
      <c r="C659" s="107"/>
      <c r="D659" s="107"/>
      <c r="E659" s="107" t="s">
        <v>75</v>
      </c>
      <c r="F659" s="107"/>
      <c r="G659" s="107" t="s">
        <v>445</v>
      </c>
      <c r="H659" s="113">
        <f>SUM(H656:H658)</f>
        <v>17895</v>
      </c>
      <c r="I659" s="106"/>
      <c r="J659" s="109">
        <f>SUM(J655:J658)</f>
        <v>2078869.68</v>
      </c>
      <c r="K659" s="109">
        <f>SUM(K655:K658)</f>
        <v>1985151.4299999997</v>
      </c>
      <c r="L659" s="109">
        <f>SUM(L655:L658)</f>
        <v>7925214.1100000003</v>
      </c>
      <c r="M659" s="109">
        <f>SUM(M655:M658)</f>
        <v>7288011.8499999996</v>
      </c>
      <c r="N659" s="107">
        <v>3</v>
      </c>
      <c r="O659" s="107">
        <v>3</v>
      </c>
      <c r="P659" s="107">
        <f>N659-O659</f>
        <v>0</v>
      </c>
      <c r="Q659" s="110">
        <f t="shared" si="24"/>
        <v>637202.26000000071</v>
      </c>
      <c r="R659" s="111">
        <f>L659/H659</f>
        <v>442.87309918971783</v>
      </c>
    </row>
    <row r="660" spans="1:18" x14ac:dyDescent="0.35">
      <c r="A660" s="100">
        <v>1</v>
      </c>
      <c r="B660" s="101" t="s">
        <v>60</v>
      </c>
      <c r="C660" s="101" t="s">
        <v>446</v>
      </c>
      <c r="D660" s="101" t="s">
        <v>123</v>
      </c>
      <c r="E660" s="101" t="s">
        <v>447</v>
      </c>
      <c r="F660" s="101" t="s">
        <v>208</v>
      </c>
      <c r="G660" s="101" t="s">
        <v>448</v>
      </c>
      <c r="H660" s="102"/>
      <c r="I660" s="100"/>
      <c r="J660" s="103"/>
      <c r="K660" s="104"/>
      <c r="L660" s="105"/>
      <c r="M660" s="105"/>
      <c r="N660" s="101"/>
      <c r="O660" s="101"/>
      <c r="P660" s="101"/>
    </row>
    <row r="661" spans="1:18" x14ac:dyDescent="0.35">
      <c r="A661" s="100">
        <v>2</v>
      </c>
      <c r="B661" s="101" t="s">
        <v>60</v>
      </c>
      <c r="C661" s="101" t="s">
        <v>446</v>
      </c>
      <c r="D661" s="101" t="s">
        <v>123</v>
      </c>
      <c r="E661" s="101" t="s">
        <v>447</v>
      </c>
      <c r="F661" s="101" t="s">
        <v>178</v>
      </c>
      <c r="G661" s="101" t="s">
        <v>1078</v>
      </c>
      <c r="H661" s="102">
        <v>6642</v>
      </c>
      <c r="I661" s="100">
        <v>5</v>
      </c>
      <c r="J661" s="103">
        <f>หนองคาย!F68</f>
        <v>929065.68</v>
      </c>
      <c r="K661" s="104">
        <f>หนองคาย!AI68</f>
        <v>943701.92</v>
      </c>
      <c r="L661" s="105">
        <f>หนองคาย!AJ68</f>
        <v>4392039.82</v>
      </c>
      <c r="M661" s="105">
        <f>หนองคาย!AK68</f>
        <v>2853502.72</v>
      </c>
      <c r="N661" s="101"/>
      <c r="O661" s="101"/>
      <c r="P661" s="101"/>
      <c r="Q661" s="93">
        <f t="shared" si="24"/>
        <v>1538537.1</v>
      </c>
      <c r="R661" s="94">
        <f t="shared" si="25"/>
        <v>661.25260764829875</v>
      </c>
    </row>
    <row r="662" spans="1:18" x14ac:dyDescent="0.35">
      <c r="A662" s="100">
        <v>3</v>
      </c>
      <c r="B662" s="101" t="s">
        <v>60</v>
      </c>
      <c r="C662" s="101" t="s">
        <v>446</v>
      </c>
      <c r="D662" s="101" t="s">
        <v>123</v>
      </c>
      <c r="E662" s="101" t="s">
        <v>447</v>
      </c>
      <c r="F662" s="101" t="s">
        <v>178</v>
      </c>
      <c r="G662" s="101" t="s">
        <v>1079</v>
      </c>
      <c r="H662" s="102">
        <v>3199</v>
      </c>
      <c r="I662" s="100">
        <v>3</v>
      </c>
      <c r="J662" s="103">
        <f>หนองคาย!F69</f>
        <v>654876.42000000004</v>
      </c>
      <c r="K662" s="104">
        <f>หนองคาย!AI69</f>
        <v>694074.1100000001</v>
      </c>
      <c r="L662" s="105">
        <f>หนองคาย!AJ69</f>
        <v>2551535.0700000003</v>
      </c>
      <c r="M662" s="105">
        <f>หนองคาย!AK69</f>
        <v>1669582.17</v>
      </c>
      <c r="N662" s="101"/>
      <c r="O662" s="101"/>
      <c r="P662" s="101"/>
      <c r="Q662" s="93">
        <f t="shared" si="24"/>
        <v>881952.90000000037</v>
      </c>
      <c r="R662" s="94">
        <f t="shared" si="25"/>
        <v>797.60396061269159</v>
      </c>
    </row>
    <row r="663" spans="1:18" x14ac:dyDescent="0.35">
      <c r="A663" s="100">
        <v>4</v>
      </c>
      <c r="B663" s="101" t="s">
        <v>60</v>
      </c>
      <c r="C663" s="101" t="s">
        <v>446</v>
      </c>
      <c r="D663" s="101" t="s">
        <v>123</v>
      </c>
      <c r="E663" s="101" t="s">
        <v>447</v>
      </c>
      <c r="F663" s="101" t="s">
        <v>178</v>
      </c>
      <c r="G663" s="101" t="s">
        <v>1080</v>
      </c>
      <c r="H663" s="102">
        <v>5644</v>
      </c>
      <c r="I663" s="100">
        <v>4</v>
      </c>
      <c r="J663" s="103">
        <f>หนองคาย!F70</f>
        <v>635894.18000000005</v>
      </c>
      <c r="K663" s="104">
        <f>หนองคาย!AI70</f>
        <v>656228.85000000009</v>
      </c>
      <c r="L663" s="105">
        <f>หนองคาย!AJ70</f>
        <v>4608297.8599999994</v>
      </c>
      <c r="M663" s="105">
        <f>หนองคาย!AK70</f>
        <v>3491255.6599999997</v>
      </c>
      <c r="N663" s="101"/>
      <c r="O663" s="101"/>
      <c r="P663" s="101"/>
      <c r="Q663" s="93">
        <f t="shared" si="24"/>
        <v>1117042.1999999997</v>
      </c>
      <c r="R663" s="94">
        <f t="shared" si="25"/>
        <v>816.49501417434431</v>
      </c>
    </row>
    <row r="664" spans="1:18" x14ac:dyDescent="0.35">
      <c r="A664" s="100">
        <v>5</v>
      </c>
      <c r="B664" s="101" t="s">
        <v>60</v>
      </c>
      <c r="C664" s="101" t="s">
        <v>446</v>
      </c>
      <c r="D664" s="101" t="s">
        <v>123</v>
      </c>
      <c r="E664" s="101" t="s">
        <v>447</v>
      </c>
      <c r="F664" s="101" t="s">
        <v>178</v>
      </c>
      <c r="G664" s="101" t="s">
        <v>1081</v>
      </c>
      <c r="H664" s="102">
        <v>5464</v>
      </c>
      <c r="I664" s="100">
        <v>4</v>
      </c>
      <c r="J664" s="103">
        <f>หนองคาย!F71</f>
        <v>1995671.94</v>
      </c>
      <c r="K664" s="104">
        <f>หนองคาย!AI71</f>
        <v>2052412.94</v>
      </c>
      <c r="L664" s="105">
        <f>หนองคาย!AJ71</f>
        <v>3218910.65</v>
      </c>
      <c r="M664" s="105">
        <f>หนองคาย!AK71</f>
        <v>2454941.4699999997</v>
      </c>
      <c r="N664" s="101"/>
      <c r="O664" s="101"/>
      <c r="P664" s="101"/>
      <c r="Q664" s="93">
        <f t="shared" si="24"/>
        <v>763969.18000000017</v>
      </c>
      <c r="R664" s="94">
        <f t="shared" si="25"/>
        <v>589.11249084919473</v>
      </c>
    </row>
    <row r="665" spans="1:18" x14ac:dyDescent="0.35">
      <c r="A665" s="100">
        <v>6</v>
      </c>
      <c r="B665" s="101" t="s">
        <v>60</v>
      </c>
      <c r="C665" s="101" t="s">
        <v>446</v>
      </c>
      <c r="D665" s="101" t="s">
        <v>123</v>
      </c>
      <c r="E665" s="101" t="s">
        <v>447</v>
      </c>
      <c r="F665" s="101" t="s">
        <v>178</v>
      </c>
      <c r="G665" s="101" t="s">
        <v>1082</v>
      </c>
      <c r="H665" s="102">
        <v>10050</v>
      </c>
      <c r="I665" s="100">
        <v>5</v>
      </c>
      <c r="J665" s="103">
        <f>หนองคาย!F72</f>
        <v>1707526.86</v>
      </c>
      <c r="K665" s="104">
        <f>หนองคาย!AI72</f>
        <v>1699143.6800000002</v>
      </c>
      <c r="L665" s="105">
        <f>หนองคาย!AJ72</f>
        <v>6176482.9199999999</v>
      </c>
      <c r="M665" s="105">
        <f>หนองคาย!AK72</f>
        <v>4416571.42</v>
      </c>
      <c r="N665" s="101"/>
      <c r="O665" s="101"/>
      <c r="P665" s="101"/>
      <c r="Q665" s="93">
        <f t="shared" si="24"/>
        <v>1759911.5</v>
      </c>
      <c r="R665" s="94">
        <f t="shared" si="25"/>
        <v>614.57541492537314</v>
      </c>
    </row>
    <row r="666" spans="1:18" x14ac:dyDescent="0.35">
      <c r="A666" s="100">
        <v>7</v>
      </c>
      <c r="B666" s="101" t="s">
        <v>60</v>
      </c>
      <c r="C666" s="101" t="s">
        <v>446</v>
      </c>
      <c r="D666" s="101" t="s">
        <v>123</v>
      </c>
      <c r="E666" s="101" t="s">
        <v>447</v>
      </c>
      <c r="F666" s="101" t="s">
        <v>178</v>
      </c>
      <c r="G666" s="101" t="s">
        <v>1083</v>
      </c>
      <c r="H666" s="102">
        <v>2842</v>
      </c>
      <c r="I666" s="100">
        <v>2</v>
      </c>
      <c r="J666" s="103">
        <f>หนองคาย!F73</f>
        <v>356813.25</v>
      </c>
      <c r="K666" s="104">
        <f>หนองคาย!AI73</f>
        <v>357316.48</v>
      </c>
      <c r="L666" s="105">
        <f>หนองคาย!AJ73</f>
        <v>1683897.72</v>
      </c>
      <c r="M666" s="105">
        <f>หนองคาย!AK73</f>
        <v>2413613.75</v>
      </c>
      <c r="N666" s="101"/>
      <c r="O666" s="101"/>
      <c r="P666" s="101"/>
      <c r="Q666" s="93">
        <f t="shared" si="24"/>
        <v>-729716.03</v>
      </c>
      <c r="R666" s="94">
        <f t="shared" si="25"/>
        <v>592.50447572132305</v>
      </c>
    </row>
    <row r="667" spans="1:18" x14ac:dyDescent="0.35">
      <c r="A667" s="100">
        <v>8</v>
      </c>
      <c r="B667" s="101" t="s">
        <v>60</v>
      </c>
      <c r="C667" s="101" t="s">
        <v>446</v>
      </c>
      <c r="D667" s="101" t="s">
        <v>123</v>
      </c>
      <c r="E667" s="101" t="s">
        <v>447</v>
      </c>
      <c r="F667" s="101" t="s">
        <v>178</v>
      </c>
      <c r="G667" s="101" t="s">
        <v>1084</v>
      </c>
      <c r="H667" s="102">
        <v>3136</v>
      </c>
      <c r="I667" s="100">
        <v>3</v>
      </c>
      <c r="J667" s="103">
        <f>หนองคาย!F74</f>
        <v>349856.95</v>
      </c>
      <c r="K667" s="104">
        <f>หนองคาย!AI74</f>
        <v>355893.62</v>
      </c>
      <c r="L667" s="105">
        <f>หนองคาย!AJ74</f>
        <v>2515059.2599999998</v>
      </c>
      <c r="M667" s="105">
        <f>หนองคาย!AK74</f>
        <v>1656441.6</v>
      </c>
      <c r="N667" s="101"/>
      <c r="O667" s="101"/>
      <c r="P667" s="101"/>
      <c r="Q667" s="93">
        <f t="shared" si="24"/>
        <v>858617.65999999968</v>
      </c>
      <c r="R667" s="94">
        <f t="shared" si="25"/>
        <v>801.99593749999997</v>
      </c>
    </row>
    <row r="668" spans="1:18" s="112" customFormat="1" x14ac:dyDescent="0.35">
      <c r="A668" s="106">
        <v>7</v>
      </c>
      <c r="B668" s="107" t="s">
        <v>60</v>
      </c>
      <c r="C668" s="107"/>
      <c r="D668" s="107"/>
      <c r="E668" s="107" t="s">
        <v>75</v>
      </c>
      <c r="F668" s="107"/>
      <c r="G668" s="107" t="s">
        <v>449</v>
      </c>
      <c r="H668" s="113">
        <f>SUM(H661:H667)</f>
        <v>36977</v>
      </c>
      <c r="I668" s="106"/>
      <c r="J668" s="109">
        <f>SUM(J660:J667)</f>
        <v>6629705.2800000012</v>
      </c>
      <c r="K668" s="109">
        <f>SUM(K660:K667)</f>
        <v>6758771.6000000006</v>
      </c>
      <c r="L668" s="109">
        <f>SUM(L660:L667)</f>
        <v>25146223.299999997</v>
      </c>
      <c r="M668" s="109">
        <f>SUM(M660:M667)</f>
        <v>18955908.789999999</v>
      </c>
      <c r="N668" s="107">
        <v>7</v>
      </c>
      <c r="O668" s="107">
        <v>7</v>
      </c>
      <c r="P668" s="107">
        <f>N668-O668</f>
        <v>0</v>
      </c>
      <c r="Q668" s="110">
        <f t="shared" si="24"/>
        <v>6190314.5099999979</v>
      </c>
      <c r="R668" s="111">
        <f>L668/H668</f>
        <v>680.05039078345987</v>
      </c>
    </row>
    <row r="669" spans="1:18" x14ac:dyDescent="0.35">
      <c r="A669" s="100">
        <v>1</v>
      </c>
      <c r="B669" s="101" t="s">
        <v>60</v>
      </c>
      <c r="C669" s="101" t="s">
        <v>450</v>
      </c>
      <c r="D669" s="101" t="s">
        <v>128</v>
      </c>
      <c r="E669" s="101" t="s">
        <v>451</v>
      </c>
      <c r="F669" s="101" t="s">
        <v>208</v>
      </c>
      <c r="G669" s="101" t="s">
        <v>452</v>
      </c>
      <c r="H669" s="102"/>
      <c r="I669" s="100"/>
      <c r="J669" s="103"/>
      <c r="K669" s="104"/>
      <c r="L669" s="105"/>
      <c r="M669" s="105"/>
      <c r="N669" s="101"/>
      <c r="O669" s="101"/>
      <c r="P669" s="101"/>
    </row>
    <row r="670" spans="1:18" x14ac:dyDescent="0.35">
      <c r="A670" s="100">
        <v>2</v>
      </c>
      <c r="B670" s="101" t="s">
        <v>60</v>
      </c>
      <c r="C670" s="101" t="s">
        <v>450</v>
      </c>
      <c r="D670" s="101" t="s">
        <v>128</v>
      </c>
      <c r="E670" s="101" t="s">
        <v>451</v>
      </c>
      <c r="F670" s="101" t="s">
        <v>178</v>
      </c>
      <c r="G670" s="101" t="s">
        <v>1085</v>
      </c>
      <c r="H670" s="102">
        <v>5261</v>
      </c>
      <c r="I670" s="100">
        <v>4</v>
      </c>
      <c r="J670" s="103">
        <f>หนองคาย!F75</f>
        <v>509900.11</v>
      </c>
      <c r="K670" s="104">
        <f>หนองคาย!AI75</f>
        <v>550676.44000000006</v>
      </c>
      <c r="L670" s="105">
        <f>หนองคาย!AJ75</f>
        <v>3189639.86</v>
      </c>
      <c r="M670" s="105">
        <f>หนองคาย!AK75</f>
        <v>2818614.52</v>
      </c>
      <c r="N670" s="101"/>
      <c r="O670" s="101"/>
      <c r="P670" s="101"/>
      <c r="Q670" s="93">
        <f t="shared" si="24"/>
        <v>371025.33999999985</v>
      </c>
      <c r="R670" s="94">
        <f t="shared" si="25"/>
        <v>606.28014826078686</v>
      </c>
    </row>
    <row r="671" spans="1:18" x14ac:dyDescent="0.35">
      <c r="A671" s="100">
        <v>3</v>
      </c>
      <c r="B671" s="101" t="s">
        <v>60</v>
      </c>
      <c r="C671" s="101" t="s">
        <v>450</v>
      </c>
      <c r="D671" s="101" t="s">
        <v>128</v>
      </c>
      <c r="E671" s="101" t="s">
        <v>451</v>
      </c>
      <c r="F671" s="101" t="s">
        <v>178</v>
      </c>
      <c r="G671" s="101" t="s">
        <v>1086</v>
      </c>
      <c r="H671" s="102">
        <v>6578</v>
      </c>
      <c r="I671" s="100">
        <v>5</v>
      </c>
      <c r="J671" s="103">
        <f>หนองคาย!F76</f>
        <v>1074446.79</v>
      </c>
      <c r="K671" s="104">
        <f>หนองคาย!AI76</f>
        <v>1117137.3600000001</v>
      </c>
      <c r="L671" s="105">
        <f>หนองคาย!AJ76</f>
        <v>3887571.2</v>
      </c>
      <c r="M671" s="105">
        <f>หนองคาย!AK76</f>
        <v>3115643.69</v>
      </c>
      <c r="N671" s="101"/>
      <c r="O671" s="101"/>
      <c r="P671" s="101"/>
      <c r="Q671" s="93">
        <f t="shared" si="24"/>
        <v>771927.51000000024</v>
      </c>
      <c r="R671" s="94">
        <f t="shared" si="25"/>
        <v>590.99592581331717</v>
      </c>
    </row>
    <row r="672" spans="1:18" x14ac:dyDescent="0.35">
      <c r="A672" s="100">
        <v>4</v>
      </c>
      <c r="B672" s="101" t="s">
        <v>60</v>
      </c>
      <c r="C672" s="101" t="s">
        <v>450</v>
      </c>
      <c r="D672" s="101" t="s">
        <v>128</v>
      </c>
      <c r="E672" s="101" t="s">
        <v>451</v>
      </c>
      <c r="F672" s="101" t="s">
        <v>178</v>
      </c>
      <c r="G672" s="101" t="s">
        <v>1087</v>
      </c>
      <c r="H672" s="102">
        <v>2647</v>
      </c>
      <c r="I672" s="100">
        <v>2</v>
      </c>
      <c r="J672" s="103">
        <f>หนองคาย!F77</f>
        <v>53708.24</v>
      </c>
      <c r="K672" s="104">
        <f>หนองคาย!AI77</f>
        <v>80255.009999999995</v>
      </c>
      <c r="L672" s="105">
        <f>หนองคาย!AJ77</f>
        <v>1928056.53</v>
      </c>
      <c r="M672" s="105">
        <f>หนองคาย!AK77</f>
        <v>1806629.13</v>
      </c>
      <c r="N672" s="101"/>
      <c r="O672" s="101"/>
      <c r="P672" s="101"/>
      <c r="Q672" s="93">
        <f t="shared" si="24"/>
        <v>121427.40000000014</v>
      </c>
      <c r="R672" s="94">
        <f t="shared" si="25"/>
        <v>728.39309784661884</v>
      </c>
    </row>
    <row r="673" spans="1:18" x14ac:dyDescent="0.35">
      <c r="A673" s="100">
        <v>5</v>
      </c>
      <c r="B673" s="101" t="s">
        <v>60</v>
      </c>
      <c r="C673" s="101" t="s">
        <v>450</v>
      </c>
      <c r="D673" s="101" t="s">
        <v>128</v>
      </c>
      <c r="E673" s="101" t="s">
        <v>451</v>
      </c>
      <c r="F673" s="101" t="s">
        <v>178</v>
      </c>
      <c r="G673" s="101" t="s">
        <v>1088</v>
      </c>
      <c r="H673" s="102">
        <v>5060</v>
      </c>
      <c r="I673" s="100">
        <v>4</v>
      </c>
      <c r="J673" s="103">
        <f>หนองคาย!F78</f>
        <v>645515.28</v>
      </c>
      <c r="K673" s="104">
        <f>หนองคาย!AI78</f>
        <v>706971.35</v>
      </c>
      <c r="L673" s="105">
        <f>หนองคาย!AJ78</f>
        <v>3528097.54</v>
      </c>
      <c r="M673" s="105">
        <f>หนองคาย!AK78</f>
        <v>3330225.53</v>
      </c>
      <c r="N673" s="101"/>
      <c r="O673" s="101"/>
      <c r="P673" s="101"/>
      <c r="Q673" s="93">
        <f t="shared" si="24"/>
        <v>197872.01000000024</v>
      </c>
      <c r="R673" s="94">
        <f t="shared" si="25"/>
        <v>697.25247826086957</v>
      </c>
    </row>
    <row r="674" spans="1:18" x14ac:dyDescent="0.35">
      <c r="A674" s="100">
        <v>6</v>
      </c>
      <c r="B674" s="101" t="s">
        <v>60</v>
      </c>
      <c r="C674" s="101" t="s">
        <v>450</v>
      </c>
      <c r="D674" s="101" t="s">
        <v>128</v>
      </c>
      <c r="E674" s="101" t="s">
        <v>451</v>
      </c>
      <c r="F674" s="101" t="s">
        <v>178</v>
      </c>
      <c r="G674" s="101" t="s">
        <v>1089</v>
      </c>
      <c r="H674" s="102">
        <v>4419</v>
      </c>
      <c r="I674" s="100">
        <v>3</v>
      </c>
      <c r="J674" s="103">
        <f>หนองคาย!F79</f>
        <v>1080038.06</v>
      </c>
      <c r="K674" s="104">
        <f>หนองคาย!AI79</f>
        <v>1159876.1299999999</v>
      </c>
      <c r="L674" s="105">
        <f>หนองคาย!AJ79</f>
        <v>3610816.09</v>
      </c>
      <c r="M674" s="105">
        <f>หนองคาย!AK79</f>
        <v>4110253.53</v>
      </c>
      <c r="N674" s="101"/>
      <c r="O674" s="101"/>
      <c r="P674" s="101"/>
      <c r="Q674" s="93">
        <f t="shared" si="24"/>
        <v>-499437.43999999994</v>
      </c>
      <c r="R674" s="94">
        <f t="shared" si="25"/>
        <v>817.11158406879383</v>
      </c>
    </row>
    <row r="675" spans="1:18" x14ac:dyDescent="0.35">
      <c r="A675" s="100">
        <v>7</v>
      </c>
      <c r="B675" s="101" t="s">
        <v>60</v>
      </c>
      <c r="C675" s="101" t="s">
        <v>450</v>
      </c>
      <c r="D675" s="101" t="s">
        <v>128</v>
      </c>
      <c r="E675" s="101" t="s">
        <v>451</v>
      </c>
      <c r="F675" s="101" t="s">
        <v>178</v>
      </c>
      <c r="G675" s="101" t="s">
        <v>1090</v>
      </c>
      <c r="H675" s="102">
        <v>4269</v>
      </c>
      <c r="I675" s="100">
        <v>3</v>
      </c>
      <c r="J675" s="103">
        <f>หนองคาย!F80</f>
        <v>691893.97</v>
      </c>
      <c r="K675" s="104">
        <f>หนองคาย!AI80</f>
        <v>698050.91999999993</v>
      </c>
      <c r="L675" s="105">
        <f>หนองคาย!AJ80</f>
        <v>2211804.21</v>
      </c>
      <c r="M675" s="105">
        <f>หนองคาย!AK80</f>
        <v>1834072.78</v>
      </c>
      <c r="N675" s="101"/>
      <c r="O675" s="101"/>
      <c r="P675" s="101"/>
      <c r="Q675" s="93">
        <f t="shared" si="24"/>
        <v>377731.42999999993</v>
      </c>
      <c r="R675" s="94">
        <f t="shared" si="25"/>
        <v>518.10827125790581</v>
      </c>
    </row>
    <row r="676" spans="1:18" s="112" customFormat="1" x14ac:dyDescent="0.35">
      <c r="A676" s="106">
        <v>8</v>
      </c>
      <c r="B676" s="107" t="s">
        <v>60</v>
      </c>
      <c r="C676" s="107"/>
      <c r="D676" s="107"/>
      <c r="E676" s="107" t="s">
        <v>75</v>
      </c>
      <c r="F676" s="107"/>
      <c r="G676" s="107" t="s">
        <v>453</v>
      </c>
      <c r="H676" s="113">
        <f>SUM(H670:H675)</f>
        <v>28234</v>
      </c>
      <c r="I676" s="106"/>
      <c r="J676" s="109">
        <f>SUM(J669:J675)</f>
        <v>4055502.45</v>
      </c>
      <c r="K676" s="109">
        <f>SUM(K669:K675)</f>
        <v>4312967.21</v>
      </c>
      <c r="L676" s="109">
        <f>SUM(L669:L675)</f>
        <v>18355985.43</v>
      </c>
      <c r="M676" s="109">
        <f>SUM(M669:M675)</f>
        <v>17015439.18</v>
      </c>
      <c r="N676" s="107">
        <v>6</v>
      </c>
      <c r="O676" s="107">
        <v>6</v>
      </c>
      <c r="P676" s="107">
        <f>N676-O676</f>
        <v>0</v>
      </c>
      <c r="Q676" s="110">
        <f t="shared" si="24"/>
        <v>1340546.25</v>
      </c>
      <c r="R676" s="111">
        <f>L676/H676</f>
        <v>650.1376152865339</v>
      </c>
    </row>
    <row r="677" spans="1:18" x14ac:dyDescent="0.35">
      <c r="A677" s="100">
        <v>1</v>
      </c>
      <c r="B677" s="101" t="s">
        <v>60</v>
      </c>
      <c r="C677" s="101" t="s">
        <v>454</v>
      </c>
      <c r="D677" s="101" t="s">
        <v>116</v>
      </c>
      <c r="E677" s="101" t="s">
        <v>455</v>
      </c>
      <c r="F677" s="101" t="s">
        <v>208</v>
      </c>
      <c r="G677" s="101" t="s">
        <v>456</v>
      </c>
      <c r="H677" s="102"/>
      <c r="I677" s="100"/>
      <c r="J677" s="103"/>
      <c r="K677" s="104"/>
      <c r="L677" s="105"/>
      <c r="M677" s="105"/>
      <c r="N677" s="101"/>
      <c r="O677" s="101"/>
      <c r="P677" s="101"/>
    </row>
    <row r="678" spans="1:18" x14ac:dyDescent="0.35">
      <c r="A678" s="100">
        <v>2</v>
      </c>
      <c r="B678" s="101" t="s">
        <v>60</v>
      </c>
      <c r="C678" s="101" t="s">
        <v>454</v>
      </c>
      <c r="D678" s="101" t="s">
        <v>116</v>
      </c>
      <c r="E678" s="101" t="s">
        <v>455</v>
      </c>
      <c r="F678" s="101" t="s">
        <v>178</v>
      </c>
      <c r="G678" s="101" t="s">
        <v>1091</v>
      </c>
      <c r="H678" s="102">
        <v>1113</v>
      </c>
      <c r="I678" s="100">
        <v>1</v>
      </c>
      <c r="J678" s="103">
        <f>หนองคาย!F81</f>
        <v>56350.54</v>
      </c>
      <c r="K678" s="104">
        <f>หนองคาย!AI81</f>
        <v>364.37999999999738</v>
      </c>
      <c r="L678" s="105">
        <f>หนองคาย!AJ81</f>
        <v>1550307.1</v>
      </c>
      <c r="M678" s="105">
        <f>หนองคาย!AK81</f>
        <v>1515337.7</v>
      </c>
      <c r="N678" s="101"/>
      <c r="O678" s="101"/>
      <c r="P678" s="101"/>
      <c r="Q678" s="93">
        <f t="shared" si="24"/>
        <v>34969.40000000014</v>
      </c>
      <c r="R678" s="94">
        <f t="shared" si="25"/>
        <v>1392.908445642408</v>
      </c>
    </row>
    <row r="679" spans="1:18" x14ac:dyDescent="0.35">
      <c r="A679" s="100">
        <v>3</v>
      </c>
      <c r="B679" s="101" t="s">
        <v>60</v>
      </c>
      <c r="C679" s="101" t="s">
        <v>454</v>
      </c>
      <c r="D679" s="101" t="s">
        <v>116</v>
      </c>
      <c r="E679" s="101" t="s">
        <v>455</v>
      </c>
      <c r="F679" s="101" t="s">
        <v>178</v>
      </c>
      <c r="G679" s="101" t="s">
        <v>1092</v>
      </c>
      <c r="H679" s="102">
        <v>1149</v>
      </c>
      <c r="I679" s="100">
        <v>1</v>
      </c>
      <c r="J679" s="103">
        <f>หนองคาย!F82</f>
        <v>522053.08</v>
      </c>
      <c r="K679" s="104">
        <f>หนองคาย!AI82</f>
        <v>445614.29000000004</v>
      </c>
      <c r="L679" s="105">
        <f>หนองคาย!AJ82</f>
        <v>2477354.9900000002</v>
      </c>
      <c r="M679" s="105">
        <f>หนองคาย!AK82</f>
        <v>1767939.81</v>
      </c>
      <c r="N679" s="101"/>
      <c r="O679" s="101"/>
      <c r="P679" s="101"/>
      <c r="Q679" s="93">
        <f t="shared" si="24"/>
        <v>709415.18000000017</v>
      </c>
      <c r="R679" s="94">
        <f t="shared" si="25"/>
        <v>2156.0965970409052</v>
      </c>
    </row>
    <row r="680" spans="1:18" x14ac:dyDescent="0.35">
      <c r="A680" s="100">
        <v>4</v>
      </c>
      <c r="B680" s="101" t="s">
        <v>60</v>
      </c>
      <c r="C680" s="101" t="s">
        <v>454</v>
      </c>
      <c r="D680" s="101" t="s">
        <v>116</v>
      </c>
      <c r="E680" s="101" t="s">
        <v>455</v>
      </c>
      <c r="F680" s="101" t="s">
        <v>178</v>
      </c>
      <c r="G680" s="101" t="s">
        <v>1093</v>
      </c>
      <c r="H680" s="102">
        <v>2337</v>
      </c>
      <c r="I680" s="100">
        <v>2</v>
      </c>
      <c r="J680" s="103">
        <f>หนองคาย!F83</f>
        <v>283977.2</v>
      </c>
      <c r="K680" s="104">
        <f>หนองคาย!AI83</f>
        <v>332065.56</v>
      </c>
      <c r="L680" s="105">
        <f>หนองคาย!AJ83</f>
        <v>2441434.6799999997</v>
      </c>
      <c r="M680" s="105">
        <f>หนองคาย!AK83</f>
        <v>2309486.12</v>
      </c>
      <c r="N680" s="101"/>
      <c r="O680" s="101"/>
      <c r="P680" s="101"/>
      <c r="Q680" s="93">
        <f t="shared" si="24"/>
        <v>131948.55999999959</v>
      </c>
      <c r="R680" s="94">
        <f t="shared" si="25"/>
        <v>1044.6874967907572</v>
      </c>
    </row>
    <row r="681" spans="1:18" x14ac:dyDescent="0.35">
      <c r="A681" s="100">
        <v>5</v>
      </c>
      <c r="B681" s="101" t="s">
        <v>60</v>
      </c>
      <c r="C681" s="101" t="s">
        <v>454</v>
      </c>
      <c r="D681" s="101" t="s">
        <v>116</v>
      </c>
      <c r="E681" s="101" t="s">
        <v>455</v>
      </c>
      <c r="F681" s="101" t="s">
        <v>178</v>
      </c>
      <c r="G681" s="101" t="s">
        <v>1094</v>
      </c>
      <c r="H681" s="102">
        <v>2469</v>
      </c>
      <c r="I681" s="100">
        <v>2</v>
      </c>
      <c r="J681" s="103">
        <f>หนองคาย!F84</f>
        <v>105468.27</v>
      </c>
      <c r="K681" s="104">
        <f>หนองคาย!AI84</f>
        <v>96119.91</v>
      </c>
      <c r="L681" s="105">
        <f>หนองคาย!AJ84</f>
        <v>2192747.7400000002</v>
      </c>
      <c r="M681" s="105">
        <f>หนองคาย!AK84</f>
        <v>2083004.93</v>
      </c>
      <c r="N681" s="101"/>
      <c r="O681" s="101"/>
      <c r="P681" s="101"/>
      <c r="Q681" s="93">
        <f t="shared" si="24"/>
        <v>109742.81000000029</v>
      </c>
      <c r="R681" s="94">
        <f t="shared" si="25"/>
        <v>888.11168084244639</v>
      </c>
    </row>
    <row r="682" spans="1:18" x14ac:dyDescent="0.35">
      <c r="A682" s="100">
        <v>6</v>
      </c>
      <c r="B682" s="101" t="s">
        <v>60</v>
      </c>
      <c r="C682" s="101" t="s">
        <v>454</v>
      </c>
      <c r="D682" s="101" t="s">
        <v>116</v>
      </c>
      <c r="E682" s="101" t="s">
        <v>455</v>
      </c>
      <c r="F682" s="101" t="s">
        <v>178</v>
      </c>
      <c r="G682" s="101" t="s">
        <v>1095</v>
      </c>
      <c r="H682" s="102">
        <v>3510</v>
      </c>
      <c r="I682" s="100">
        <v>3</v>
      </c>
      <c r="J682" s="103">
        <f>หนองคาย!F85</f>
        <v>238707.91</v>
      </c>
      <c r="K682" s="104">
        <f>หนองคาย!AI85</f>
        <v>196520.88</v>
      </c>
      <c r="L682" s="105">
        <f>หนองคาย!AJ85</f>
        <v>1758638.84</v>
      </c>
      <c r="M682" s="105">
        <f>หนองคาย!AK85</f>
        <v>1766890.95</v>
      </c>
      <c r="N682" s="101"/>
      <c r="O682" s="101"/>
      <c r="P682" s="101"/>
      <c r="Q682" s="93">
        <f t="shared" si="24"/>
        <v>-8252.1099999998696</v>
      </c>
      <c r="R682" s="94">
        <f t="shared" si="25"/>
        <v>501.03670655270656</v>
      </c>
    </row>
    <row r="683" spans="1:18" s="112" customFormat="1" x14ac:dyDescent="0.35">
      <c r="A683" s="106">
        <v>9</v>
      </c>
      <c r="B683" s="107" t="s">
        <v>60</v>
      </c>
      <c r="C683" s="107"/>
      <c r="D683" s="107"/>
      <c r="E683" s="107" t="s">
        <v>75</v>
      </c>
      <c r="F683" s="107"/>
      <c r="G683" s="107" t="s">
        <v>457</v>
      </c>
      <c r="H683" s="113">
        <f>SUM(H678:H682)</f>
        <v>10578</v>
      </c>
      <c r="I683" s="106"/>
      <c r="J683" s="109">
        <f>SUM(J677:J682)</f>
        <v>1206557</v>
      </c>
      <c r="K683" s="109">
        <f>SUM(K677:K682)</f>
        <v>1070685.02</v>
      </c>
      <c r="L683" s="109">
        <f>SUM(L677:L682)</f>
        <v>10420483.35</v>
      </c>
      <c r="M683" s="109">
        <f>SUM(M677:M682)</f>
        <v>9442659.5099999998</v>
      </c>
      <c r="N683" s="107">
        <v>5</v>
      </c>
      <c r="O683" s="107">
        <v>5</v>
      </c>
      <c r="P683" s="107"/>
      <c r="Q683" s="110">
        <f t="shared" si="24"/>
        <v>977823.83999999985</v>
      </c>
      <c r="R683" s="111">
        <f t="shared" si="25"/>
        <v>985.10903289846851</v>
      </c>
    </row>
    <row r="684" spans="1:18" s="112" customFormat="1" x14ac:dyDescent="0.35">
      <c r="A684" s="179"/>
      <c r="B684" s="180" t="s">
        <v>60</v>
      </c>
      <c r="C684" s="180" t="s">
        <v>60</v>
      </c>
      <c r="D684" s="180" t="s">
        <v>60</v>
      </c>
      <c r="E684" s="180" t="s">
        <v>60</v>
      </c>
      <c r="F684" s="180"/>
      <c r="G684" s="180" t="s">
        <v>458</v>
      </c>
      <c r="H684" s="181">
        <f>H610+H622+H639+H647+H654+H659+H668+H676+H683</f>
        <v>305792</v>
      </c>
      <c r="I684" s="179"/>
      <c r="J684" s="182">
        <f t="shared" ref="J684:O684" si="26">J610+J622+J639+J647+J654+J659+J668+J676+J683</f>
        <v>56560349.020000003</v>
      </c>
      <c r="K684" s="183">
        <f t="shared" si="26"/>
        <v>60834390.690000005</v>
      </c>
      <c r="L684" s="182">
        <f t="shared" si="26"/>
        <v>223348741.00999996</v>
      </c>
      <c r="M684" s="182">
        <f t="shared" si="26"/>
        <v>191183897.41999996</v>
      </c>
      <c r="N684" s="180">
        <f t="shared" si="26"/>
        <v>74</v>
      </c>
      <c r="O684" s="180">
        <f t="shared" si="26"/>
        <v>74</v>
      </c>
      <c r="P684" s="180">
        <f>N684-O684</f>
        <v>0</v>
      </c>
      <c r="Q684" s="110">
        <f t="shared" si="24"/>
        <v>32164843.590000004</v>
      </c>
      <c r="R684" s="111">
        <f t="shared" si="25"/>
        <v>730.39432362520915</v>
      </c>
    </row>
    <row r="685" spans="1:18" ht="21.75" thickBot="1" x14ac:dyDescent="0.4">
      <c r="A685" s="184"/>
      <c r="B685" s="185"/>
      <c r="C685" s="185"/>
      <c r="D685" s="185"/>
      <c r="E685" s="388" t="s">
        <v>459</v>
      </c>
      <c r="F685" s="389"/>
      <c r="G685" s="390"/>
      <c r="H685" s="186"/>
      <c r="I685" s="184"/>
      <c r="J685" s="187">
        <f>J684/O684</f>
        <v>764329.04081081087</v>
      </c>
      <c r="K685" s="188">
        <f>K684/O684</f>
        <v>822086.36067567579</v>
      </c>
      <c r="L685" s="187">
        <f>L684/O684</f>
        <v>3018226.2298648641</v>
      </c>
      <c r="M685" s="187">
        <f>M684/O684</f>
        <v>2583566.1813513506</v>
      </c>
      <c r="N685" s="189"/>
      <c r="O685" s="189"/>
      <c r="P685" s="189"/>
      <c r="Q685" s="93">
        <f t="shared" si="24"/>
        <v>434660.04851351352</v>
      </c>
    </row>
    <row r="686" spans="1:18" ht="21.75" thickTop="1" x14ac:dyDescent="0.35">
      <c r="A686" s="131">
        <v>1</v>
      </c>
      <c r="B686" s="132" t="s">
        <v>59</v>
      </c>
      <c r="C686" s="132" t="s">
        <v>460</v>
      </c>
      <c r="D686" s="132" t="s">
        <v>461</v>
      </c>
      <c r="E686" s="132" t="s">
        <v>462</v>
      </c>
      <c r="F686" s="132" t="s">
        <v>302</v>
      </c>
      <c r="G686" s="132" t="s">
        <v>463</v>
      </c>
      <c r="H686" s="133"/>
      <c r="I686" s="131"/>
      <c r="J686" s="134"/>
      <c r="K686" s="135"/>
      <c r="L686" s="136"/>
      <c r="M686" s="136"/>
      <c r="N686" s="132"/>
      <c r="O686" s="132"/>
      <c r="P686" s="132"/>
    </row>
    <row r="687" spans="1:18" x14ac:dyDescent="0.35">
      <c r="A687" s="100">
        <v>2</v>
      </c>
      <c r="B687" s="101" t="s">
        <v>59</v>
      </c>
      <c r="C687" s="101" t="s">
        <v>460</v>
      </c>
      <c r="D687" s="101" t="s">
        <v>461</v>
      </c>
      <c r="E687" s="101" t="s">
        <v>462</v>
      </c>
      <c r="F687" s="101" t="s">
        <v>178</v>
      </c>
      <c r="G687" s="101" t="s">
        <v>1096</v>
      </c>
      <c r="H687" s="102">
        <v>5138</v>
      </c>
      <c r="I687" s="100">
        <v>4</v>
      </c>
      <c r="J687" s="103">
        <f>สกลนคร!F22</f>
        <v>785630.62</v>
      </c>
      <c r="K687" s="104">
        <f>สกลนคร!AI22</f>
        <v>1120927.8</v>
      </c>
      <c r="L687" s="105">
        <f>สกลนคร!AJ22</f>
        <v>2930804.91</v>
      </c>
      <c r="M687" s="105">
        <f>สกลนคร!AK22</f>
        <v>2702138.69</v>
      </c>
      <c r="N687" s="101"/>
      <c r="O687" s="101"/>
      <c r="P687" s="101"/>
      <c r="Q687" s="93">
        <f t="shared" si="24"/>
        <v>228666.2200000002</v>
      </c>
      <c r="R687" s="94">
        <f t="shared" si="25"/>
        <v>570.41746010120676</v>
      </c>
    </row>
    <row r="688" spans="1:18" x14ac:dyDescent="0.35">
      <c r="A688" s="100">
        <v>3</v>
      </c>
      <c r="B688" s="101" t="s">
        <v>59</v>
      </c>
      <c r="C688" s="101" t="s">
        <v>460</v>
      </c>
      <c r="D688" s="101" t="s">
        <v>461</v>
      </c>
      <c r="E688" s="101" t="s">
        <v>462</v>
      </c>
      <c r="F688" s="101" t="s">
        <v>178</v>
      </c>
      <c r="G688" s="101" t="s">
        <v>1097</v>
      </c>
      <c r="H688" s="102">
        <v>3999</v>
      </c>
      <c r="I688" s="100">
        <v>3</v>
      </c>
      <c r="J688" s="103">
        <f>สกลนคร!F23</f>
        <v>391641.43</v>
      </c>
      <c r="K688" s="104">
        <f>สกลนคร!AI23</f>
        <v>508483.97</v>
      </c>
      <c r="L688" s="105">
        <f>สกลนคร!AJ23</f>
        <v>2354235.91</v>
      </c>
      <c r="M688" s="105">
        <f>สกลนคร!AK23</f>
        <v>2034558.83</v>
      </c>
      <c r="N688" s="101"/>
      <c r="O688" s="101"/>
      <c r="P688" s="101"/>
      <c r="Q688" s="93">
        <f t="shared" si="24"/>
        <v>319677.08000000007</v>
      </c>
      <c r="R688" s="94">
        <f t="shared" si="25"/>
        <v>588.70615403850968</v>
      </c>
    </row>
    <row r="689" spans="1:18" x14ac:dyDescent="0.35">
      <c r="A689" s="100">
        <v>4</v>
      </c>
      <c r="B689" s="101" t="s">
        <v>59</v>
      </c>
      <c r="C689" s="101" t="s">
        <v>460</v>
      </c>
      <c r="D689" s="101" t="s">
        <v>461</v>
      </c>
      <c r="E689" s="101" t="s">
        <v>462</v>
      </c>
      <c r="F689" s="101" t="s">
        <v>178</v>
      </c>
      <c r="G689" s="101" t="s">
        <v>1098</v>
      </c>
      <c r="H689" s="102">
        <v>9129</v>
      </c>
      <c r="I689" s="100">
        <v>5</v>
      </c>
      <c r="J689" s="103">
        <f>สกลนคร!F24</f>
        <v>1161469.52</v>
      </c>
      <c r="K689" s="104">
        <f>สกลนคร!AI24</f>
        <v>1603130.17</v>
      </c>
      <c r="L689" s="105">
        <f>สกลนคร!AJ24</f>
        <v>4532707.46</v>
      </c>
      <c r="M689" s="105">
        <f>สกลนคร!AK24</f>
        <v>3522550.1799999997</v>
      </c>
      <c r="N689" s="101"/>
      <c r="O689" s="101"/>
      <c r="P689" s="101"/>
      <c r="Q689" s="93">
        <f t="shared" si="24"/>
        <v>1010157.2800000003</v>
      </c>
      <c r="R689" s="94">
        <f t="shared" si="25"/>
        <v>496.51741264103407</v>
      </c>
    </row>
    <row r="690" spans="1:18" x14ac:dyDescent="0.35">
      <c r="A690" s="100">
        <v>5</v>
      </c>
      <c r="B690" s="101" t="s">
        <v>59</v>
      </c>
      <c r="C690" s="101" t="s">
        <v>460</v>
      </c>
      <c r="D690" s="101" t="s">
        <v>461</v>
      </c>
      <c r="E690" s="101" t="s">
        <v>462</v>
      </c>
      <c r="F690" s="101" t="s">
        <v>178</v>
      </c>
      <c r="G690" s="101" t="s">
        <v>1099</v>
      </c>
      <c r="H690" s="102">
        <v>4195</v>
      </c>
      <c r="I690" s="100">
        <v>3</v>
      </c>
      <c r="J690" s="103">
        <f>สกลนคร!F25</f>
        <v>525339.82999999996</v>
      </c>
      <c r="K690" s="104">
        <f>สกลนคร!AI25</f>
        <v>657237.16999999993</v>
      </c>
      <c r="L690" s="105">
        <f>สกลนคร!AJ25</f>
        <v>3215851.0300000003</v>
      </c>
      <c r="M690" s="105">
        <f>สกลนคร!AK25</f>
        <v>2325820.81</v>
      </c>
      <c r="N690" s="101"/>
      <c r="O690" s="101"/>
      <c r="P690" s="101"/>
      <c r="Q690" s="93">
        <f t="shared" si="24"/>
        <v>890030.2200000002</v>
      </c>
      <c r="R690" s="94">
        <f t="shared" si="25"/>
        <v>766.59142550655554</v>
      </c>
    </row>
    <row r="691" spans="1:18" x14ac:dyDescent="0.35">
      <c r="A691" s="100">
        <v>6</v>
      </c>
      <c r="B691" s="101" t="s">
        <v>59</v>
      </c>
      <c r="C691" s="101" t="s">
        <v>460</v>
      </c>
      <c r="D691" s="101" t="s">
        <v>461</v>
      </c>
      <c r="E691" s="101" t="s">
        <v>462</v>
      </c>
      <c r="F691" s="101" t="s">
        <v>178</v>
      </c>
      <c r="G691" s="101" t="s">
        <v>1100</v>
      </c>
      <c r="H691" s="102">
        <v>2134</v>
      </c>
      <c r="I691" s="100">
        <v>2</v>
      </c>
      <c r="J691" s="103">
        <f>สกลนคร!F26</f>
        <v>395827.85</v>
      </c>
      <c r="K691" s="104">
        <f>สกลนคร!AI26</f>
        <v>531426.84</v>
      </c>
      <c r="L691" s="105">
        <f>สกลนคร!AJ26</f>
        <v>1387924.7</v>
      </c>
      <c r="M691" s="105">
        <f>สกลนคร!AK26</f>
        <v>1098109.67</v>
      </c>
      <c r="N691" s="101"/>
      <c r="O691" s="101"/>
      <c r="P691" s="101"/>
      <c r="Q691" s="93">
        <f t="shared" si="24"/>
        <v>289815.03000000003</v>
      </c>
      <c r="R691" s="94">
        <f t="shared" si="25"/>
        <v>650.38645735707587</v>
      </c>
    </row>
    <row r="692" spans="1:18" x14ac:dyDescent="0.35">
      <c r="A692" s="100">
        <v>7</v>
      </c>
      <c r="B692" s="101" t="s">
        <v>59</v>
      </c>
      <c r="C692" s="101" t="s">
        <v>460</v>
      </c>
      <c r="D692" s="101" t="s">
        <v>461</v>
      </c>
      <c r="E692" s="101" t="s">
        <v>462</v>
      </c>
      <c r="F692" s="101" t="s">
        <v>178</v>
      </c>
      <c r="G692" s="101" t="s">
        <v>1101</v>
      </c>
      <c r="H692" s="102">
        <v>4917</v>
      </c>
      <c r="I692" s="100">
        <v>4</v>
      </c>
      <c r="J692" s="103">
        <f>สกลนคร!F27</f>
        <v>728830.03</v>
      </c>
      <c r="K692" s="104">
        <f>สกลนคร!AI27</f>
        <v>943036.99</v>
      </c>
      <c r="L692" s="105">
        <f>สกลนคร!AJ27</f>
        <v>3278493.38</v>
      </c>
      <c r="M692" s="105">
        <f>สกลนคร!AK27</f>
        <v>2934355.91</v>
      </c>
      <c r="N692" s="101"/>
      <c r="O692" s="101"/>
      <c r="P692" s="101"/>
      <c r="Q692" s="93">
        <f t="shared" si="24"/>
        <v>344137.46999999974</v>
      </c>
      <c r="R692" s="94">
        <f t="shared" si="25"/>
        <v>666.76700833841767</v>
      </c>
    </row>
    <row r="693" spans="1:18" x14ac:dyDescent="0.35">
      <c r="A693" s="100">
        <v>8</v>
      </c>
      <c r="B693" s="101" t="s">
        <v>59</v>
      </c>
      <c r="C693" s="101" t="s">
        <v>460</v>
      </c>
      <c r="D693" s="101" t="s">
        <v>461</v>
      </c>
      <c r="E693" s="101" t="s">
        <v>462</v>
      </c>
      <c r="F693" s="101" t="s">
        <v>178</v>
      </c>
      <c r="G693" s="101" t="s">
        <v>1102</v>
      </c>
      <c r="H693" s="102">
        <v>5095</v>
      </c>
      <c r="I693" s="100">
        <v>4</v>
      </c>
      <c r="J693" s="103">
        <f>สกลนคร!F28</f>
        <v>861046.3</v>
      </c>
      <c r="K693" s="104">
        <f>สกลนคร!AI28</f>
        <v>1046202.2400000001</v>
      </c>
      <c r="L693" s="105">
        <f>สกลนคร!AJ28</f>
        <v>2643013.06</v>
      </c>
      <c r="M693" s="105">
        <f>สกลนคร!AK28</f>
        <v>1889892.16</v>
      </c>
      <c r="N693" s="101"/>
      <c r="O693" s="101"/>
      <c r="P693" s="101"/>
      <c r="Q693" s="93">
        <f t="shared" si="24"/>
        <v>753120.90000000014</v>
      </c>
      <c r="R693" s="94">
        <f t="shared" si="25"/>
        <v>518.74642983316983</v>
      </c>
    </row>
    <row r="694" spans="1:18" x14ac:dyDescent="0.35">
      <c r="A694" s="100">
        <v>9</v>
      </c>
      <c r="B694" s="101" t="s">
        <v>59</v>
      </c>
      <c r="C694" s="101" t="s">
        <v>460</v>
      </c>
      <c r="D694" s="101" t="s">
        <v>461</v>
      </c>
      <c r="E694" s="101" t="s">
        <v>462</v>
      </c>
      <c r="F694" s="101" t="s">
        <v>178</v>
      </c>
      <c r="G694" s="101" t="s">
        <v>1103</v>
      </c>
      <c r="H694" s="102">
        <v>7253</v>
      </c>
      <c r="I694" s="100">
        <v>5</v>
      </c>
      <c r="J694" s="103">
        <f>สกลนคร!F29</f>
        <v>790878.41</v>
      </c>
      <c r="K694" s="104">
        <f>สกลนคร!AI29</f>
        <v>935234.27</v>
      </c>
      <c r="L694" s="105">
        <f>สกลนคร!AJ29</f>
        <v>3257207.25</v>
      </c>
      <c r="M694" s="105">
        <f>สกลนคร!AK29</f>
        <v>2990905.37</v>
      </c>
      <c r="N694" s="101"/>
      <c r="O694" s="101"/>
      <c r="P694" s="101"/>
      <c r="Q694" s="93">
        <f t="shared" si="24"/>
        <v>266301.87999999989</v>
      </c>
      <c r="R694" s="94">
        <f t="shared" si="25"/>
        <v>449.0841375982352</v>
      </c>
    </row>
    <row r="695" spans="1:18" x14ac:dyDescent="0.35">
      <c r="A695" s="100">
        <v>10</v>
      </c>
      <c r="B695" s="101" t="s">
        <v>59</v>
      </c>
      <c r="C695" s="101" t="s">
        <v>460</v>
      </c>
      <c r="D695" s="101" t="s">
        <v>461</v>
      </c>
      <c r="E695" s="101" t="s">
        <v>462</v>
      </c>
      <c r="F695" s="101" t="s">
        <v>178</v>
      </c>
      <c r="G695" s="101" t="s">
        <v>1104</v>
      </c>
      <c r="H695" s="102">
        <v>8018</v>
      </c>
      <c r="I695" s="100">
        <v>5</v>
      </c>
      <c r="J695" s="103">
        <f>สกลนคร!F30</f>
        <v>957785.61</v>
      </c>
      <c r="K695" s="104">
        <f>สกลนคร!AI30</f>
        <v>1766772.2000000002</v>
      </c>
      <c r="L695" s="105">
        <f>สกลนคร!AJ30</f>
        <v>4988333.8499999996</v>
      </c>
      <c r="M695" s="105">
        <f>สกลนคร!AK30</f>
        <v>4429336.4099999992</v>
      </c>
      <c r="N695" s="101"/>
      <c r="O695" s="101"/>
      <c r="P695" s="101"/>
      <c r="Q695" s="93">
        <f t="shared" si="24"/>
        <v>558997.44000000041</v>
      </c>
      <c r="R695" s="94">
        <f t="shared" si="25"/>
        <v>622.14191194811667</v>
      </c>
    </row>
    <row r="696" spans="1:18" x14ac:dyDescent="0.35">
      <c r="A696" s="100">
        <v>11</v>
      </c>
      <c r="B696" s="101" t="s">
        <v>59</v>
      </c>
      <c r="C696" s="101" t="s">
        <v>460</v>
      </c>
      <c r="D696" s="101" t="s">
        <v>461</v>
      </c>
      <c r="E696" s="101" t="s">
        <v>462</v>
      </c>
      <c r="F696" s="101" t="s">
        <v>178</v>
      </c>
      <c r="G696" s="101" t="s">
        <v>1105</v>
      </c>
      <c r="H696" s="102">
        <v>3577</v>
      </c>
      <c r="I696" s="100">
        <v>3</v>
      </c>
      <c r="J696" s="103">
        <f>สกลนคร!F31</f>
        <v>641886.88</v>
      </c>
      <c r="K696" s="104">
        <f>สกลนคร!AI31</f>
        <v>924184.73</v>
      </c>
      <c r="L696" s="105">
        <f>สกลนคร!AJ31</f>
        <v>1885482.51</v>
      </c>
      <c r="M696" s="105">
        <f>สกลนคร!AK31</f>
        <v>1631385.3299999998</v>
      </c>
      <c r="N696" s="101"/>
      <c r="O696" s="101"/>
      <c r="P696" s="101"/>
      <c r="Q696" s="93">
        <f t="shared" si="24"/>
        <v>254097.18000000017</v>
      </c>
      <c r="R696" s="94">
        <f t="shared" si="25"/>
        <v>527.11280682135873</v>
      </c>
    </row>
    <row r="697" spans="1:18" x14ac:dyDescent="0.35">
      <c r="A697" s="100">
        <v>12</v>
      </c>
      <c r="B697" s="101" t="s">
        <v>59</v>
      </c>
      <c r="C697" s="101" t="s">
        <v>460</v>
      </c>
      <c r="D697" s="101" t="s">
        <v>461</v>
      </c>
      <c r="E697" s="101" t="s">
        <v>462</v>
      </c>
      <c r="F697" s="101" t="s">
        <v>178</v>
      </c>
      <c r="G697" s="101" t="s">
        <v>1106</v>
      </c>
      <c r="H697" s="102">
        <v>3160</v>
      </c>
      <c r="I697" s="100">
        <v>3</v>
      </c>
      <c r="J697" s="103">
        <f>สกลนคร!F32</f>
        <v>823870.94</v>
      </c>
      <c r="K697" s="104">
        <f>สกลนคร!AI32</f>
        <v>928770.49</v>
      </c>
      <c r="L697" s="105">
        <f>สกลนคร!AJ32</f>
        <v>3029514.62</v>
      </c>
      <c r="M697" s="105">
        <f>สกลนคร!AK32</f>
        <v>2710152.97</v>
      </c>
      <c r="N697" s="101"/>
      <c r="O697" s="101"/>
      <c r="P697" s="101"/>
      <c r="Q697" s="93">
        <f t="shared" si="24"/>
        <v>319361.64999999991</v>
      </c>
      <c r="R697" s="94">
        <f t="shared" si="25"/>
        <v>958.70715822784814</v>
      </c>
    </row>
    <row r="698" spans="1:18" x14ac:dyDescent="0.35">
      <c r="A698" s="100">
        <v>13</v>
      </c>
      <c r="B698" s="101" t="s">
        <v>59</v>
      </c>
      <c r="C698" s="101" t="s">
        <v>460</v>
      </c>
      <c r="D698" s="101" t="s">
        <v>461</v>
      </c>
      <c r="E698" s="101" t="s">
        <v>462</v>
      </c>
      <c r="F698" s="101" t="s">
        <v>178</v>
      </c>
      <c r="G698" s="101" t="s">
        <v>1107</v>
      </c>
      <c r="H698" s="102">
        <v>3883</v>
      </c>
      <c r="I698" s="100">
        <v>3</v>
      </c>
      <c r="J698" s="103">
        <f>สกลนคร!F33</f>
        <v>844093.66</v>
      </c>
      <c r="K698" s="104">
        <f>สกลนคร!AI33</f>
        <v>1077741.1199999999</v>
      </c>
      <c r="L698" s="105">
        <f>สกลนคร!AJ33</f>
        <v>2706907.99</v>
      </c>
      <c r="M698" s="105">
        <f>สกลนคร!AK33</f>
        <v>1993051.05</v>
      </c>
      <c r="N698" s="101"/>
      <c r="O698" s="101"/>
      <c r="P698" s="101"/>
      <c r="Q698" s="93">
        <f t="shared" si="24"/>
        <v>713856.94000000018</v>
      </c>
      <c r="R698" s="94">
        <f t="shared" si="25"/>
        <v>697.11768993046621</v>
      </c>
    </row>
    <row r="699" spans="1:18" x14ac:dyDescent="0.35">
      <c r="A699" s="100">
        <v>14</v>
      </c>
      <c r="B699" s="101" t="s">
        <v>59</v>
      </c>
      <c r="C699" s="101" t="s">
        <v>460</v>
      </c>
      <c r="D699" s="101" t="s">
        <v>461</v>
      </c>
      <c r="E699" s="101" t="s">
        <v>462</v>
      </c>
      <c r="F699" s="101" t="s">
        <v>178</v>
      </c>
      <c r="G699" s="101" t="s">
        <v>1108</v>
      </c>
      <c r="H699" s="102">
        <v>3847</v>
      </c>
      <c r="I699" s="100">
        <v>3</v>
      </c>
      <c r="J699" s="103">
        <f>สกลนคร!F34</f>
        <v>1014301.53</v>
      </c>
      <c r="K699" s="104">
        <f>สกลนคร!AI34</f>
        <v>1306342.93</v>
      </c>
      <c r="L699" s="105">
        <f>สกลนคร!AJ34</f>
        <v>2797579.7</v>
      </c>
      <c r="M699" s="105">
        <f>สกลนคร!AK34</f>
        <v>2045165.25</v>
      </c>
      <c r="N699" s="101"/>
      <c r="O699" s="101"/>
      <c r="P699" s="101"/>
      <c r="Q699" s="93">
        <f t="shared" si="24"/>
        <v>752414.45000000019</v>
      </c>
      <c r="R699" s="94">
        <f t="shared" si="25"/>
        <v>727.21073563815969</v>
      </c>
    </row>
    <row r="700" spans="1:18" x14ac:dyDescent="0.35">
      <c r="A700" s="100">
        <v>15</v>
      </c>
      <c r="B700" s="101" t="s">
        <v>59</v>
      </c>
      <c r="C700" s="101" t="s">
        <v>460</v>
      </c>
      <c r="D700" s="101" t="s">
        <v>461</v>
      </c>
      <c r="E700" s="101" t="s">
        <v>462</v>
      </c>
      <c r="F700" s="101" t="s">
        <v>178</v>
      </c>
      <c r="G700" s="101" t="s">
        <v>1109</v>
      </c>
      <c r="H700" s="102">
        <v>7106</v>
      </c>
      <c r="I700" s="100">
        <v>5</v>
      </c>
      <c r="J700" s="103">
        <f>สกลนคร!F35</f>
        <v>1454098.26</v>
      </c>
      <c r="K700" s="104">
        <f>สกลนคร!AI35</f>
        <v>1729277.21</v>
      </c>
      <c r="L700" s="105">
        <f>สกลนคร!AJ35</f>
        <v>3316559.52</v>
      </c>
      <c r="M700" s="105">
        <f>สกลนคร!AK35</f>
        <v>2724042.6399999997</v>
      </c>
      <c r="N700" s="101"/>
      <c r="O700" s="101"/>
      <c r="P700" s="101"/>
      <c r="Q700" s="93">
        <f t="shared" si="24"/>
        <v>592516.88000000035</v>
      </c>
      <c r="R700" s="94">
        <f t="shared" si="25"/>
        <v>466.72664227413452</v>
      </c>
    </row>
    <row r="701" spans="1:18" x14ac:dyDescent="0.35">
      <c r="A701" s="100">
        <v>16</v>
      </c>
      <c r="B701" s="101" t="s">
        <v>59</v>
      </c>
      <c r="C701" s="101" t="s">
        <v>460</v>
      </c>
      <c r="D701" s="101" t="s">
        <v>461</v>
      </c>
      <c r="E701" s="101" t="s">
        <v>462</v>
      </c>
      <c r="F701" s="101" t="s">
        <v>178</v>
      </c>
      <c r="G701" s="101" t="s">
        <v>1110</v>
      </c>
      <c r="H701" s="102">
        <v>3440</v>
      </c>
      <c r="I701" s="100">
        <v>3</v>
      </c>
      <c r="J701" s="103">
        <f>สกลนคร!F36</f>
        <v>710356.15</v>
      </c>
      <c r="K701" s="104">
        <f>สกลนคร!AI36</f>
        <v>902036.34</v>
      </c>
      <c r="L701" s="105">
        <f>สกลนคร!AJ36</f>
        <v>2441974.6100000003</v>
      </c>
      <c r="M701" s="105">
        <f>สกลนคร!AK36</f>
        <v>2019385.45</v>
      </c>
      <c r="N701" s="101"/>
      <c r="O701" s="101"/>
      <c r="P701" s="101"/>
      <c r="Q701" s="93">
        <f t="shared" si="24"/>
        <v>422589.16000000038</v>
      </c>
      <c r="R701" s="94">
        <f t="shared" si="25"/>
        <v>709.87634011627915</v>
      </c>
    </row>
    <row r="702" spans="1:18" x14ac:dyDescent="0.35">
      <c r="A702" s="100">
        <v>17</v>
      </c>
      <c r="B702" s="101" t="s">
        <v>59</v>
      </c>
      <c r="C702" s="101" t="s">
        <v>460</v>
      </c>
      <c r="D702" s="101" t="s">
        <v>461</v>
      </c>
      <c r="E702" s="101" t="s">
        <v>462</v>
      </c>
      <c r="F702" s="101" t="s">
        <v>178</v>
      </c>
      <c r="G702" s="101" t="s">
        <v>1111</v>
      </c>
      <c r="H702" s="102">
        <v>4274</v>
      </c>
      <c r="I702" s="100">
        <v>3</v>
      </c>
      <c r="J702" s="103">
        <f>สกลนคร!F37</f>
        <v>970670.6</v>
      </c>
      <c r="K702" s="104">
        <f>สกลนคร!AI37</f>
        <v>1304188.19</v>
      </c>
      <c r="L702" s="105">
        <f>สกลนคร!AJ37</f>
        <v>3440959.83</v>
      </c>
      <c r="M702" s="105">
        <f>สกลนคร!AK37</f>
        <v>2446205.9900000002</v>
      </c>
      <c r="N702" s="101"/>
      <c r="O702" s="101"/>
      <c r="P702" s="101"/>
      <c r="Q702" s="93">
        <f t="shared" si="24"/>
        <v>994753.83999999985</v>
      </c>
      <c r="R702" s="94">
        <f t="shared" si="25"/>
        <v>805.09120963968178</v>
      </c>
    </row>
    <row r="703" spans="1:18" x14ac:dyDescent="0.35">
      <c r="A703" s="100">
        <v>18</v>
      </c>
      <c r="B703" s="101" t="s">
        <v>59</v>
      </c>
      <c r="C703" s="101" t="s">
        <v>460</v>
      </c>
      <c r="D703" s="101" t="s">
        <v>461</v>
      </c>
      <c r="E703" s="101" t="s">
        <v>462</v>
      </c>
      <c r="F703" s="101" t="s">
        <v>178</v>
      </c>
      <c r="G703" s="101" t="s">
        <v>1112</v>
      </c>
      <c r="H703" s="102">
        <v>2034</v>
      </c>
      <c r="I703" s="100">
        <v>2</v>
      </c>
      <c r="J703" s="103">
        <f>สกลนคร!F38</f>
        <v>639198.19999999995</v>
      </c>
      <c r="K703" s="104">
        <f>สกลนคร!AI38</f>
        <v>765186.94</v>
      </c>
      <c r="L703" s="105">
        <f>สกลนคร!AJ38</f>
        <v>1856289.77</v>
      </c>
      <c r="M703" s="105">
        <f>สกลนคร!AK38</f>
        <v>1381886.13</v>
      </c>
      <c r="N703" s="101"/>
      <c r="O703" s="101"/>
      <c r="P703" s="101"/>
      <c r="Q703" s="93">
        <f t="shared" si="24"/>
        <v>474403.64000000013</v>
      </c>
      <c r="R703" s="94">
        <f t="shared" si="25"/>
        <v>912.63017207472956</v>
      </c>
    </row>
    <row r="704" spans="1:18" x14ac:dyDescent="0.35">
      <c r="A704" s="100">
        <v>19</v>
      </c>
      <c r="B704" s="101" t="s">
        <v>59</v>
      </c>
      <c r="C704" s="101" t="s">
        <v>460</v>
      </c>
      <c r="D704" s="101" t="s">
        <v>461</v>
      </c>
      <c r="E704" s="101" t="s">
        <v>462</v>
      </c>
      <c r="F704" s="101" t="s">
        <v>178</v>
      </c>
      <c r="G704" s="101" t="s">
        <v>1113</v>
      </c>
      <c r="H704" s="102">
        <v>5381</v>
      </c>
      <c r="I704" s="100">
        <v>4</v>
      </c>
      <c r="J704" s="103">
        <f>สกลนคร!F39</f>
        <v>622426.36</v>
      </c>
      <c r="K704" s="104">
        <f>สกลนคร!AI39</f>
        <v>715162.02999999991</v>
      </c>
      <c r="L704" s="105">
        <f>สกลนคร!AJ39</f>
        <v>3101935.63</v>
      </c>
      <c r="M704" s="105">
        <f>สกลนคร!AK39</f>
        <v>2636789.5300000003</v>
      </c>
      <c r="N704" s="101"/>
      <c r="O704" s="101"/>
      <c r="P704" s="101"/>
      <c r="Q704" s="93">
        <f t="shared" si="24"/>
        <v>465146.09999999963</v>
      </c>
      <c r="R704" s="94">
        <f t="shared" si="25"/>
        <v>576.46081211670696</v>
      </c>
    </row>
    <row r="705" spans="1:18" x14ac:dyDescent="0.35">
      <c r="A705" s="100">
        <v>20</v>
      </c>
      <c r="B705" s="101" t="s">
        <v>59</v>
      </c>
      <c r="C705" s="101" t="s">
        <v>460</v>
      </c>
      <c r="D705" s="101" t="s">
        <v>461</v>
      </c>
      <c r="E705" s="101" t="s">
        <v>462</v>
      </c>
      <c r="F705" s="101" t="s">
        <v>178</v>
      </c>
      <c r="G705" s="101" t="s">
        <v>1114</v>
      </c>
      <c r="H705" s="102">
        <v>2615</v>
      </c>
      <c r="I705" s="100">
        <v>2</v>
      </c>
      <c r="J705" s="103">
        <f>สกลนคร!F40</f>
        <v>1179518.02</v>
      </c>
      <c r="K705" s="104">
        <f>สกลนคร!AI40</f>
        <v>1379373.03</v>
      </c>
      <c r="L705" s="105">
        <f>สกลนคร!AJ40</f>
        <v>2448022.9000000004</v>
      </c>
      <c r="M705" s="105">
        <f>สกลนคร!AK40</f>
        <v>1503213.0699999998</v>
      </c>
      <c r="N705" s="101"/>
      <c r="O705" s="101"/>
      <c r="P705" s="101"/>
      <c r="Q705" s="93">
        <f t="shared" si="24"/>
        <v>944809.83000000054</v>
      </c>
      <c r="R705" s="94">
        <f t="shared" si="25"/>
        <v>936.14642447418748</v>
      </c>
    </row>
    <row r="706" spans="1:18" x14ac:dyDescent="0.35">
      <c r="A706" s="100">
        <v>21</v>
      </c>
      <c r="B706" s="101" t="s">
        <v>59</v>
      </c>
      <c r="C706" s="101" t="s">
        <v>460</v>
      </c>
      <c r="D706" s="101" t="s">
        <v>461</v>
      </c>
      <c r="E706" s="101" t="s">
        <v>462</v>
      </c>
      <c r="F706" s="101" t="s">
        <v>178</v>
      </c>
      <c r="G706" s="101" t="s">
        <v>1115</v>
      </c>
      <c r="H706" s="102">
        <v>2358</v>
      </c>
      <c r="I706" s="100">
        <v>2</v>
      </c>
      <c r="J706" s="103">
        <f>สกลนคร!F41</f>
        <v>1136006.6200000001</v>
      </c>
      <c r="K706" s="104">
        <f>สกลนคร!AI41</f>
        <v>1337211.94</v>
      </c>
      <c r="L706" s="105">
        <f>สกลนคร!AJ41</f>
        <v>2856935.9</v>
      </c>
      <c r="M706" s="105">
        <f>สกลนคร!AK41</f>
        <v>1594949.1099999999</v>
      </c>
      <c r="N706" s="101"/>
      <c r="O706" s="101"/>
      <c r="P706" s="101"/>
      <c r="Q706" s="93">
        <f t="shared" si="24"/>
        <v>1261986.79</v>
      </c>
      <c r="R706" s="94">
        <f t="shared" si="25"/>
        <v>1211.5928329092451</v>
      </c>
    </row>
    <row r="707" spans="1:18" x14ac:dyDescent="0.35">
      <c r="A707" s="100">
        <v>22</v>
      </c>
      <c r="B707" s="101" t="s">
        <v>59</v>
      </c>
      <c r="C707" s="101" t="s">
        <v>460</v>
      </c>
      <c r="D707" s="101" t="s">
        <v>461</v>
      </c>
      <c r="E707" s="101" t="s">
        <v>462</v>
      </c>
      <c r="F707" s="101" t="s">
        <v>178</v>
      </c>
      <c r="G707" s="101" t="s">
        <v>1116</v>
      </c>
      <c r="H707" s="102">
        <v>5963</v>
      </c>
      <c r="I707" s="100">
        <v>4</v>
      </c>
      <c r="J707" s="103">
        <f>สกลนคร!F42</f>
        <v>784553.49</v>
      </c>
      <c r="K707" s="104">
        <f>สกลนคร!AI42</f>
        <v>967142.83</v>
      </c>
      <c r="L707" s="105">
        <f>สกลนคร!AJ42</f>
        <v>3756614.5999999996</v>
      </c>
      <c r="M707" s="105">
        <f>สกลนคร!AK42</f>
        <v>2671817.59</v>
      </c>
      <c r="N707" s="101"/>
      <c r="O707" s="101"/>
      <c r="P707" s="101"/>
      <c r="Q707" s="93">
        <f t="shared" si="24"/>
        <v>1084797.0099999998</v>
      </c>
      <c r="R707" s="94">
        <f t="shared" si="25"/>
        <v>629.98735535804121</v>
      </c>
    </row>
    <row r="708" spans="1:18" x14ac:dyDescent="0.35">
      <c r="A708" s="100">
        <v>23</v>
      </c>
      <c r="B708" s="101" t="s">
        <v>59</v>
      </c>
      <c r="C708" s="101" t="s">
        <v>460</v>
      </c>
      <c r="D708" s="101" t="s">
        <v>461</v>
      </c>
      <c r="E708" s="101" t="s">
        <v>462</v>
      </c>
      <c r="F708" s="101" t="s">
        <v>178</v>
      </c>
      <c r="G708" s="101" t="s">
        <v>1117</v>
      </c>
      <c r="H708" s="102">
        <v>3364</v>
      </c>
      <c r="I708" s="100">
        <v>3</v>
      </c>
      <c r="J708" s="103">
        <f>สกลนคร!F43</f>
        <v>553546.73</v>
      </c>
      <c r="K708" s="104">
        <f>สกลนคร!AI43</f>
        <v>771295.24</v>
      </c>
      <c r="L708" s="105">
        <f>สกลนคร!AJ43</f>
        <v>2101856.38</v>
      </c>
      <c r="M708" s="105">
        <f>สกลนคร!AK43</f>
        <v>1724109.22</v>
      </c>
      <c r="N708" s="101"/>
      <c r="O708" s="101"/>
      <c r="P708" s="101"/>
      <c r="Q708" s="93">
        <f t="shared" si="24"/>
        <v>377747.15999999992</v>
      </c>
      <c r="R708" s="94">
        <f t="shared" si="25"/>
        <v>624.80867419738399</v>
      </c>
    </row>
    <row r="709" spans="1:18" x14ac:dyDescent="0.35">
      <c r="A709" s="100">
        <v>24</v>
      </c>
      <c r="B709" s="101" t="s">
        <v>59</v>
      </c>
      <c r="C709" s="101" t="s">
        <v>460</v>
      </c>
      <c r="D709" s="101" t="s">
        <v>461</v>
      </c>
      <c r="E709" s="101" t="s">
        <v>462</v>
      </c>
      <c r="F709" s="101" t="s">
        <v>178</v>
      </c>
      <c r="G709" s="101" t="s">
        <v>1118</v>
      </c>
      <c r="H709" s="102">
        <v>2792</v>
      </c>
      <c r="I709" s="100">
        <v>2</v>
      </c>
      <c r="J709" s="103">
        <f>สกลนคร!F44</f>
        <v>861716.02</v>
      </c>
      <c r="K709" s="104">
        <f>สกลนคร!AI44</f>
        <v>1101458.1100000001</v>
      </c>
      <c r="L709" s="105">
        <f>สกลนคร!AJ44</f>
        <v>1959352.23</v>
      </c>
      <c r="M709" s="105">
        <f>สกลนคร!AK44</f>
        <v>1624979.2599999998</v>
      </c>
      <c r="N709" s="101"/>
      <c r="O709" s="101"/>
      <c r="P709" s="101"/>
      <c r="Q709" s="93">
        <f t="shared" si="24"/>
        <v>334372.9700000002</v>
      </c>
      <c r="R709" s="94">
        <f t="shared" si="25"/>
        <v>701.77372134670486</v>
      </c>
    </row>
    <row r="710" spans="1:18" x14ac:dyDescent="0.35">
      <c r="A710" s="100">
        <v>25</v>
      </c>
      <c r="B710" s="101" t="s">
        <v>59</v>
      </c>
      <c r="C710" s="101" t="s">
        <v>460</v>
      </c>
      <c r="D710" s="101" t="s">
        <v>461</v>
      </c>
      <c r="E710" s="101" t="s">
        <v>462</v>
      </c>
      <c r="F710" s="101" t="s">
        <v>178</v>
      </c>
      <c r="G710" s="101" t="s">
        <v>1119</v>
      </c>
      <c r="H710" s="102">
        <v>2430</v>
      </c>
      <c r="I710" s="100">
        <v>2</v>
      </c>
      <c r="J710" s="103">
        <f>สกลนคร!F45</f>
        <v>658926.31000000006</v>
      </c>
      <c r="K710" s="104">
        <f>สกลนคร!AI45</f>
        <v>906966.83000000007</v>
      </c>
      <c r="L710" s="105">
        <f>สกลนคร!AJ45</f>
        <v>2656715.0300000003</v>
      </c>
      <c r="M710" s="105">
        <f>สกลนคร!AK45</f>
        <v>2111962.17</v>
      </c>
      <c r="N710" s="101"/>
      <c r="O710" s="101"/>
      <c r="P710" s="101"/>
      <c r="Q710" s="93">
        <f t="shared" si="24"/>
        <v>544752.86000000034</v>
      </c>
      <c r="R710" s="94">
        <f t="shared" si="25"/>
        <v>1093.2983662551442</v>
      </c>
    </row>
    <row r="711" spans="1:18" s="112" customFormat="1" x14ac:dyDescent="0.35">
      <c r="A711" s="106">
        <v>1</v>
      </c>
      <c r="B711" s="107" t="s">
        <v>59</v>
      </c>
      <c r="C711" s="107"/>
      <c r="D711" s="107"/>
      <c r="E711" s="107" t="s">
        <v>75</v>
      </c>
      <c r="F711" s="107"/>
      <c r="G711" s="107" t="s">
        <v>464</v>
      </c>
      <c r="H711" s="113">
        <f>SUM(H686:H710)</f>
        <v>106102</v>
      </c>
      <c r="I711" s="106"/>
      <c r="J711" s="109">
        <f>SUM(J686:J710)</f>
        <v>19493619.369999994</v>
      </c>
      <c r="K711" s="109">
        <f>SUM(K686:K710)</f>
        <v>25228789.610000007</v>
      </c>
      <c r="L711" s="109">
        <f>SUM(L686:L710)</f>
        <v>68945272.770000011</v>
      </c>
      <c r="M711" s="109">
        <f>SUM(M686:M710)</f>
        <v>54746762.789999999</v>
      </c>
      <c r="N711" s="107">
        <v>24</v>
      </c>
      <c r="O711" s="107">
        <v>24</v>
      </c>
      <c r="P711" s="107">
        <f>N711-O711</f>
        <v>0</v>
      </c>
      <c r="Q711" s="110">
        <f t="shared" ref="Q711:Q774" si="27">L711-M711</f>
        <v>14198509.980000012</v>
      </c>
      <c r="R711" s="111">
        <f>L711/H711</f>
        <v>649.80182060658626</v>
      </c>
    </row>
    <row r="712" spans="1:18" x14ac:dyDescent="0.35">
      <c r="A712" s="100">
        <v>1</v>
      </c>
      <c r="B712" s="101" t="s">
        <v>59</v>
      </c>
      <c r="C712" s="101" t="s">
        <v>465</v>
      </c>
      <c r="D712" s="101" t="s">
        <v>80</v>
      </c>
      <c r="E712" s="101" t="s">
        <v>466</v>
      </c>
      <c r="F712" s="101" t="s">
        <v>208</v>
      </c>
      <c r="G712" s="101" t="s">
        <v>467</v>
      </c>
      <c r="H712" s="102"/>
      <c r="I712" s="100"/>
      <c r="J712" s="103"/>
      <c r="K712" s="104"/>
      <c r="L712" s="105"/>
      <c r="M712" s="105"/>
      <c r="N712" s="101"/>
      <c r="O712" s="101"/>
      <c r="P712" s="101"/>
    </row>
    <row r="713" spans="1:18" x14ac:dyDescent="0.35">
      <c r="A713" s="100">
        <v>2</v>
      </c>
      <c r="B713" s="101" t="s">
        <v>59</v>
      </c>
      <c r="C713" s="101" t="s">
        <v>465</v>
      </c>
      <c r="D713" s="101" t="s">
        <v>80</v>
      </c>
      <c r="E713" s="101" t="s">
        <v>466</v>
      </c>
      <c r="F713" s="101" t="s">
        <v>178</v>
      </c>
      <c r="G713" s="101" t="s">
        <v>1120</v>
      </c>
      <c r="H713" s="102">
        <v>6067</v>
      </c>
      <c r="I713" s="100">
        <v>5</v>
      </c>
      <c r="J713" s="103">
        <f>สกลนคร!F46</f>
        <v>343062.93</v>
      </c>
      <c r="K713" s="104">
        <f>สกลนคร!AI46</f>
        <v>446544.09</v>
      </c>
      <c r="L713" s="105">
        <f>สกลนคร!AJ46</f>
        <v>2637203.81</v>
      </c>
      <c r="M713" s="105">
        <f>สกลนคร!AK46</f>
        <v>2582113.7800000003</v>
      </c>
      <c r="N713" s="101"/>
      <c r="O713" s="101"/>
      <c r="P713" s="101"/>
      <c r="Q713" s="93">
        <f t="shared" si="27"/>
        <v>55090.029999999795</v>
      </c>
      <c r="R713" s="94">
        <f t="shared" ref="R713:R774" si="28">L713/H713</f>
        <v>434.68004120652711</v>
      </c>
    </row>
    <row r="714" spans="1:18" x14ac:dyDescent="0.35">
      <c r="A714" s="100">
        <v>3</v>
      </c>
      <c r="B714" s="101" t="s">
        <v>59</v>
      </c>
      <c r="C714" s="101" t="s">
        <v>465</v>
      </c>
      <c r="D714" s="101" t="s">
        <v>80</v>
      </c>
      <c r="E714" s="101" t="s">
        <v>466</v>
      </c>
      <c r="F714" s="101" t="s">
        <v>178</v>
      </c>
      <c r="G714" s="101" t="s">
        <v>1121</v>
      </c>
      <c r="H714" s="102">
        <v>5626</v>
      </c>
      <c r="I714" s="100">
        <v>4</v>
      </c>
      <c r="J714" s="103">
        <f>สกลนคร!F47</f>
        <v>471951.29</v>
      </c>
      <c r="K714" s="104">
        <f>สกลนคร!AI47</f>
        <v>485830.55000000005</v>
      </c>
      <c r="L714" s="105">
        <f>สกลนคร!AJ47</f>
        <v>3589210.11</v>
      </c>
      <c r="M714" s="105">
        <f>สกลนคร!AK47</f>
        <v>3331128.9499999997</v>
      </c>
      <c r="N714" s="101"/>
      <c r="O714" s="101"/>
      <c r="P714" s="101"/>
      <c r="Q714" s="93">
        <f t="shared" si="27"/>
        <v>258081.16000000015</v>
      </c>
      <c r="R714" s="94">
        <f t="shared" si="28"/>
        <v>637.96838073231424</v>
      </c>
    </row>
    <row r="715" spans="1:18" x14ac:dyDescent="0.35">
      <c r="A715" s="100">
        <v>4</v>
      </c>
      <c r="B715" s="101" t="s">
        <v>59</v>
      </c>
      <c r="C715" s="101" t="s">
        <v>465</v>
      </c>
      <c r="D715" s="101" t="s">
        <v>80</v>
      </c>
      <c r="E715" s="101" t="s">
        <v>466</v>
      </c>
      <c r="F715" s="101" t="s">
        <v>178</v>
      </c>
      <c r="G715" s="101" t="s">
        <v>1122</v>
      </c>
      <c r="H715" s="102">
        <v>3964</v>
      </c>
      <c r="I715" s="100">
        <v>3</v>
      </c>
      <c r="J715" s="103">
        <f>สกลนคร!F48</f>
        <v>350066.5</v>
      </c>
      <c r="K715" s="104">
        <f>สกลนคร!AI48</f>
        <v>376768.95</v>
      </c>
      <c r="L715" s="105">
        <f>สกลนคร!AJ48</f>
        <v>3543789.52</v>
      </c>
      <c r="M715" s="105">
        <f>สกลนคร!AK48</f>
        <v>3545897.06</v>
      </c>
      <c r="N715" s="101"/>
      <c r="O715" s="101"/>
      <c r="P715" s="101"/>
      <c r="Q715" s="93">
        <f t="shared" si="27"/>
        <v>-2107.5400000000373</v>
      </c>
      <c r="R715" s="94">
        <f t="shared" si="28"/>
        <v>893.99331987891014</v>
      </c>
    </row>
    <row r="716" spans="1:18" x14ac:dyDescent="0.35">
      <c r="A716" s="100">
        <v>5</v>
      </c>
      <c r="B716" s="101" t="s">
        <v>59</v>
      </c>
      <c r="C716" s="101" t="s">
        <v>465</v>
      </c>
      <c r="D716" s="101" t="s">
        <v>80</v>
      </c>
      <c r="E716" s="101" t="s">
        <v>466</v>
      </c>
      <c r="F716" s="101" t="s">
        <v>178</v>
      </c>
      <c r="G716" s="101" t="s">
        <v>1123</v>
      </c>
      <c r="H716" s="102">
        <v>2688</v>
      </c>
      <c r="I716" s="100">
        <v>2</v>
      </c>
      <c r="J716" s="103">
        <f>สกลนคร!F49</f>
        <v>149990.07999999999</v>
      </c>
      <c r="K716" s="104">
        <f>สกลนคร!AI49</f>
        <v>154985.06</v>
      </c>
      <c r="L716" s="105">
        <f>สกลนคร!AJ49</f>
        <v>3067423.44</v>
      </c>
      <c r="M716" s="105">
        <f>สกลนคร!AK49</f>
        <v>2253415.5100000002</v>
      </c>
      <c r="N716" s="101"/>
      <c r="O716" s="101"/>
      <c r="P716" s="101"/>
      <c r="Q716" s="93">
        <f t="shared" si="27"/>
        <v>814007.9299999997</v>
      </c>
      <c r="R716" s="94">
        <f t="shared" si="28"/>
        <v>1141.1545535714286</v>
      </c>
    </row>
    <row r="717" spans="1:18" x14ac:dyDescent="0.35">
      <c r="A717" s="100">
        <v>6</v>
      </c>
      <c r="B717" s="101" t="s">
        <v>59</v>
      </c>
      <c r="C717" s="101" t="s">
        <v>465</v>
      </c>
      <c r="D717" s="101" t="s">
        <v>80</v>
      </c>
      <c r="E717" s="101" t="s">
        <v>466</v>
      </c>
      <c r="F717" s="101" t="s">
        <v>178</v>
      </c>
      <c r="G717" s="101" t="s">
        <v>1124</v>
      </c>
      <c r="H717" s="102">
        <v>4641</v>
      </c>
      <c r="I717" s="100">
        <v>4</v>
      </c>
      <c r="J717" s="103">
        <f>สกลนคร!F50</f>
        <v>513720.85</v>
      </c>
      <c r="K717" s="104">
        <f>สกลนคร!AI50</f>
        <v>508827.06</v>
      </c>
      <c r="L717" s="105">
        <f>สกลนคร!AJ50</f>
        <v>3332703.79</v>
      </c>
      <c r="M717" s="105">
        <f>สกลนคร!AK50</f>
        <v>2919481.33</v>
      </c>
      <c r="N717" s="101"/>
      <c r="O717" s="101"/>
      <c r="P717" s="101"/>
      <c r="Q717" s="93">
        <f t="shared" si="27"/>
        <v>413222.45999999996</v>
      </c>
      <c r="R717" s="94">
        <f t="shared" si="28"/>
        <v>718.10036414565832</v>
      </c>
    </row>
    <row r="718" spans="1:18" x14ac:dyDescent="0.35">
      <c r="A718" s="100">
        <v>7</v>
      </c>
      <c r="B718" s="101" t="s">
        <v>59</v>
      </c>
      <c r="C718" s="101" t="s">
        <v>465</v>
      </c>
      <c r="D718" s="101" t="s">
        <v>80</v>
      </c>
      <c r="E718" s="101" t="s">
        <v>466</v>
      </c>
      <c r="F718" s="101" t="s">
        <v>178</v>
      </c>
      <c r="G718" s="101" t="s">
        <v>1125</v>
      </c>
      <c r="H718" s="102">
        <v>3844</v>
      </c>
      <c r="I718" s="100">
        <v>3</v>
      </c>
      <c r="J718" s="103">
        <f>สกลนคร!F51</f>
        <v>326738.11</v>
      </c>
      <c r="K718" s="104">
        <f>สกลนคร!AI51</f>
        <v>364859.52999999997</v>
      </c>
      <c r="L718" s="105">
        <f>สกลนคร!AJ51</f>
        <v>2065301.2799999998</v>
      </c>
      <c r="M718" s="105">
        <f>สกลนคร!AK51</f>
        <v>1963620.11</v>
      </c>
      <c r="N718" s="101"/>
      <c r="O718" s="101"/>
      <c r="P718" s="101"/>
      <c r="Q718" s="93">
        <f t="shared" si="27"/>
        <v>101681.16999999969</v>
      </c>
      <c r="R718" s="94">
        <f t="shared" si="28"/>
        <v>537.27920915712798</v>
      </c>
    </row>
    <row r="719" spans="1:18" s="112" customFormat="1" x14ac:dyDescent="0.35">
      <c r="A719" s="106">
        <v>2</v>
      </c>
      <c r="B719" s="107" t="s">
        <v>59</v>
      </c>
      <c r="C719" s="107"/>
      <c r="D719" s="107"/>
      <c r="E719" s="107" t="s">
        <v>75</v>
      </c>
      <c r="F719" s="107"/>
      <c r="G719" s="107" t="s">
        <v>468</v>
      </c>
      <c r="H719" s="113">
        <f>SUM(H712:H718)</f>
        <v>26830</v>
      </c>
      <c r="I719" s="106"/>
      <c r="J719" s="109">
        <f>SUM(J712:J718)</f>
        <v>2155529.7599999998</v>
      </c>
      <c r="K719" s="109">
        <f>SUM(K712:K718)</f>
        <v>2337815.2400000002</v>
      </c>
      <c r="L719" s="109">
        <f>SUM(L712:L718)</f>
        <v>18235631.949999999</v>
      </c>
      <c r="M719" s="109">
        <f>SUM(M712:M718)</f>
        <v>16595656.74</v>
      </c>
      <c r="N719" s="107">
        <v>6</v>
      </c>
      <c r="O719" s="107">
        <v>6</v>
      </c>
      <c r="P719" s="107">
        <f>N719-O719</f>
        <v>0</v>
      </c>
      <c r="Q719" s="110">
        <f t="shared" si="27"/>
        <v>1639975.209999999</v>
      </c>
      <c r="R719" s="111">
        <f>L719/H719</f>
        <v>679.67319977636976</v>
      </c>
    </row>
    <row r="720" spans="1:18" s="112" customFormat="1" x14ac:dyDescent="0.35">
      <c r="A720" s="172">
        <v>1</v>
      </c>
      <c r="B720" s="143" t="s">
        <v>59</v>
      </c>
      <c r="C720" s="143" t="s">
        <v>469</v>
      </c>
      <c r="D720" s="143" t="s">
        <v>87</v>
      </c>
      <c r="E720" s="143" t="s">
        <v>470</v>
      </c>
      <c r="F720" s="143" t="s">
        <v>208</v>
      </c>
      <c r="G720" s="143" t="s">
        <v>470</v>
      </c>
      <c r="H720" s="190"/>
      <c r="I720" s="172"/>
      <c r="J720" s="191"/>
      <c r="K720" s="192"/>
      <c r="L720" s="142"/>
      <c r="M720" s="142"/>
      <c r="N720" s="143"/>
      <c r="O720" s="143"/>
      <c r="P720" s="143"/>
      <c r="Q720" s="110"/>
      <c r="R720" s="111"/>
    </row>
    <row r="721" spans="1:18" x14ac:dyDescent="0.35">
      <c r="A721" s="100">
        <v>2</v>
      </c>
      <c r="B721" s="101" t="s">
        <v>59</v>
      </c>
      <c r="C721" s="101" t="s">
        <v>469</v>
      </c>
      <c r="D721" s="101" t="s">
        <v>87</v>
      </c>
      <c r="E721" s="101" t="s">
        <v>470</v>
      </c>
      <c r="F721" s="101" t="s">
        <v>178</v>
      </c>
      <c r="G721" s="101" t="s">
        <v>1126</v>
      </c>
      <c r="H721" s="102">
        <v>4084</v>
      </c>
      <c r="I721" s="100">
        <v>3</v>
      </c>
      <c r="J721" s="103">
        <f>สกลนคร!F52</f>
        <v>466583.41</v>
      </c>
      <c r="K721" s="104">
        <f>สกลนคร!AI52</f>
        <v>497978.45999999996</v>
      </c>
      <c r="L721" s="105">
        <f>สกลนคร!AJ52</f>
        <v>2511264.85</v>
      </c>
      <c r="M721" s="105">
        <f>สกลนคร!AK52</f>
        <v>2237741.6399999997</v>
      </c>
      <c r="N721" s="101"/>
      <c r="O721" s="101"/>
      <c r="P721" s="101"/>
      <c r="Q721" s="93">
        <f t="shared" si="27"/>
        <v>273523.21000000043</v>
      </c>
      <c r="R721" s="94">
        <f t="shared" si="28"/>
        <v>614.90324436826643</v>
      </c>
    </row>
    <row r="722" spans="1:18" x14ac:dyDescent="0.35">
      <c r="A722" s="100">
        <v>3</v>
      </c>
      <c r="B722" s="101" t="s">
        <v>59</v>
      </c>
      <c r="C722" s="101" t="s">
        <v>469</v>
      </c>
      <c r="D722" s="101" t="s">
        <v>87</v>
      </c>
      <c r="E722" s="101" t="s">
        <v>470</v>
      </c>
      <c r="F722" s="101" t="s">
        <v>178</v>
      </c>
      <c r="G722" s="101" t="s">
        <v>1127</v>
      </c>
      <c r="H722" s="102">
        <v>4275</v>
      </c>
      <c r="I722" s="100">
        <v>3</v>
      </c>
      <c r="J722" s="103">
        <f>สกลนคร!F53</f>
        <v>591681.11</v>
      </c>
      <c r="K722" s="104">
        <f>สกลนคร!AI53</f>
        <v>660520.61</v>
      </c>
      <c r="L722" s="105">
        <f>สกลนคร!AJ53</f>
        <v>2344328.0499999998</v>
      </c>
      <c r="M722" s="105">
        <f>สกลนคร!AK53</f>
        <v>2371617.2200000002</v>
      </c>
      <c r="N722" s="101"/>
      <c r="O722" s="101"/>
      <c r="P722" s="101"/>
      <c r="Q722" s="93">
        <f t="shared" si="27"/>
        <v>-27289.170000000391</v>
      </c>
      <c r="R722" s="94">
        <f t="shared" si="28"/>
        <v>548.38083040935669</v>
      </c>
    </row>
    <row r="723" spans="1:18" x14ac:dyDescent="0.35">
      <c r="A723" s="100">
        <v>4</v>
      </c>
      <c r="B723" s="101" t="s">
        <v>59</v>
      </c>
      <c r="C723" s="101" t="s">
        <v>469</v>
      </c>
      <c r="D723" s="101" t="s">
        <v>87</v>
      </c>
      <c r="E723" s="101" t="s">
        <v>470</v>
      </c>
      <c r="F723" s="101" t="s">
        <v>178</v>
      </c>
      <c r="G723" s="101" t="s">
        <v>1128</v>
      </c>
      <c r="H723" s="102">
        <v>4414</v>
      </c>
      <c r="I723" s="100">
        <v>3</v>
      </c>
      <c r="J723" s="103">
        <f>สกลนคร!F54</f>
        <v>1109729.24</v>
      </c>
      <c r="K723" s="104">
        <f>สกลนคร!AI54</f>
        <v>1119295.6299999999</v>
      </c>
      <c r="L723" s="105">
        <f>สกลนคร!AJ54</f>
        <v>2375349.91</v>
      </c>
      <c r="M723" s="105">
        <f>สกลนคร!AK54</f>
        <v>2116817.81</v>
      </c>
      <c r="N723" s="101"/>
      <c r="O723" s="101"/>
      <c r="P723" s="101"/>
      <c r="Q723" s="93">
        <f t="shared" si="27"/>
        <v>258532.10000000009</v>
      </c>
      <c r="R723" s="94">
        <f t="shared" si="28"/>
        <v>538.13998867240605</v>
      </c>
    </row>
    <row r="724" spans="1:18" x14ac:dyDescent="0.35">
      <c r="A724" s="100">
        <v>5</v>
      </c>
      <c r="B724" s="101" t="s">
        <v>59</v>
      </c>
      <c r="C724" s="101" t="s">
        <v>469</v>
      </c>
      <c r="D724" s="101" t="s">
        <v>87</v>
      </c>
      <c r="E724" s="101" t="s">
        <v>470</v>
      </c>
      <c r="F724" s="101" t="s">
        <v>178</v>
      </c>
      <c r="G724" s="101" t="s">
        <v>1129</v>
      </c>
      <c r="H724" s="102">
        <v>3418</v>
      </c>
      <c r="I724" s="100">
        <v>3</v>
      </c>
      <c r="J724" s="103">
        <f>สกลนคร!F55</f>
        <v>432415.03</v>
      </c>
      <c r="K724" s="104">
        <f>สกลนคร!AI55</f>
        <v>469305.69000000006</v>
      </c>
      <c r="L724" s="105">
        <f>สกลนคร!AJ55</f>
        <v>2200936.9500000002</v>
      </c>
      <c r="M724" s="105">
        <f>สกลนคร!AK55</f>
        <v>2074968.5</v>
      </c>
      <c r="N724" s="101"/>
      <c r="O724" s="101"/>
      <c r="P724" s="101"/>
      <c r="Q724" s="93">
        <f t="shared" si="27"/>
        <v>125968.45000000019</v>
      </c>
      <c r="R724" s="94">
        <f t="shared" si="28"/>
        <v>643.92538033937979</v>
      </c>
    </row>
    <row r="725" spans="1:18" x14ac:dyDescent="0.35">
      <c r="A725" s="100">
        <v>6</v>
      </c>
      <c r="B725" s="101" t="s">
        <v>59</v>
      </c>
      <c r="C725" s="101" t="s">
        <v>469</v>
      </c>
      <c r="D725" s="101" t="s">
        <v>87</v>
      </c>
      <c r="E725" s="101" t="s">
        <v>470</v>
      </c>
      <c r="F725" s="101" t="s">
        <v>178</v>
      </c>
      <c r="G725" s="101" t="s">
        <v>1130</v>
      </c>
      <c r="H725" s="102">
        <v>3625</v>
      </c>
      <c r="I725" s="100">
        <v>3</v>
      </c>
      <c r="J725" s="103">
        <f>สกลนคร!F56</f>
        <v>954930.25</v>
      </c>
      <c r="K725" s="104">
        <f>สกลนคร!AI56</f>
        <v>979690.25</v>
      </c>
      <c r="L725" s="105">
        <f>สกลนคร!AJ56</f>
        <v>2031593.91</v>
      </c>
      <c r="M725" s="105">
        <f>สกลนคร!AK56</f>
        <v>1812807.81</v>
      </c>
      <c r="N725" s="101"/>
      <c r="O725" s="101"/>
      <c r="P725" s="101"/>
      <c r="Q725" s="93">
        <f t="shared" si="27"/>
        <v>218786.09999999986</v>
      </c>
      <c r="R725" s="94">
        <f t="shared" si="28"/>
        <v>560.43969931034485</v>
      </c>
    </row>
    <row r="726" spans="1:18" s="112" customFormat="1" x14ac:dyDescent="0.35">
      <c r="A726" s="106">
        <v>3</v>
      </c>
      <c r="B726" s="107" t="s">
        <v>59</v>
      </c>
      <c r="C726" s="107"/>
      <c r="D726" s="107"/>
      <c r="E726" s="107" t="s">
        <v>75</v>
      </c>
      <c r="F726" s="107"/>
      <c r="G726" s="107" t="s">
        <v>471</v>
      </c>
      <c r="H726" s="113">
        <f>SUM(H721:H725)</f>
        <v>19816</v>
      </c>
      <c r="I726" s="106"/>
      <c r="J726" s="109">
        <f>SUM(J720:J725)</f>
        <v>3555339.04</v>
      </c>
      <c r="K726" s="109">
        <f>SUM(K720:K725)</f>
        <v>3726790.6399999997</v>
      </c>
      <c r="L726" s="109">
        <f>SUM(L720:L725)</f>
        <v>11463473.670000002</v>
      </c>
      <c r="M726" s="109">
        <f>SUM(M720:M725)</f>
        <v>10613952.98</v>
      </c>
      <c r="N726" s="107">
        <v>5</v>
      </c>
      <c r="O726" s="107">
        <v>5</v>
      </c>
      <c r="P726" s="107">
        <f>N726-O726</f>
        <v>0</v>
      </c>
      <c r="Q726" s="110">
        <f t="shared" si="27"/>
        <v>849520.69000000134</v>
      </c>
      <c r="R726" s="111">
        <f>L726/H726</f>
        <v>578.49584527654429</v>
      </c>
    </row>
    <row r="727" spans="1:18" x14ac:dyDescent="0.35">
      <c r="A727" s="100">
        <v>1</v>
      </c>
      <c r="B727" s="101" t="s">
        <v>59</v>
      </c>
      <c r="C727" s="101" t="s">
        <v>472</v>
      </c>
      <c r="D727" s="101" t="s">
        <v>473</v>
      </c>
      <c r="E727" s="101" t="s">
        <v>474</v>
      </c>
      <c r="F727" s="101" t="s">
        <v>208</v>
      </c>
      <c r="G727" s="101" t="s">
        <v>475</v>
      </c>
      <c r="H727" s="102"/>
      <c r="I727" s="100"/>
      <c r="J727" s="103"/>
      <c r="K727" s="104"/>
      <c r="L727" s="105"/>
      <c r="M727" s="105"/>
      <c r="N727" s="101"/>
      <c r="O727" s="101"/>
      <c r="P727" s="101"/>
    </row>
    <row r="728" spans="1:18" x14ac:dyDescent="0.35">
      <c r="A728" s="100">
        <v>2</v>
      </c>
      <c r="B728" s="101" t="s">
        <v>59</v>
      </c>
      <c r="C728" s="101" t="s">
        <v>472</v>
      </c>
      <c r="D728" s="101" t="s">
        <v>473</v>
      </c>
      <c r="E728" s="101" t="s">
        <v>474</v>
      </c>
      <c r="F728" s="101" t="s">
        <v>178</v>
      </c>
      <c r="G728" s="101" t="s">
        <v>1131</v>
      </c>
      <c r="H728" s="102">
        <v>5334</v>
      </c>
      <c r="I728" s="100">
        <v>4</v>
      </c>
      <c r="J728" s="105">
        <f>สกลนคร!F57</f>
        <v>1026965.64</v>
      </c>
      <c r="K728" s="104">
        <f>สกลนคร!AI57</f>
        <v>1095040.4100000001</v>
      </c>
      <c r="L728" s="105">
        <f>สกลนคร!AJ57</f>
        <v>3501697.6799999997</v>
      </c>
      <c r="M728" s="105">
        <f>สกลนคร!AK57</f>
        <v>2911517.4899999998</v>
      </c>
      <c r="N728" s="101"/>
      <c r="O728" s="101"/>
      <c r="P728" s="101"/>
      <c r="Q728" s="93">
        <f t="shared" si="27"/>
        <v>590180.18999999994</v>
      </c>
      <c r="R728" s="94">
        <f t="shared" si="28"/>
        <v>656.48625421822271</v>
      </c>
    </row>
    <row r="729" spans="1:18" x14ac:dyDescent="0.35">
      <c r="A729" s="100">
        <v>3</v>
      </c>
      <c r="B729" s="101" t="s">
        <v>59</v>
      </c>
      <c r="C729" s="101" t="s">
        <v>472</v>
      </c>
      <c r="D729" s="101" t="s">
        <v>473</v>
      </c>
      <c r="E729" s="101" t="s">
        <v>474</v>
      </c>
      <c r="F729" s="101" t="s">
        <v>178</v>
      </c>
      <c r="G729" s="101" t="s">
        <v>1132</v>
      </c>
      <c r="H729" s="102">
        <v>5309</v>
      </c>
      <c r="I729" s="100">
        <v>4</v>
      </c>
      <c r="J729" s="105">
        <f>สกลนคร!F58</f>
        <v>889296.41</v>
      </c>
      <c r="K729" s="104">
        <f>สกลนคร!AI58</f>
        <v>750923.85</v>
      </c>
      <c r="L729" s="105">
        <f>สกลนคร!AJ58</f>
        <v>3600014.9299999997</v>
      </c>
      <c r="M729" s="105">
        <f>สกลนคร!AK58</f>
        <v>3111939.2199999997</v>
      </c>
      <c r="N729" s="101"/>
      <c r="O729" s="101"/>
      <c r="P729" s="101"/>
      <c r="Q729" s="93">
        <f t="shared" si="27"/>
        <v>488075.70999999996</v>
      </c>
      <c r="R729" s="94">
        <f t="shared" si="28"/>
        <v>678.09661518176677</v>
      </c>
    </row>
    <row r="730" spans="1:18" x14ac:dyDescent="0.35">
      <c r="A730" s="100">
        <v>4</v>
      </c>
      <c r="B730" s="101" t="s">
        <v>59</v>
      </c>
      <c r="C730" s="101" t="s">
        <v>472</v>
      </c>
      <c r="D730" s="101" t="s">
        <v>473</v>
      </c>
      <c r="E730" s="101" t="s">
        <v>474</v>
      </c>
      <c r="F730" s="101" t="s">
        <v>178</v>
      </c>
      <c r="G730" s="101" t="s">
        <v>1133</v>
      </c>
      <c r="H730" s="102">
        <v>4812</v>
      </c>
      <c r="I730" s="100">
        <v>4</v>
      </c>
      <c r="J730" s="105">
        <f>สกลนคร!F59</f>
        <v>821515.66</v>
      </c>
      <c r="K730" s="104">
        <f>สกลนคร!AI59</f>
        <v>919489.24000000011</v>
      </c>
      <c r="L730" s="105">
        <f>สกลนคร!AJ59</f>
        <v>2535149.35</v>
      </c>
      <c r="M730" s="105">
        <f>สกลนคร!AK59</f>
        <v>2256058.8600000003</v>
      </c>
      <c r="N730" s="101"/>
      <c r="O730" s="101"/>
      <c r="P730" s="101"/>
      <c r="Q730" s="93">
        <f t="shared" si="27"/>
        <v>279090.48999999976</v>
      </c>
      <c r="R730" s="94">
        <f t="shared" si="28"/>
        <v>526.83901704073151</v>
      </c>
    </row>
    <row r="731" spans="1:18" x14ac:dyDescent="0.35">
      <c r="A731" s="100">
        <v>5</v>
      </c>
      <c r="B731" s="101" t="s">
        <v>59</v>
      </c>
      <c r="C731" s="101" t="s">
        <v>472</v>
      </c>
      <c r="D731" s="101" t="s">
        <v>473</v>
      </c>
      <c r="E731" s="101" t="s">
        <v>474</v>
      </c>
      <c r="F731" s="101" t="s">
        <v>178</v>
      </c>
      <c r="G731" s="101" t="s">
        <v>1134</v>
      </c>
      <c r="H731" s="102">
        <v>3019</v>
      </c>
      <c r="I731" s="100">
        <v>3</v>
      </c>
      <c r="J731" s="105">
        <f>สกลนคร!F60</f>
        <v>391284.31</v>
      </c>
      <c r="K731" s="104">
        <f>สกลนคร!AI60</f>
        <v>511874.2</v>
      </c>
      <c r="L731" s="105">
        <f>สกลนคร!AJ60</f>
        <v>2832955.23</v>
      </c>
      <c r="M731" s="105">
        <f>สกลนคร!AK60</f>
        <v>2543214.15</v>
      </c>
      <c r="N731" s="101"/>
      <c r="O731" s="101"/>
      <c r="P731" s="101"/>
      <c r="Q731" s="93">
        <f t="shared" si="27"/>
        <v>289741.08000000007</v>
      </c>
      <c r="R731" s="94">
        <f t="shared" si="28"/>
        <v>938.37536601523686</v>
      </c>
    </row>
    <row r="732" spans="1:18" x14ac:dyDescent="0.35">
      <c r="A732" s="100">
        <v>6</v>
      </c>
      <c r="B732" s="101" t="s">
        <v>59</v>
      </c>
      <c r="C732" s="101" t="s">
        <v>472</v>
      </c>
      <c r="D732" s="101" t="s">
        <v>473</v>
      </c>
      <c r="E732" s="101" t="s">
        <v>474</v>
      </c>
      <c r="F732" s="101" t="s">
        <v>178</v>
      </c>
      <c r="G732" s="101" t="s">
        <v>1135</v>
      </c>
      <c r="H732" s="102">
        <v>2474</v>
      </c>
      <c r="I732" s="100">
        <v>2</v>
      </c>
      <c r="J732" s="105">
        <f>สกลนคร!F61</f>
        <v>296866.75</v>
      </c>
      <c r="K732" s="104">
        <f>สกลนคร!AI61</f>
        <v>387812.63999999996</v>
      </c>
      <c r="L732" s="105">
        <f>สกลนคร!AJ61</f>
        <v>2008867.06</v>
      </c>
      <c r="M732" s="105">
        <f>สกลนคร!AK61</f>
        <v>1742798.21</v>
      </c>
      <c r="N732" s="101"/>
      <c r="O732" s="101"/>
      <c r="P732" s="101"/>
      <c r="Q732" s="93">
        <f t="shared" si="27"/>
        <v>266068.85000000009</v>
      </c>
      <c r="R732" s="94">
        <f t="shared" si="28"/>
        <v>811.99153597413101</v>
      </c>
    </row>
    <row r="733" spans="1:18" x14ac:dyDescent="0.35">
      <c r="A733" s="100">
        <v>7</v>
      </c>
      <c r="B733" s="101" t="s">
        <v>59</v>
      </c>
      <c r="C733" s="101" t="s">
        <v>472</v>
      </c>
      <c r="D733" s="101" t="s">
        <v>473</v>
      </c>
      <c r="E733" s="101" t="s">
        <v>474</v>
      </c>
      <c r="F733" s="101" t="s">
        <v>178</v>
      </c>
      <c r="G733" s="101" t="s">
        <v>1136</v>
      </c>
      <c r="H733" s="102">
        <v>1964</v>
      </c>
      <c r="I733" s="100">
        <v>2</v>
      </c>
      <c r="J733" s="105">
        <f>สกลนคร!F62</f>
        <v>350198.39</v>
      </c>
      <c r="K733" s="104">
        <f>สกลนคร!AI62</f>
        <v>385012.47</v>
      </c>
      <c r="L733" s="105">
        <f>สกลนคร!AJ62</f>
        <v>1995096.1</v>
      </c>
      <c r="M733" s="105">
        <f>สกลนคร!AK62</f>
        <v>1828664.86</v>
      </c>
      <c r="N733" s="101"/>
      <c r="O733" s="101"/>
      <c r="P733" s="101"/>
      <c r="Q733" s="93">
        <f t="shared" si="27"/>
        <v>166431.24</v>
      </c>
      <c r="R733" s="94">
        <f t="shared" si="28"/>
        <v>1015.8330448065174</v>
      </c>
    </row>
    <row r="734" spans="1:18" x14ac:dyDescent="0.35">
      <c r="A734" s="100">
        <v>8</v>
      </c>
      <c r="B734" s="101" t="s">
        <v>59</v>
      </c>
      <c r="C734" s="101" t="s">
        <v>472</v>
      </c>
      <c r="D734" s="101" t="s">
        <v>473</v>
      </c>
      <c r="E734" s="101" t="s">
        <v>474</v>
      </c>
      <c r="F734" s="101" t="s">
        <v>178</v>
      </c>
      <c r="G734" s="101" t="s">
        <v>1137</v>
      </c>
      <c r="H734" s="102">
        <v>1314</v>
      </c>
      <c r="I734" s="100">
        <v>1</v>
      </c>
      <c r="J734" s="105">
        <f>สกลนคร!F63</f>
        <v>820545.12</v>
      </c>
      <c r="K734" s="104">
        <f>สกลนคร!AI63</f>
        <v>941035.49</v>
      </c>
      <c r="L734" s="105">
        <f>สกลนคร!AJ63</f>
        <v>2009316.33</v>
      </c>
      <c r="M734" s="105">
        <f>สกลนคร!AK63</f>
        <v>1869209.05</v>
      </c>
      <c r="N734" s="101"/>
      <c r="O734" s="101"/>
      <c r="P734" s="101"/>
      <c r="Q734" s="93">
        <f t="shared" si="27"/>
        <v>140107.28000000003</v>
      </c>
      <c r="R734" s="94">
        <f t="shared" si="28"/>
        <v>1529.1600684931507</v>
      </c>
    </row>
    <row r="735" spans="1:18" x14ac:dyDescent="0.35">
      <c r="A735" s="100">
        <v>9</v>
      </c>
      <c r="B735" s="101" t="s">
        <v>59</v>
      </c>
      <c r="C735" s="101" t="s">
        <v>472</v>
      </c>
      <c r="D735" s="101" t="s">
        <v>473</v>
      </c>
      <c r="E735" s="101" t="s">
        <v>474</v>
      </c>
      <c r="F735" s="101" t="s">
        <v>178</v>
      </c>
      <c r="G735" s="101" t="s">
        <v>1138</v>
      </c>
      <c r="H735" s="102">
        <v>2614</v>
      </c>
      <c r="I735" s="100">
        <v>2</v>
      </c>
      <c r="J735" s="105">
        <f>สกลนคร!F64</f>
        <v>514884.33</v>
      </c>
      <c r="K735" s="104">
        <f>สกลนคร!AI64</f>
        <v>566674.72</v>
      </c>
      <c r="L735" s="105">
        <f>สกลนคร!AJ64</f>
        <v>2281129.3200000003</v>
      </c>
      <c r="M735" s="105">
        <f>สกลนคร!AK64</f>
        <v>2035506.28</v>
      </c>
      <c r="N735" s="101"/>
      <c r="O735" s="101"/>
      <c r="P735" s="101"/>
      <c r="Q735" s="93">
        <f t="shared" si="27"/>
        <v>245623.04000000027</v>
      </c>
      <c r="R735" s="94">
        <f t="shared" si="28"/>
        <v>872.65850038255553</v>
      </c>
    </row>
    <row r="736" spans="1:18" x14ac:dyDescent="0.35">
      <c r="A736" s="100">
        <v>10</v>
      </c>
      <c r="B736" s="101" t="s">
        <v>59</v>
      </c>
      <c r="C736" s="101" t="s">
        <v>472</v>
      </c>
      <c r="D736" s="101" t="s">
        <v>473</v>
      </c>
      <c r="E736" s="101" t="s">
        <v>474</v>
      </c>
      <c r="F736" s="101" t="s">
        <v>178</v>
      </c>
      <c r="G736" s="101" t="s">
        <v>1139</v>
      </c>
      <c r="H736" s="102">
        <v>3039</v>
      </c>
      <c r="I736" s="100">
        <v>3</v>
      </c>
      <c r="J736" s="105">
        <f>สกลนคร!F65</f>
        <v>356926.66</v>
      </c>
      <c r="K736" s="104">
        <f>สกลนคร!AI65</f>
        <v>397710.32999999996</v>
      </c>
      <c r="L736" s="105">
        <f>สกลนคร!AJ65</f>
        <v>2278292.48</v>
      </c>
      <c r="M736" s="105">
        <f>สกลนคร!AK65</f>
        <v>2110443.7399999998</v>
      </c>
      <c r="N736" s="101"/>
      <c r="O736" s="101"/>
      <c r="P736" s="101"/>
      <c r="Q736" s="93">
        <f t="shared" si="27"/>
        <v>167848.74000000022</v>
      </c>
      <c r="R736" s="94">
        <f t="shared" si="28"/>
        <v>749.68492267193153</v>
      </c>
    </row>
    <row r="737" spans="1:18" x14ac:dyDescent="0.35">
      <c r="A737" s="100">
        <v>11</v>
      </c>
      <c r="B737" s="101" t="s">
        <v>59</v>
      </c>
      <c r="C737" s="101" t="s">
        <v>472</v>
      </c>
      <c r="D737" s="101" t="s">
        <v>473</v>
      </c>
      <c r="E737" s="101" t="s">
        <v>474</v>
      </c>
      <c r="F737" s="101" t="s">
        <v>178</v>
      </c>
      <c r="G737" s="101" t="s">
        <v>1140</v>
      </c>
      <c r="H737" s="102">
        <v>5019</v>
      </c>
      <c r="I737" s="100">
        <v>4</v>
      </c>
      <c r="J737" s="105">
        <f>สกลนคร!F66</f>
        <v>655579.52</v>
      </c>
      <c r="K737" s="104">
        <f>สกลนคร!AI66</f>
        <v>719076.16</v>
      </c>
      <c r="L737" s="105">
        <f>สกลนคร!AJ66</f>
        <v>2927974.83</v>
      </c>
      <c r="M737" s="105">
        <f>สกลนคร!AK66</f>
        <v>2593122.2600000002</v>
      </c>
      <c r="N737" s="101"/>
      <c r="O737" s="101"/>
      <c r="P737" s="101"/>
      <c r="Q737" s="93">
        <f t="shared" si="27"/>
        <v>334852.56999999983</v>
      </c>
      <c r="R737" s="94">
        <f t="shared" si="28"/>
        <v>583.3781291093843</v>
      </c>
    </row>
    <row r="738" spans="1:18" x14ac:dyDescent="0.35">
      <c r="A738" s="100">
        <v>12</v>
      </c>
      <c r="B738" s="101" t="s">
        <v>59</v>
      </c>
      <c r="C738" s="101" t="s">
        <v>472</v>
      </c>
      <c r="D738" s="101" t="s">
        <v>473</v>
      </c>
      <c r="E738" s="101" t="s">
        <v>474</v>
      </c>
      <c r="F738" s="101" t="s">
        <v>178</v>
      </c>
      <c r="G738" s="101" t="s">
        <v>1141</v>
      </c>
      <c r="H738" s="102">
        <v>4462</v>
      </c>
      <c r="I738" s="100">
        <v>3</v>
      </c>
      <c r="J738" s="105">
        <f>สกลนคร!F67</f>
        <v>784529.75</v>
      </c>
      <c r="K738" s="104">
        <f>สกลนคร!AI67</f>
        <v>808667.13</v>
      </c>
      <c r="L738" s="105">
        <f>สกลนคร!AJ67</f>
        <v>2274241.4299999997</v>
      </c>
      <c r="M738" s="105">
        <f>สกลนคร!AK67</f>
        <v>2103245.0500000003</v>
      </c>
      <c r="N738" s="101"/>
      <c r="O738" s="101"/>
      <c r="P738" s="101"/>
      <c r="Q738" s="93">
        <f t="shared" si="27"/>
        <v>170996.37999999942</v>
      </c>
      <c r="R738" s="94">
        <f t="shared" si="28"/>
        <v>509.6910421335723</v>
      </c>
    </row>
    <row r="739" spans="1:18" x14ac:dyDescent="0.35">
      <c r="A739" s="100">
        <v>13</v>
      </c>
      <c r="B739" s="101" t="s">
        <v>59</v>
      </c>
      <c r="C739" s="101" t="s">
        <v>472</v>
      </c>
      <c r="D739" s="101" t="s">
        <v>473</v>
      </c>
      <c r="E739" s="101" t="s">
        <v>474</v>
      </c>
      <c r="F739" s="101" t="s">
        <v>178</v>
      </c>
      <c r="G739" s="101" t="s">
        <v>1142</v>
      </c>
      <c r="H739" s="102">
        <v>3744</v>
      </c>
      <c r="I739" s="100">
        <v>3</v>
      </c>
      <c r="J739" s="105">
        <f>สกลนคร!F68</f>
        <v>310742.69</v>
      </c>
      <c r="K739" s="104">
        <f>สกลนคร!AI68</f>
        <v>345056.52</v>
      </c>
      <c r="L739" s="105">
        <f>สกลนคร!AJ68</f>
        <v>2365392.4299999997</v>
      </c>
      <c r="M739" s="105">
        <f>สกลนคร!AK68</f>
        <v>2170033.2400000002</v>
      </c>
      <c r="N739" s="101"/>
      <c r="O739" s="101"/>
      <c r="P739" s="101"/>
      <c r="Q739" s="93">
        <f t="shared" si="27"/>
        <v>195359.18999999948</v>
      </c>
      <c r="R739" s="94">
        <f t="shared" si="28"/>
        <v>631.78216613247855</v>
      </c>
    </row>
    <row r="740" spans="1:18" x14ac:dyDescent="0.35">
      <c r="A740" s="100">
        <v>14</v>
      </c>
      <c r="B740" s="101" t="s">
        <v>59</v>
      </c>
      <c r="C740" s="101" t="s">
        <v>472</v>
      </c>
      <c r="D740" s="101" t="s">
        <v>473</v>
      </c>
      <c r="E740" s="101" t="s">
        <v>474</v>
      </c>
      <c r="F740" s="101" t="s">
        <v>178</v>
      </c>
      <c r="G740" s="101" t="s">
        <v>1143</v>
      </c>
      <c r="H740" s="102">
        <v>3274</v>
      </c>
      <c r="I740" s="100">
        <v>3</v>
      </c>
      <c r="J740" s="105">
        <f>สกลนคร!F69</f>
        <v>456683.41</v>
      </c>
      <c r="K740" s="104">
        <f>สกลนคร!AI69</f>
        <v>501196.61</v>
      </c>
      <c r="L740" s="105">
        <f>สกลนคร!AJ69</f>
        <v>3989628.16</v>
      </c>
      <c r="M740" s="105">
        <f>สกลนคร!AK69</f>
        <v>3762946.99</v>
      </c>
      <c r="N740" s="101"/>
      <c r="O740" s="101"/>
      <c r="P740" s="101"/>
      <c r="Q740" s="93">
        <f t="shared" si="27"/>
        <v>226681.16999999993</v>
      </c>
      <c r="R740" s="94">
        <f t="shared" si="28"/>
        <v>1218.5791569945022</v>
      </c>
    </row>
    <row r="741" spans="1:18" s="120" customFormat="1" x14ac:dyDescent="0.35">
      <c r="A741" s="114">
        <v>15</v>
      </c>
      <c r="B741" s="115" t="s">
        <v>59</v>
      </c>
      <c r="C741" s="115" t="s">
        <v>477</v>
      </c>
      <c r="D741" s="115" t="s">
        <v>473</v>
      </c>
      <c r="E741" s="115" t="s">
        <v>474</v>
      </c>
      <c r="F741" s="115" t="s">
        <v>178</v>
      </c>
      <c r="G741" s="115" t="s">
        <v>1144</v>
      </c>
      <c r="H741" s="116">
        <v>2726</v>
      </c>
      <c r="I741" s="114">
        <v>2</v>
      </c>
      <c r="J741" s="105">
        <f>สกลนคร!F70</f>
        <v>697612.42</v>
      </c>
      <c r="K741" s="104">
        <f>สกลนคร!AI70</f>
        <v>747512.58000000007</v>
      </c>
      <c r="L741" s="105">
        <f>สกลนคร!AJ70</f>
        <v>1607430</v>
      </c>
      <c r="M741" s="105">
        <f>สกลนคร!AK70</f>
        <v>1495788.06</v>
      </c>
      <c r="N741" s="115"/>
      <c r="O741" s="115"/>
      <c r="P741" s="115"/>
      <c r="Q741" s="118">
        <f t="shared" si="27"/>
        <v>111641.93999999994</v>
      </c>
      <c r="R741" s="119">
        <f t="shared" si="28"/>
        <v>589.66617754952313</v>
      </c>
    </row>
    <row r="742" spans="1:18" s="112" customFormat="1" x14ac:dyDescent="0.35">
      <c r="A742" s="106">
        <v>4</v>
      </c>
      <c r="B742" s="107" t="s">
        <v>59</v>
      </c>
      <c r="C742" s="107"/>
      <c r="D742" s="107"/>
      <c r="E742" s="107" t="s">
        <v>75</v>
      </c>
      <c r="F742" s="107"/>
      <c r="G742" s="107" t="s">
        <v>476</v>
      </c>
      <c r="H742" s="113">
        <f>SUM(H727:H740)</f>
        <v>46378</v>
      </c>
      <c r="I742" s="106"/>
      <c r="J742" s="109">
        <f>SUM(J727:J740)</f>
        <v>7676018.6400000015</v>
      </c>
      <c r="K742" s="109">
        <f>SUM(K727:K740)</f>
        <v>8329569.7700000005</v>
      </c>
      <c r="L742" s="109">
        <f>SUM(L727:L740)</f>
        <v>34599755.329999998</v>
      </c>
      <c r="M742" s="109">
        <f>SUM(M727:M740)</f>
        <v>31038699.400000006</v>
      </c>
      <c r="N742" s="107">
        <v>14</v>
      </c>
      <c r="O742" s="107">
        <v>14</v>
      </c>
      <c r="P742" s="107">
        <f>N742-O742</f>
        <v>0</v>
      </c>
      <c r="Q742" s="110">
        <f t="shared" si="27"/>
        <v>3561055.9299999923</v>
      </c>
      <c r="R742" s="111">
        <f>L742/H742</f>
        <v>746.03810707663115</v>
      </c>
    </row>
    <row r="743" spans="1:18" x14ac:dyDescent="0.35">
      <c r="A743" s="100">
        <v>1</v>
      </c>
      <c r="B743" s="101" t="s">
        <v>59</v>
      </c>
      <c r="C743" s="101" t="s">
        <v>477</v>
      </c>
      <c r="D743" s="101" t="s">
        <v>101</v>
      </c>
      <c r="E743" s="101" t="s">
        <v>478</v>
      </c>
      <c r="F743" s="101" t="s">
        <v>208</v>
      </c>
      <c r="G743" s="101" t="s">
        <v>479</v>
      </c>
      <c r="H743" s="102"/>
      <c r="I743" s="100"/>
      <c r="J743" s="103"/>
      <c r="K743" s="104"/>
      <c r="L743" s="105"/>
      <c r="M743" s="105"/>
      <c r="N743" s="101"/>
      <c r="O743" s="101"/>
      <c r="P743" s="101"/>
    </row>
    <row r="744" spans="1:18" s="120" customFormat="1" x14ac:dyDescent="0.35">
      <c r="A744" s="114">
        <v>2</v>
      </c>
      <c r="B744" s="115" t="s">
        <v>59</v>
      </c>
      <c r="C744" s="115" t="s">
        <v>477</v>
      </c>
      <c r="D744" s="115" t="s">
        <v>101</v>
      </c>
      <c r="E744" s="115" t="s">
        <v>478</v>
      </c>
      <c r="F744" s="115" t="s">
        <v>178</v>
      </c>
      <c r="G744" s="115" t="s">
        <v>1145</v>
      </c>
      <c r="H744" s="116">
        <v>6085</v>
      </c>
      <c r="I744" s="114">
        <v>5</v>
      </c>
      <c r="J744" s="105">
        <f>สกลนคร!F71</f>
        <v>560868.18999999994</v>
      </c>
      <c r="K744" s="117">
        <f>สกลนคร!AI71</f>
        <v>669353.0199999999</v>
      </c>
      <c r="L744" s="105">
        <f>สกลนคร!AJ71</f>
        <v>3432199.5</v>
      </c>
      <c r="M744" s="105">
        <f>สกลนคร!AK71</f>
        <v>3274977.05</v>
      </c>
      <c r="N744" s="115"/>
      <c r="O744" s="115"/>
      <c r="P744" s="115"/>
      <c r="Q744" s="93">
        <f t="shared" si="27"/>
        <v>157222.45000000019</v>
      </c>
      <c r="R744" s="94">
        <f t="shared" si="28"/>
        <v>564.04264585045189</v>
      </c>
    </row>
    <row r="745" spans="1:18" s="120" customFormat="1" x14ac:dyDescent="0.35">
      <c r="A745" s="114">
        <v>3</v>
      </c>
      <c r="B745" s="115" t="s">
        <v>59</v>
      </c>
      <c r="C745" s="115" t="s">
        <v>477</v>
      </c>
      <c r="D745" s="115" t="s">
        <v>101</v>
      </c>
      <c r="E745" s="115" t="s">
        <v>478</v>
      </c>
      <c r="F745" s="115" t="s">
        <v>178</v>
      </c>
      <c r="G745" s="115" t="s">
        <v>1146</v>
      </c>
      <c r="H745" s="116">
        <v>4230</v>
      </c>
      <c r="I745" s="114">
        <v>3</v>
      </c>
      <c r="J745" s="105">
        <f>สกลนคร!F72</f>
        <v>603328.99</v>
      </c>
      <c r="K745" s="117">
        <f>สกลนคร!AI72</f>
        <v>912149.65999999992</v>
      </c>
      <c r="L745" s="105">
        <f>สกลนคร!AJ72</f>
        <v>3135680.4000000004</v>
      </c>
      <c r="M745" s="105">
        <f>สกลนคร!AK72</f>
        <v>2913434.5500000003</v>
      </c>
      <c r="N745" s="115"/>
      <c r="O745" s="115"/>
      <c r="P745" s="115"/>
      <c r="Q745" s="93">
        <f t="shared" si="27"/>
        <v>222245.85000000009</v>
      </c>
      <c r="R745" s="94">
        <f t="shared" si="28"/>
        <v>741.29560283687954</v>
      </c>
    </row>
    <row r="746" spans="1:18" s="120" customFormat="1" x14ac:dyDescent="0.35">
      <c r="A746" s="114">
        <v>4</v>
      </c>
      <c r="B746" s="115" t="s">
        <v>59</v>
      </c>
      <c r="C746" s="115" t="s">
        <v>477</v>
      </c>
      <c r="D746" s="115" t="s">
        <v>101</v>
      </c>
      <c r="E746" s="115" t="s">
        <v>478</v>
      </c>
      <c r="F746" s="115" t="s">
        <v>178</v>
      </c>
      <c r="G746" s="115" t="s">
        <v>1147</v>
      </c>
      <c r="H746" s="116">
        <v>4909</v>
      </c>
      <c r="I746" s="114">
        <v>4</v>
      </c>
      <c r="J746" s="105">
        <f>สกลนคร!F73</f>
        <v>645844.97</v>
      </c>
      <c r="K746" s="117">
        <f>สกลนคร!AI73</f>
        <v>834144.90999999992</v>
      </c>
      <c r="L746" s="105">
        <f>สกลนคร!AJ73</f>
        <v>3005437.1</v>
      </c>
      <c r="M746" s="105">
        <f>สกลนคร!AK73</f>
        <v>2997252.5</v>
      </c>
      <c r="N746" s="115"/>
      <c r="O746" s="115"/>
      <c r="P746" s="115"/>
      <c r="Q746" s="93">
        <f t="shared" si="27"/>
        <v>8184.6000000000931</v>
      </c>
      <c r="R746" s="94">
        <f t="shared" si="28"/>
        <v>612.23000611122427</v>
      </c>
    </row>
    <row r="747" spans="1:18" s="120" customFormat="1" x14ac:dyDescent="0.35">
      <c r="A747" s="114">
        <v>5</v>
      </c>
      <c r="B747" s="115" t="s">
        <v>59</v>
      </c>
      <c r="C747" s="115" t="s">
        <v>477</v>
      </c>
      <c r="D747" s="115" t="s">
        <v>101</v>
      </c>
      <c r="E747" s="115" t="s">
        <v>478</v>
      </c>
      <c r="F747" s="115" t="s">
        <v>178</v>
      </c>
      <c r="G747" s="115" t="s">
        <v>1148</v>
      </c>
      <c r="H747" s="116">
        <v>3876</v>
      </c>
      <c r="I747" s="114">
        <v>3</v>
      </c>
      <c r="J747" s="105">
        <f>สกลนคร!F74</f>
        <v>642315.91</v>
      </c>
      <c r="K747" s="117">
        <f>สกลนคร!AI74</f>
        <v>823049.32000000007</v>
      </c>
      <c r="L747" s="105">
        <f>สกลนคร!AJ74</f>
        <v>2787643.38</v>
      </c>
      <c r="M747" s="105">
        <f>สกลนคร!AK74</f>
        <v>2473437.91</v>
      </c>
      <c r="N747" s="115"/>
      <c r="O747" s="115"/>
      <c r="P747" s="115"/>
      <c r="Q747" s="93">
        <f t="shared" si="27"/>
        <v>314205.46999999974</v>
      </c>
      <c r="R747" s="94">
        <f t="shared" si="28"/>
        <v>719.20623839009284</v>
      </c>
    </row>
    <row r="748" spans="1:18" s="120" customFormat="1" x14ac:dyDescent="0.35">
      <c r="A748" s="114">
        <v>6</v>
      </c>
      <c r="B748" s="115" t="s">
        <v>59</v>
      </c>
      <c r="C748" s="115" t="s">
        <v>477</v>
      </c>
      <c r="D748" s="115" t="s">
        <v>101</v>
      </c>
      <c r="E748" s="115" t="s">
        <v>478</v>
      </c>
      <c r="F748" s="115" t="s">
        <v>178</v>
      </c>
      <c r="G748" s="115" t="s">
        <v>1149</v>
      </c>
      <c r="H748" s="116">
        <v>4206</v>
      </c>
      <c r="I748" s="114">
        <v>3</v>
      </c>
      <c r="J748" s="105">
        <f>สกลนคร!F75</f>
        <v>304521.65999999997</v>
      </c>
      <c r="K748" s="117">
        <f>สกลนคร!AI75</f>
        <v>408585.67</v>
      </c>
      <c r="L748" s="105">
        <f>สกลนคร!AJ75</f>
        <v>2439492.7400000002</v>
      </c>
      <c r="M748" s="105">
        <f>สกลนคร!AK75</f>
        <v>2806877.98</v>
      </c>
      <c r="N748" s="115"/>
      <c r="O748" s="115"/>
      <c r="P748" s="115"/>
      <c r="Q748" s="93">
        <f t="shared" si="27"/>
        <v>-367385.23999999976</v>
      </c>
      <c r="R748" s="94">
        <f t="shared" si="28"/>
        <v>580.00302900618169</v>
      </c>
    </row>
    <row r="749" spans="1:18" s="120" customFormat="1" x14ac:dyDescent="0.35">
      <c r="A749" s="114">
        <v>7</v>
      </c>
      <c r="B749" s="115" t="s">
        <v>59</v>
      </c>
      <c r="C749" s="115" t="s">
        <v>477</v>
      </c>
      <c r="D749" s="115" t="s">
        <v>101</v>
      </c>
      <c r="E749" s="115" t="s">
        <v>478</v>
      </c>
      <c r="F749" s="115" t="s">
        <v>178</v>
      </c>
      <c r="G749" s="115" t="s">
        <v>1150</v>
      </c>
      <c r="H749" s="116">
        <v>2071</v>
      </c>
      <c r="I749" s="114">
        <v>2</v>
      </c>
      <c r="J749" s="105">
        <f>สกลนคร!F76</f>
        <v>481863.37</v>
      </c>
      <c r="K749" s="117">
        <f>สกลนคร!AI76</f>
        <v>525978.42999999993</v>
      </c>
      <c r="L749" s="105">
        <f>สกลนคร!AJ76</f>
        <v>2382712.44</v>
      </c>
      <c r="M749" s="105">
        <f>สกลนคร!AK76</f>
        <v>2389206.31</v>
      </c>
      <c r="N749" s="115"/>
      <c r="O749" s="115"/>
      <c r="P749" s="115"/>
      <c r="Q749" s="93">
        <f t="shared" si="27"/>
        <v>-6493.8700000001118</v>
      </c>
      <c r="R749" s="94">
        <f t="shared" si="28"/>
        <v>1150.5130082085948</v>
      </c>
    </row>
    <row r="750" spans="1:18" s="120" customFormat="1" x14ac:dyDescent="0.35">
      <c r="A750" s="114">
        <v>8</v>
      </c>
      <c r="B750" s="115" t="s">
        <v>59</v>
      </c>
      <c r="C750" s="115" t="s">
        <v>477</v>
      </c>
      <c r="D750" s="115" t="s">
        <v>101</v>
      </c>
      <c r="E750" s="115" t="s">
        <v>478</v>
      </c>
      <c r="F750" s="115" t="s">
        <v>178</v>
      </c>
      <c r="G750" s="115" t="s">
        <v>1151</v>
      </c>
      <c r="H750" s="116">
        <v>1955</v>
      </c>
      <c r="I750" s="114">
        <v>2</v>
      </c>
      <c r="J750" s="105">
        <f>สกลนคร!F77</f>
        <v>101756.09</v>
      </c>
      <c r="K750" s="117">
        <f>สกลนคร!AI77</f>
        <v>412711.33999999997</v>
      </c>
      <c r="L750" s="105">
        <f>สกลนคร!AJ77</f>
        <v>2832721.71</v>
      </c>
      <c r="M750" s="105">
        <f>สกลนคร!AK77</f>
        <v>2801168.4899999998</v>
      </c>
      <c r="N750" s="115"/>
      <c r="O750" s="115"/>
      <c r="P750" s="115"/>
      <c r="Q750" s="93">
        <f t="shared" si="27"/>
        <v>31553.220000000205</v>
      </c>
      <c r="R750" s="94">
        <f t="shared" si="28"/>
        <v>1448.9625115089514</v>
      </c>
    </row>
    <row r="751" spans="1:18" s="112" customFormat="1" x14ac:dyDescent="0.35">
      <c r="A751" s="106">
        <v>5</v>
      </c>
      <c r="B751" s="107" t="s">
        <v>59</v>
      </c>
      <c r="C751" s="107"/>
      <c r="D751" s="107"/>
      <c r="E751" s="107" t="s">
        <v>75</v>
      </c>
      <c r="F751" s="107"/>
      <c r="G751" s="107" t="s">
        <v>480</v>
      </c>
      <c r="H751" s="113">
        <f>SUM(H744:H750)</f>
        <v>27332</v>
      </c>
      <c r="I751" s="106"/>
      <c r="J751" s="109">
        <f>SUM(J743:J750)</f>
        <v>3340499.18</v>
      </c>
      <c r="K751" s="109">
        <f>SUM(K743:K750)</f>
        <v>4585972.3499999996</v>
      </c>
      <c r="L751" s="109">
        <f>SUM(L743:L750)</f>
        <v>20015887.27</v>
      </c>
      <c r="M751" s="109">
        <f>SUM(M743:M750)</f>
        <v>19656354.789999999</v>
      </c>
      <c r="N751" s="107">
        <v>7</v>
      </c>
      <c r="O751" s="107">
        <v>7</v>
      </c>
      <c r="P751" s="107">
        <f>N751-O751</f>
        <v>0</v>
      </c>
      <c r="Q751" s="110">
        <f t="shared" si="27"/>
        <v>359532.48000000045</v>
      </c>
      <c r="R751" s="111">
        <f>L751/H751</f>
        <v>732.3242817942338</v>
      </c>
    </row>
    <row r="752" spans="1:18" x14ac:dyDescent="0.35">
      <c r="A752" s="100">
        <v>1</v>
      </c>
      <c r="B752" s="101" t="s">
        <v>59</v>
      </c>
      <c r="C752" s="101" t="s">
        <v>481</v>
      </c>
      <c r="D752" s="101" t="s">
        <v>108</v>
      </c>
      <c r="E752" s="101" t="s">
        <v>482</v>
      </c>
      <c r="F752" s="101" t="s">
        <v>208</v>
      </c>
      <c r="G752" s="101" t="s">
        <v>483</v>
      </c>
      <c r="H752" s="102"/>
      <c r="I752" s="100"/>
      <c r="J752" s="103"/>
      <c r="K752" s="104"/>
      <c r="L752" s="105"/>
      <c r="M752" s="105"/>
      <c r="N752" s="101"/>
      <c r="O752" s="101"/>
      <c r="P752" s="101"/>
    </row>
    <row r="753" spans="1:18" x14ac:dyDescent="0.35">
      <c r="A753" s="100">
        <v>2</v>
      </c>
      <c r="B753" s="101" t="s">
        <v>59</v>
      </c>
      <c r="C753" s="101" t="s">
        <v>481</v>
      </c>
      <c r="D753" s="101" t="s">
        <v>108</v>
      </c>
      <c r="E753" s="101" t="s">
        <v>482</v>
      </c>
      <c r="F753" s="101" t="s">
        <v>178</v>
      </c>
      <c r="G753" s="101" t="s">
        <v>1152</v>
      </c>
      <c r="H753" s="102">
        <v>3739</v>
      </c>
      <c r="I753" s="100">
        <v>3</v>
      </c>
      <c r="J753" s="105">
        <f>สกลนคร!F78</f>
        <v>177772.56</v>
      </c>
      <c r="K753" s="104">
        <f>สกลนคร!AI78</f>
        <v>239116.01</v>
      </c>
      <c r="L753" s="105">
        <f>สกลนคร!AJ78</f>
        <v>2167880.6100000003</v>
      </c>
      <c r="M753" s="105">
        <f>สกลนคร!AK78</f>
        <v>2137160.9</v>
      </c>
      <c r="N753" s="101"/>
      <c r="O753" s="101"/>
      <c r="P753" s="101"/>
      <c r="Q753" s="93">
        <f t="shared" si="27"/>
        <v>30719.710000000428</v>
      </c>
      <c r="R753" s="94">
        <f t="shared" si="28"/>
        <v>579.80224926450933</v>
      </c>
    </row>
    <row r="754" spans="1:18" x14ac:dyDescent="0.35">
      <c r="A754" s="100">
        <v>3</v>
      </c>
      <c r="B754" s="101" t="s">
        <v>59</v>
      </c>
      <c r="C754" s="101" t="s">
        <v>481</v>
      </c>
      <c r="D754" s="101" t="s">
        <v>108</v>
      </c>
      <c r="E754" s="101" t="s">
        <v>482</v>
      </c>
      <c r="F754" s="101" t="s">
        <v>178</v>
      </c>
      <c r="G754" s="101" t="s">
        <v>1153</v>
      </c>
      <c r="H754" s="102">
        <v>3786</v>
      </c>
      <c r="I754" s="100">
        <v>3</v>
      </c>
      <c r="J754" s="105">
        <f>สกลนคร!F79</f>
        <v>167325.1</v>
      </c>
      <c r="K754" s="104">
        <f>สกลนคร!AI79</f>
        <v>231565.84000000003</v>
      </c>
      <c r="L754" s="105">
        <f>สกลนคร!AJ79</f>
        <v>2928459.51</v>
      </c>
      <c r="M754" s="105">
        <f>สกลนคร!AK79</f>
        <v>2630910.7400000002</v>
      </c>
      <c r="N754" s="101"/>
      <c r="O754" s="101"/>
      <c r="P754" s="101"/>
      <c r="Q754" s="93">
        <f t="shared" si="27"/>
        <v>297548.76999999955</v>
      </c>
      <c r="R754" s="94">
        <f t="shared" si="28"/>
        <v>773.49696513470678</v>
      </c>
    </row>
    <row r="755" spans="1:18" x14ac:dyDescent="0.35">
      <c r="A755" s="100">
        <v>4</v>
      </c>
      <c r="B755" s="101" t="s">
        <v>59</v>
      </c>
      <c r="C755" s="101" t="s">
        <v>481</v>
      </c>
      <c r="D755" s="101" t="s">
        <v>108</v>
      </c>
      <c r="E755" s="101" t="s">
        <v>482</v>
      </c>
      <c r="F755" s="101" t="s">
        <v>178</v>
      </c>
      <c r="G755" s="101" t="s">
        <v>1154</v>
      </c>
      <c r="H755" s="102">
        <v>3021</v>
      </c>
      <c r="I755" s="100">
        <v>3</v>
      </c>
      <c r="J755" s="105">
        <f>สกลนคร!F80</f>
        <v>274570.46000000002</v>
      </c>
      <c r="K755" s="104">
        <f>สกลนคร!AI80</f>
        <v>328104.69</v>
      </c>
      <c r="L755" s="105">
        <f>สกลนคร!AJ80</f>
        <v>2371747.17</v>
      </c>
      <c r="M755" s="105">
        <f>สกลนคร!AK80</f>
        <v>2158086.9900000002</v>
      </c>
      <c r="N755" s="101"/>
      <c r="O755" s="101"/>
      <c r="P755" s="101"/>
      <c r="Q755" s="93">
        <f t="shared" si="27"/>
        <v>213660.1799999997</v>
      </c>
      <c r="R755" s="94">
        <f t="shared" si="28"/>
        <v>785.08678252234358</v>
      </c>
    </row>
    <row r="756" spans="1:18" x14ac:dyDescent="0.35">
      <c r="A756" s="100">
        <v>5</v>
      </c>
      <c r="B756" s="101" t="s">
        <v>59</v>
      </c>
      <c r="C756" s="101" t="s">
        <v>481</v>
      </c>
      <c r="D756" s="101" t="s">
        <v>108</v>
      </c>
      <c r="E756" s="101" t="s">
        <v>482</v>
      </c>
      <c r="F756" s="101" t="s">
        <v>178</v>
      </c>
      <c r="G756" s="101" t="s">
        <v>1155</v>
      </c>
      <c r="H756" s="102">
        <v>1545</v>
      </c>
      <c r="I756" s="100">
        <v>2</v>
      </c>
      <c r="J756" s="105">
        <f>สกลนคร!F81</f>
        <v>207419.36</v>
      </c>
      <c r="K756" s="104">
        <f>สกลนคร!AI81</f>
        <v>221056.96999999997</v>
      </c>
      <c r="L756" s="105">
        <f>สกลนคร!AJ81</f>
        <v>1837449.35</v>
      </c>
      <c r="M756" s="105">
        <f>สกลนคร!AK81</f>
        <v>1717762.37</v>
      </c>
      <c r="N756" s="101"/>
      <c r="O756" s="101"/>
      <c r="P756" s="101"/>
      <c r="Q756" s="93">
        <f t="shared" si="27"/>
        <v>119686.97999999998</v>
      </c>
      <c r="R756" s="94">
        <f t="shared" si="28"/>
        <v>1189.2876051779936</v>
      </c>
    </row>
    <row r="757" spans="1:18" x14ac:dyDescent="0.35">
      <c r="A757" s="100">
        <v>6</v>
      </c>
      <c r="B757" s="101" t="s">
        <v>59</v>
      </c>
      <c r="C757" s="101" t="s">
        <v>481</v>
      </c>
      <c r="D757" s="101" t="s">
        <v>108</v>
      </c>
      <c r="E757" s="101" t="s">
        <v>482</v>
      </c>
      <c r="F757" s="101" t="s">
        <v>178</v>
      </c>
      <c r="G757" s="101" t="s">
        <v>1156</v>
      </c>
      <c r="H757" s="102">
        <v>3954</v>
      </c>
      <c r="I757" s="100">
        <v>3</v>
      </c>
      <c r="J757" s="105">
        <f>สกลนคร!F82</f>
        <v>104418.08</v>
      </c>
      <c r="K757" s="104">
        <f>สกลนคร!AI82</f>
        <v>140558.35999999999</v>
      </c>
      <c r="L757" s="105">
        <f>สกลนคร!AJ82</f>
        <v>2196577.63</v>
      </c>
      <c r="M757" s="105">
        <f>สกลนคร!AK82</f>
        <v>1953600.16</v>
      </c>
      <c r="N757" s="101"/>
      <c r="O757" s="101"/>
      <c r="P757" s="101"/>
      <c r="Q757" s="93">
        <f t="shared" si="27"/>
        <v>242977.46999999997</v>
      </c>
      <c r="R757" s="94">
        <f t="shared" si="28"/>
        <v>555.53303743045012</v>
      </c>
    </row>
    <row r="758" spans="1:18" x14ac:dyDescent="0.35">
      <c r="A758" s="100">
        <v>7</v>
      </c>
      <c r="B758" s="101" t="s">
        <v>59</v>
      </c>
      <c r="C758" s="101" t="s">
        <v>481</v>
      </c>
      <c r="D758" s="101" t="s">
        <v>108</v>
      </c>
      <c r="E758" s="101" t="s">
        <v>482</v>
      </c>
      <c r="F758" s="101" t="s">
        <v>178</v>
      </c>
      <c r="G758" s="101" t="s">
        <v>1157</v>
      </c>
      <c r="H758" s="102">
        <v>6234</v>
      </c>
      <c r="I758" s="100">
        <v>5</v>
      </c>
      <c r="J758" s="105">
        <f>สกลนคร!F83</f>
        <v>369974.94</v>
      </c>
      <c r="K758" s="104">
        <f>สกลนคร!AI83</f>
        <v>443117.47</v>
      </c>
      <c r="L758" s="105">
        <f>สกลนคร!AJ83</f>
        <v>3759510.94</v>
      </c>
      <c r="M758" s="105">
        <f>สกลนคร!AK83</f>
        <v>2790857.12</v>
      </c>
      <c r="N758" s="101"/>
      <c r="O758" s="101"/>
      <c r="P758" s="101"/>
      <c r="Q758" s="93">
        <f t="shared" si="27"/>
        <v>968653.81999999983</v>
      </c>
      <c r="R758" s="94">
        <f t="shared" si="28"/>
        <v>603.06559833172923</v>
      </c>
    </row>
    <row r="759" spans="1:18" x14ac:dyDescent="0.35">
      <c r="A759" s="100">
        <v>8</v>
      </c>
      <c r="B759" s="101" t="s">
        <v>59</v>
      </c>
      <c r="C759" s="101" t="s">
        <v>481</v>
      </c>
      <c r="D759" s="101" t="s">
        <v>108</v>
      </c>
      <c r="E759" s="101" t="s">
        <v>482</v>
      </c>
      <c r="F759" s="101" t="s">
        <v>178</v>
      </c>
      <c r="G759" s="101" t="s">
        <v>1158</v>
      </c>
      <c r="H759" s="102">
        <v>4005</v>
      </c>
      <c r="I759" s="100">
        <v>3</v>
      </c>
      <c r="J759" s="105">
        <f>สกลนคร!F84</f>
        <v>128523.44</v>
      </c>
      <c r="K759" s="104">
        <f>สกลนคร!AI84</f>
        <v>161670.26</v>
      </c>
      <c r="L759" s="105">
        <f>สกลนคร!AJ84</f>
        <v>2883103.98</v>
      </c>
      <c r="M759" s="105">
        <f>สกลนคร!AK84</f>
        <v>2613400.77</v>
      </c>
      <c r="N759" s="101"/>
      <c r="O759" s="101"/>
      <c r="P759" s="101"/>
      <c r="Q759" s="93">
        <f t="shared" si="27"/>
        <v>269703.20999999996</v>
      </c>
      <c r="R759" s="94">
        <f t="shared" si="28"/>
        <v>719.87614981273407</v>
      </c>
    </row>
    <row r="760" spans="1:18" x14ac:dyDescent="0.35">
      <c r="A760" s="100">
        <v>9</v>
      </c>
      <c r="B760" s="101" t="s">
        <v>59</v>
      </c>
      <c r="C760" s="101" t="s">
        <v>481</v>
      </c>
      <c r="D760" s="101" t="s">
        <v>108</v>
      </c>
      <c r="E760" s="101" t="s">
        <v>482</v>
      </c>
      <c r="F760" s="101" t="s">
        <v>178</v>
      </c>
      <c r="G760" s="101" t="s">
        <v>1159</v>
      </c>
      <c r="H760" s="102">
        <v>3358</v>
      </c>
      <c r="I760" s="100">
        <v>3</v>
      </c>
      <c r="J760" s="105">
        <f>สกลนคร!F85</f>
        <v>338253.82</v>
      </c>
      <c r="K760" s="104">
        <f>สกลนคร!AI85</f>
        <v>361919.83</v>
      </c>
      <c r="L760" s="105">
        <f>สกลนคร!AJ85</f>
        <v>2500648.5099999998</v>
      </c>
      <c r="M760" s="105">
        <f>สกลนคร!AK85</f>
        <v>2238253.65</v>
      </c>
      <c r="N760" s="101"/>
      <c r="O760" s="101"/>
      <c r="P760" s="101"/>
      <c r="Q760" s="93">
        <f t="shared" si="27"/>
        <v>262394.85999999987</v>
      </c>
      <c r="R760" s="94">
        <f t="shared" si="28"/>
        <v>744.68389219773667</v>
      </c>
    </row>
    <row r="761" spans="1:18" x14ac:dyDescent="0.35">
      <c r="A761" s="100">
        <v>10</v>
      </c>
      <c r="B761" s="101" t="s">
        <v>59</v>
      </c>
      <c r="C761" s="101" t="s">
        <v>481</v>
      </c>
      <c r="D761" s="101" t="s">
        <v>108</v>
      </c>
      <c r="E761" s="101" t="s">
        <v>482</v>
      </c>
      <c r="F761" s="101" t="s">
        <v>178</v>
      </c>
      <c r="G761" s="101" t="s">
        <v>1160</v>
      </c>
      <c r="H761" s="102">
        <v>1364</v>
      </c>
      <c r="I761" s="100">
        <v>1</v>
      </c>
      <c r="J761" s="105">
        <f>สกลนคร!F86</f>
        <v>161757.46</v>
      </c>
      <c r="K761" s="104">
        <f>สกลนคร!AI86</f>
        <v>197208.16999999998</v>
      </c>
      <c r="L761" s="105">
        <f>สกลนคร!AJ86</f>
        <v>1446656.3399999999</v>
      </c>
      <c r="M761" s="105">
        <f>สกลนคร!AK86</f>
        <v>1372944.8800000001</v>
      </c>
      <c r="N761" s="101"/>
      <c r="O761" s="101"/>
      <c r="P761" s="101"/>
      <c r="Q761" s="93">
        <f t="shared" si="27"/>
        <v>73711.45999999973</v>
      </c>
      <c r="R761" s="94">
        <f t="shared" si="28"/>
        <v>1060.5984897360702</v>
      </c>
    </row>
    <row r="762" spans="1:18" s="112" customFormat="1" x14ac:dyDescent="0.35">
      <c r="A762" s="106">
        <v>6</v>
      </c>
      <c r="B762" s="107" t="s">
        <v>59</v>
      </c>
      <c r="C762" s="107"/>
      <c r="D762" s="107"/>
      <c r="E762" s="107" t="s">
        <v>75</v>
      </c>
      <c r="F762" s="107"/>
      <c r="G762" s="107" t="s">
        <v>484</v>
      </c>
      <c r="H762" s="113">
        <f>SUM(H753:H761)</f>
        <v>31006</v>
      </c>
      <c r="I762" s="106"/>
      <c r="J762" s="109">
        <f>SUM(J752:J761)</f>
        <v>1930015.22</v>
      </c>
      <c r="K762" s="109">
        <f>SUM(K752:K761)</f>
        <v>2324317.6</v>
      </c>
      <c r="L762" s="109">
        <f>SUM(L752:L761)</f>
        <v>22092034.039999995</v>
      </c>
      <c r="M762" s="109">
        <f>SUM(M752:M761)</f>
        <v>19612977.579999998</v>
      </c>
      <c r="N762" s="107">
        <v>9</v>
      </c>
      <c r="O762" s="107">
        <v>9</v>
      </c>
      <c r="P762" s="107">
        <f>N762-O762</f>
        <v>0</v>
      </c>
      <c r="Q762" s="110">
        <f t="shared" si="27"/>
        <v>2479056.4599999972</v>
      </c>
      <c r="R762" s="111">
        <f>L762/H762</f>
        <v>712.50835451202977</v>
      </c>
    </row>
    <row r="763" spans="1:18" x14ac:dyDescent="0.35">
      <c r="A763" s="100">
        <v>1</v>
      </c>
      <c r="B763" s="101" t="s">
        <v>59</v>
      </c>
      <c r="C763" s="101" t="s">
        <v>485</v>
      </c>
      <c r="D763" s="101" t="s">
        <v>115</v>
      </c>
      <c r="E763" s="101" t="s">
        <v>486</v>
      </c>
      <c r="F763" s="101" t="s">
        <v>208</v>
      </c>
      <c r="G763" s="101" t="s">
        <v>487</v>
      </c>
      <c r="H763" s="102"/>
      <c r="I763" s="100"/>
      <c r="J763" s="103"/>
      <c r="K763" s="104"/>
      <c r="L763" s="105"/>
      <c r="M763" s="105"/>
      <c r="N763" s="101"/>
      <c r="O763" s="101"/>
      <c r="P763" s="101"/>
    </row>
    <row r="764" spans="1:18" x14ac:dyDescent="0.35">
      <c r="A764" s="100">
        <v>2</v>
      </c>
      <c r="B764" s="101" t="s">
        <v>59</v>
      </c>
      <c r="C764" s="101" t="s">
        <v>485</v>
      </c>
      <c r="D764" s="101" t="s">
        <v>115</v>
      </c>
      <c r="E764" s="101" t="s">
        <v>486</v>
      </c>
      <c r="F764" s="101" t="s">
        <v>178</v>
      </c>
      <c r="G764" s="101" t="s">
        <v>1161</v>
      </c>
      <c r="H764" s="102">
        <v>2110</v>
      </c>
      <c r="I764" s="100">
        <v>2</v>
      </c>
      <c r="J764" s="105">
        <f>สกลนคร!F87</f>
        <v>422852.47</v>
      </c>
      <c r="K764" s="104">
        <f>สกลนคร!AI87</f>
        <v>364582.26999999996</v>
      </c>
      <c r="L764" s="105">
        <f>สกลนคร!AJ87</f>
        <v>1076625.9199999999</v>
      </c>
      <c r="M764" s="105">
        <f>สกลนคร!AK87</f>
        <v>1114737.0399999998</v>
      </c>
      <c r="N764" s="101"/>
      <c r="O764" s="101"/>
      <c r="P764" s="101"/>
      <c r="Q764" s="93">
        <f t="shared" si="27"/>
        <v>-38111.119999999879</v>
      </c>
      <c r="R764" s="94">
        <f t="shared" si="28"/>
        <v>510.24925118483407</v>
      </c>
    </row>
    <row r="765" spans="1:18" x14ac:dyDescent="0.35">
      <c r="A765" s="100">
        <v>3</v>
      </c>
      <c r="B765" s="101" t="s">
        <v>59</v>
      </c>
      <c r="C765" s="101" t="s">
        <v>485</v>
      </c>
      <c r="D765" s="101" t="s">
        <v>115</v>
      </c>
      <c r="E765" s="101" t="s">
        <v>486</v>
      </c>
      <c r="F765" s="101" t="s">
        <v>178</v>
      </c>
      <c r="G765" s="101" t="s">
        <v>1162</v>
      </c>
      <c r="H765" s="102">
        <v>1235</v>
      </c>
      <c r="I765" s="100">
        <v>1</v>
      </c>
      <c r="J765" s="105">
        <f>สกลนคร!F88</f>
        <v>502644.47</v>
      </c>
      <c r="K765" s="104">
        <f>สกลนคร!AI88</f>
        <v>408783.25999999995</v>
      </c>
      <c r="L765" s="105">
        <f>สกลนคร!AJ88</f>
        <v>1289603.1400000001</v>
      </c>
      <c r="M765" s="105">
        <f>สกลนคร!AK88</f>
        <v>1132416</v>
      </c>
      <c r="N765" s="101"/>
      <c r="O765" s="101"/>
      <c r="P765" s="101"/>
      <c r="Q765" s="93">
        <f t="shared" si="27"/>
        <v>157187.14000000013</v>
      </c>
      <c r="R765" s="94">
        <f t="shared" si="28"/>
        <v>1044.213068825911</v>
      </c>
    </row>
    <row r="766" spans="1:18" x14ac:dyDescent="0.35">
      <c r="A766" s="100">
        <v>4</v>
      </c>
      <c r="B766" s="101" t="s">
        <v>59</v>
      </c>
      <c r="C766" s="101" t="s">
        <v>485</v>
      </c>
      <c r="D766" s="101" t="s">
        <v>115</v>
      </c>
      <c r="E766" s="101" t="s">
        <v>486</v>
      </c>
      <c r="F766" s="101" t="s">
        <v>178</v>
      </c>
      <c r="G766" s="101" t="s">
        <v>1163</v>
      </c>
      <c r="H766" s="102">
        <v>2785</v>
      </c>
      <c r="I766" s="100">
        <v>2</v>
      </c>
      <c r="J766" s="105">
        <f>สกลนคร!F89</f>
        <v>479336.39</v>
      </c>
      <c r="K766" s="104">
        <f>สกลนคร!AI89</f>
        <v>333175.14</v>
      </c>
      <c r="L766" s="105">
        <f>สกลนคร!AJ89</f>
        <v>1375306.26</v>
      </c>
      <c r="M766" s="105">
        <f>สกลนคร!AK89</f>
        <v>1476492.8499999999</v>
      </c>
      <c r="N766" s="101"/>
      <c r="O766" s="101"/>
      <c r="P766" s="101"/>
      <c r="Q766" s="93">
        <f t="shared" si="27"/>
        <v>-101186.58999999985</v>
      </c>
      <c r="R766" s="94">
        <f t="shared" si="28"/>
        <v>493.82630520646319</v>
      </c>
    </row>
    <row r="767" spans="1:18" x14ac:dyDescent="0.35">
      <c r="A767" s="100">
        <v>5</v>
      </c>
      <c r="B767" s="101" t="s">
        <v>59</v>
      </c>
      <c r="C767" s="101" t="s">
        <v>485</v>
      </c>
      <c r="D767" s="101" t="s">
        <v>115</v>
      </c>
      <c r="E767" s="101" t="s">
        <v>486</v>
      </c>
      <c r="F767" s="101" t="s">
        <v>178</v>
      </c>
      <c r="G767" s="101" t="s">
        <v>1164</v>
      </c>
      <c r="H767" s="102">
        <v>1721</v>
      </c>
      <c r="I767" s="100">
        <v>2</v>
      </c>
      <c r="J767" s="105">
        <f>สกลนคร!F90</f>
        <v>418203.18</v>
      </c>
      <c r="K767" s="104">
        <f>สกลนคร!AI90</f>
        <v>246809.58999999997</v>
      </c>
      <c r="L767" s="105">
        <f>สกลนคร!AJ90</f>
        <v>1743757.6099999999</v>
      </c>
      <c r="M767" s="105">
        <f>สกลนคร!AK90</f>
        <v>1588481.62</v>
      </c>
      <c r="N767" s="101"/>
      <c r="O767" s="101"/>
      <c r="P767" s="101"/>
      <c r="Q767" s="93">
        <f t="shared" si="27"/>
        <v>155275.98999999976</v>
      </c>
      <c r="R767" s="94">
        <f t="shared" si="28"/>
        <v>1013.2234805345729</v>
      </c>
    </row>
    <row r="768" spans="1:18" s="112" customFormat="1" x14ac:dyDescent="0.35">
      <c r="A768" s="106">
        <v>7</v>
      </c>
      <c r="B768" s="107" t="s">
        <v>59</v>
      </c>
      <c r="C768" s="107"/>
      <c r="D768" s="107"/>
      <c r="E768" s="107" t="s">
        <v>75</v>
      </c>
      <c r="F768" s="107"/>
      <c r="G768" s="107" t="s">
        <v>488</v>
      </c>
      <c r="H768" s="113">
        <f>SUM(H764:H767)</f>
        <v>7851</v>
      </c>
      <c r="I768" s="106"/>
      <c r="J768" s="109">
        <f>SUM(J763:J767)</f>
        <v>1823036.51</v>
      </c>
      <c r="K768" s="109">
        <f>SUM(K763:K767)</f>
        <v>1353350.2599999998</v>
      </c>
      <c r="L768" s="109">
        <f>SUM(L763:L767)</f>
        <v>5485292.9299999997</v>
      </c>
      <c r="M768" s="109">
        <f>SUM(M763:M767)</f>
        <v>5312127.51</v>
      </c>
      <c r="N768" s="107">
        <v>4</v>
      </c>
      <c r="O768" s="107">
        <v>4</v>
      </c>
      <c r="P768" s="107">
        <f>N768-O768</f>
        <v>0</v>
      </c>
      <c r="Q768" s="110">
        <f t="shared" si="27"/>
        <v>173165.41999999993</v>
      </c>
      <c r="R768" s="111">
        <f>L768/H768</f>
        <v>698.6744274614698</v>
      </c>
    </row>
    <row r="769" spans="1:18" x14ac:dyDescent="0.35">
      <c r="A769" s="100">
        <v>1</v>
      </c>
      <c r="B769" s="101" t="s">
        <v>59</v>
      </c>
      <c r="C769" s="101" t="s">
        <v>489</v>
      </c>
      <c r="D769" s="101" t="s">
        <v>122</v>
      </c>
      <c r="E769" s="101" t="s">
        <v>490</v>
      </c>
      <c r="F769" s="101" t="s">
        <v>208</v>
      </c>
      <c r="G769" s="101" t="s">
        <v>491</v>
      </c>
      <c r="H769" s="102"/>
      <c r="I769" s="100"/>
      <c r="J769" s="103"/>
      <c r="K769" s="104"/>
      <c r="L769" s="105"/>
      <c r="M769" s="105"/>
      <c r="N769" s="101"/>
      <c r="O769" s="101"/>
      <c r="P769" s="101"/>
    </row>
    <row r="770" spans="1:18" x14ac:dyDescent="0.35">
      <c r="A770" s="100">
        <v>2</v>
      </c>
      <c r="B770" s="101" t="s">
        <v>59</v>
      </c>
      <c r="C770" s="101" t="s">
        <v>489</v>
      </c>
      <c r="D770" s="101" t="s">
        <v>122</v>
      </c>
      <c r="E770" s="101" t="s">
        <v>490</v>
      </c>
      <c r="F770" s="101" t="s">
        <v>178</v>
      </c>
      <c r="G770" s="101" t="s">
        <v>1165</v>
      </c>
      <c r="H770" s="102">
        <v>5792</v>
      </c>
      <c r="I770" s="100">
        <v>4</v>
      </c>
      <c r="J770" s="105">
        <f>สกลนคร!F91</f>
        <v>233982.16</v>
      </c>
      <c r="K770" s="104">
        <f>สกลนคร!AI91</f>
        <v>241543.14</v>
      </c>
      <c r="L770" s="105">
        <f>สกลนคร!AJ91</f>
        <v>2642275.1800000002</v>
      </c>
      <c r="M770" s="105">
        <f>สกลนคร!AK91</f>
        <v>2723674.9600000004</v>
      </c>
      <c r="N770" s="101"/>
      <c r="O770" s="101"/>
      <c r="P770" s="101"/>
      <c r="Q770" s="93">
        <f t="shared" si="27"/>
        <v>-81399.780000000261</v>
      </c>
      <c r="R770" s="94">
        <f t="shared" si="28"/>
        <v>456.19391919889506</v>
      </c>
    </row>
    <row r="771" spans="1:18" x14ac:dyDescent="0.35">
      <c r="A771" s="100">
        <v>3</v>
      </c>
      <c r="B771" s="101" t="s">
        <v>59</v>
      </c>
      <c r="C771" s="101" t="s">
        <v>489</v>
      </c>
      <c r="D771" s="101" t="s">
        <v>122</v>
      </c>
      <c r="E771" s="101" t="s">
        <v>490</v>
      </c>
      <c r="F771" s="101" t="s">
        <v>178</v>
      </c>
      <c r="G771" s="101" t="s">
        <v>1166</v>
      </c>
      <c r="H771" s="102">
        <v>2531</v>
      </c>
      <c r="I771" s="100">
        <v>2</v>
      </c>
      <c r="J771" s="105">
        <f>สกลนคร!F92</f>
        <v>124052.25</v>
      </c>
      <c r="K771" s="104">
        <f>สกลนคร!AI92</f>
        <v>170788.31</v>
      </c>
      <c r="L771" s="105">
        <f>สกลนคร!AJ92</f>
        <v>1616085.11</v>
      </c>
      <c r="M771" s="105">
        <f>สกลนคร!AK92</f>
        <v>1557403.85</v>
      </c>
      <c r="N771" s="101"/>
      <c r="O771" s="101"/>
      <c r="P771" s="101"/>
      <c r="Q771" s="93">
        <f t="shared" si="27"/>
        <v>58681.260000000009</v>
      </c>
      <c r="R771" s="94">
        <f t="shared" si="28"/>
        <v>638.51644014223632</v>
      </c>
    </row>
    <row r="772" spans="1:18" x14ac:dyDescent="0.35">
      <c r="A772" s="100">
        <v>4</v>
      </c>
      <c r="B772" s="101" t="s">
        <v>59</v>
      </c>
      <c r="C772" s="101" t="s">
        <v>489</v>
      </c>
      <c r="D772" s="101" t="s">
        <v>122</v>
      </c>
      <c r="E772" s="101" t="s">
        <v>490</v>
      </c>
      <c r="F772" s="101" t="s">
        <v>178</v>
      </c>
      <c r="G772" s="101" t="s">
        <v>1167</v>
      </c>
      <c r="H772" s="102">
        <v>3458</v>
      </c>
      <c r="I772" s="100">
        <v>3</v>
      </c>
      <c r="J772" s="105">
        <f>สกลนคร!F93</f>
        <v>135826.93</v>
      </c>
      <c r="K772" s="104">
        <f>สกลนคร!AI93</f>
        <v>177346.66999999998</v>
      </c>
      <c r="L772" s="105">
        <f>สกลนคร!AJ93</f>
        <v>2277819.4699999997</v>
      </c>
      <c r="M772" s="105">
        <f>สกลนคร!AK93</f>
        <v>2325955.15</v>
      </c>
      <c r="N772" s="101"/>
      <c r="O772" s="101"/>
      <c r="P772" s="101"/>
      <c r="Q772" s="93">
        <f t="shared" si="27"/>
        <v>-48135.680000000168</v>
      </c>
      <c r="R772" s="94">
        <f t="shared" si="28"/>
        <v>658.71008386350479</v>
      </c>
    </row>
    <row r="773" spans="1:18" x14ac:dyDescent="0.35">
      <c r="A773" s="100">
        <v>5</v>
      </c>
      <c r="B773" s="101" t="s">
        <v>59</v>
      </c>
      <c r="C773" s="101" t="s">
        <v>489</v>
      </c>
      <c r="D773" s="101" t="s">
        <v>122</v>
      </c>
      <c r="E773" s="101" t="s">
        <v>490</v>
      </c>
      <c r="F773" s="101" t="s">
        <v>178</v>
      </c>
      <c r="G773" s="101" t="s">
        <v>1168</v>
      </c>
      <c r="H773" s="102">
        <v>6025</v>
      </c>
      <c r="I773" s="100">
        <v>5</v>
      </c>
      <c r="J773" s="105">
        <f>สกลนคร!F94</f>
        <v>170326.22</v>
      </c>
      <c r="K773" s="104">
        <f>สกลนคร!AI94</f>
        <v>254866.85</v>
      </c>
      <c r="L773" s="105">
        <f>สกลนคร!AJ94</f>
        <v>2761685.08</v>
      </c>
      <c r="M773" s="105">
        <f>สกลนคร!AK94</f>
        <v>2615956.7200000002</v>
      </c>
      <c r="N773" s="101"/>
      <c r="O773" s="101"/>
      <c r="P773" s="101"/>
      <c r="Q773" s="93">
        <f t="shared" si="27"/>
        <v>145728.35999999987</v>
      </c>
      <c r="R773" s="94">
        <f t="shared" si="28"/>
        <v>458.37096763485476</v>
      </c>
    </row>
    <row r="774" spans="1:18" x14ac:dyDescent="0.35">
      <c r="A774" s="100">
        <v>6</v>
      </c>
      <c r="B774" s="101" t="s">
        <v>59</v>
      </c>
      <c r="C774" s="101" t="s">
        <v>489</v>
      </c>
      <c r="D774" s="101" t="s">
        <v>122</v>
      </c>
      <c r="E774" s="101" t="s">
        <v>490</v>
      </c>
      <c r="F774" s="101" t="s">
        <v>178</v>
      </c>
      <c r="G774" s="101" t="s">
        <v>1169</v>
      </c>
      <c r="H774" s="102">
        <v>3940</v>
      </c>
      <c r="I774" s="100">
        <v>3</v>
      </c>
      <c r="J774" s="105">
        <f>สกลนคร!F95</f>
        <v>201956.57</v>
      </c>
      <c r="K774" s="104">
        <f>สกลนคร!AI95</f>
        <v>272513.05</v>
      </c>
      <c r="L774" s="105">
        <f>สกลนคร!AJ95</f>
        <v>2013654.6700000002</v>
      </c>
      <c r="M774" s="105">
        <f>สกลนคร!AK95</f>
        <v>1957160.02</v>
      </c>
      <c r="N774" s="101"/>
      <c r="O774" s="101"/>
      <c r="P774" s="101"/>
      <c r="Q774" s="93">
        <f t="shared" si="27"/>
        <v>56494.65000000014</v>
      </c>
      <c r="R774" s="94">
        <f t="shared" si="28"/>
        <v>511.07986548223352</v>
      </c>
    </row>
    <row r="775" spans="1:18" x14ac:dyDescent="0.35">
      <c r="A775" s="100">
        <v>7</v>
      </c>
      <c r="B775" s="101" t="s">
        <v>59</v>
      </c>
      <c r="C775" s="101" t="s">
        <v>489</v>
      </c>
      <c r="D775" s="101" t="s">
        <v>122</v>
      </c>
      <c r="E775" s="101" t="s">
        <v>490</v>
      </c>
      <c r="F775" s="101" t="s">
        <v>178</v>
      </c>
      <c r="G775" s="101" t="s">
        <v>1170</v>
      </c>
      <c r="H775" s="102">
        <v>4289</v>
      </c>
      <c r="I775" s="100">
        <v>3</v>
      </c>
      <c r="J775" s="105">
        <f>สกลนคร!F96</f>
        <v>183620.89</v>
      </c>
      <c r="K775" s="104">
        <f>สกลนคร!AI96</f>
        <v>249397</v>
      </c>
      <c r="L775" s="105">
        <f>สกลนคร!AJ96</f>
        <v>2192863.38</v>
      </c>
      <c r="M775" s="105">
        <f>สกลนคร!AK96</f>
        <v>2127213.15</v>
      </c>
      <c r="N775" s="101"/>
      <c r="O775" s="101"/>
      <c r="P775" s="101"/>
      <c r="Q775" s="93">
        <f t="shared" ref="Q775:Q838" si="29">L775-M775</f>
        <v>65650.229999999981</v>
      </c>
      <c r="R775" s="94">
        <f t="shared" ref="R775:R838" si="30">L775/H775</f>
        <v>511.2761436232222</v>
      </c>
    </row>
    <row r="776" spans="1:18" x14ac:dyDescent="0.35">
      <c r="A776" s="100">
        <v>8</v>
      </c>
      <c r="B776" s="101" t="s">
        <v>59</v>
      </c>
      <c r="C776" s="101" t="s">
        <v>489</v>
      </c>
      <c r="D776" s="101" t="s">
        <v>122</v>
      </c>
      <c r="E776" s="101" t="s">
        <v>490</v>
      </c>
      <c r="F776" s="101" t="s">
        <v>178</v>
      </c>
      <c r="G776" s="101" t="s">
        <v>1171</v>
      </c>
      <c r="H776" s="102">
        <v>3268</v>
      </c>
      <c r="I776" s="100">
        <v>3</v>
      </c>
      <c r="J776" s="105">
        <f>สกลนคร!F97</f>
        <v>215110.84</v>
      </c>
      <c r="K776" s="104">
        <f>สกลนคร!AI97</f>
        <v>249987.77</v>
      </c>
      <c r="L776" s="105">
        <f>สกลนคร!AJ97</f>
        <v>2049584.2600000002</v>
      </c>
      <c r="M776" s="105">
        <f>สกลนคร!AK97</f>
        <v>2051524.26</v>
      </c>
      <c r="N776" s="101"/>
      <c r="O776" s="101"/>
      <c r="P776" s="101"/>
      <c r="Q776" s="93">
        <f t="shared" si="29"/>
        <v>-1939.9999999997672</v>
      </c>
      <c r="R776" s="94">
        <f t="shared" si="30"/>
        <v>627.16776621787028</v>
      </c>
    </row>
    <row r="777" spans="1:18" x14ac:dyDescent="0.35">
      <c r="A777" s="100">
        <v>9</v>
      </c>
      <c r="B777" s="101" t="s">
        <v>59</v>
      </c>
      <c r="C777" s="101" t="s">
        <v>489</v>
      </c>
      <c r="D777" s="101" t="s">
        <v>122</v>
      </c>
      <c r="E777" s="101" t="s">
        <v>490</v>
      </c>
      <c r="F777" s="101" t="s">
        <v>178</v>
      </c>
      <c r="G777" s="101" t="s">
        <v>1172</v>
      </c>
      <c r="H777" s="102">
        <v>6769</v>
      </c>
      <c r="I777" s="100">
        <v>5</v>
      </c>
      <c r="J777" s="105">
        <f>สกลนคร!F98</f>
        <v>203884.57</v>
      </c>
      <c r="K777" s="104">
        <f>สกลนคร!AI98</f>
        <v>306278.09999999998</v>
      </c>
      <c r="L777" s="105">
        <f>สกลนคร!AJ98</f>
        <v>2056786.73</v>
      </c>
      <c r="M777" s="105">
        <f>สกลนคร!AK98</f>
        <v>1979721.53</v>
      </c>
      <c r="N777" s="101"/>
      <c r="O777" s="101"/>
      <c r="P777" s="101"/>
      <c r="Q777" s="93">
        <f t="shared" si="29"/>
        <v>77065.199999999953</v>
      </c>
      <c r="R777" s="94">
        <f t="shared" si="30"/>
        <v>303.8538528586202</v>
      </c>
    </row>
    <row r="778" spans="1:18" x14ac:dyDescent="0.35">
      <c r="A778" s="100">
        <v>10</v>
      </c>
      <c r="B778" s="101" t="s">
        <v>59</v>
      </c>
      <c r="C778" s="101" t="s">
        <v>489</v>
      </c>
      <c r="D778" s="101" t="s">
        <v>122</v>
      </c>
      <c r="E778" s="101" t="s">
        <v>490</v>
      </c>
      <c r="F778" s="101" t="s">
        <v>178</v>
      </c>
      <c r="G778" s="101" t="s">
        <v>1173</v>
      </c>
      <c r="H778" s="102">
        <v>3663</v>
      </c>
      <c r="I778" s="100">
        <v>3</v>
      </c>
      <c r="J778" s="105">
        <f>สกลนคร!F99</f>
        <v>247005.08</v>
      </c>
      <c r="K778" s="104">
        <f>สกลนคร!AI99</f>
        <v>337879.54</v>
      </c>
      <c r="L778" s="105">
        <f>สกลนคร!AJ99</f>
        <v>1626151.83</v>
      </c>
      <c r="M778" s="105">
        <f>สกลนคร!AK99</f>
        <v>1562855.5999999999</v>
      </c>
      <c r="N778" s="101"/>
      <c r="O778" s="101"/>
      <c r="P778" s="101"/>
      <c r="Q778" s="93">
        <f t="shared" si="29"/>
        <v>63296.230000000214</v>
      </c>
      <c r="R778" s="94">
        <f t="shared" si="30"/>
        <v>443.93989352989354</v>
      </c>
    </row>
    <row r="779" spans="1:18" x14ac:dyDescent="0.35">
      <c r="A779" s="100">
        <v>11</v>
      </c>
      <c r="B779" s="101" t="s">
        <v>59</v>
      </c>
      <c r="C779" s="101" t="s">
        <v>489</v>
      </c>
      <c r="D779" s="101" t="s">
        <v>122</v>
      </c>
      <c r="E779" s="101" t="s">
        <v>490</v>
      </c>
      <c r="F779" s="101" t="s">
        <v>178</v>
      </c>
      <c r="G779" s="101" t="s">
        <v>1174</v>
      </c>
      <c r="H779" s="102">
        <v>6722</v>
      </c>
      <c r="I779" s="100">
        <v>5</v>
      </c>
      <c r="J779" s="105">
        <f>สกลนคร!F100</f>
        <v>210815.16</v>
      </c>
      <c r="K779" s="104">
        <f>สกลนคร!AI100</f>
        <v>268649.94</v>
      </c>
      <c r="L779" s="105">
        <f>สกลนคร!AJ100</f>
        <v>2628301.2200000002</v>
      </c>
      <c r="M779" s="105">
        <f>สกลนคร!AK100</f>
        <v>2679869.94</v>
      </c>
      <c r="N779" s="101"/>
      <c r="O779" s="101"/>
      <c r="P779" s="101"/>
      <c r="Q779" s="93">
        <f t="shared" si="29"/>
        <v>-51568.719999999739</v>
      </c>
      <c r="R779" s="94">
        <f t="shared" si="30"/>
        <v>390.99988396310624</v>
      </c>
    </row>
    <row r="780" spans="1:18" x14ac:dyDescent="0.35">
      <c r="A780" s="100">
        <v>12</v>
      </c>
      <c r="B780" s="101" t="s">
        <v>59</v>
      </c>
      <c r="C780" s="101" t="s">
        <v>489</v>
      </c>
      <c r="D780" s="101" t="s">
        <v>122</v>
      </c>
      <c r="E780" s="101" t="s">
        <v>490</v>
      </c>
      <c r="F780" s="101" t="s">
        <v>178</v>
      </c>
      <c r="G780" s="101" t="s">
        <v>1175</v>
      </c>
      <c r="H780" s="102">
        <v>5057</v>
      </c>
      <c r="I780" s="100">
        <v>4</v>
      </c>
      <c r="J780" s="105">
        <f>สกลนคร!F101</f>
        <v>94317.119999999995</v>
      </c>
      <c r="K780" s="104">
        <f>สกลนคร!AI101</f>
        <v>148260.68</v>
      </c>
      <c r="L780" s="105">
        <f>สกลนคร!AJ101</f>
        <v>2884755.5</v>
      </c>
      <c r="M780" s="105">
        <f>สกลนคร!AK101</f>
        <v>2915608.48</v>
      </c>
      <c r="N780" s="101"/>
      <c r="O780" s="101"/>
      <c r="P780" s="101"/>
      <c r="Q780" s="93">
        <f t="shared" si="29"/>
        <v>-30852.979999999981</v>
      </c>
      <c r="R780" s="94">
        <f t="shared" si="30"/>
        <v>570.44799288115485</v>
      </c>
    </row>
    <row r="781" spans="1:18" x14ac:dyDescent="0.35">
      <c r="A781" s="100">
        <v>13</v>
      </c>
      <c r="B781" s="101" t="s">
        <v>59</v>
      </c>
      <c r="C781" s="101" t="s">
        <v>489</v>
      </c>
      <c r="D781" s="101" t="s">
        <v>122</v>
      </c>
      <c r="E781" s="101" t="s">
        <v>490</v>
      </c>
      <c r="F781" s="101" t="s">
        <v>178</v>
      </c>
      <c r="G781" s="101" t="s">
        <v>1176</v>
      </c>
      <c r="H781" s="102">
        <v>3110</v>
      </c>
      <c r="I781" s="100">
        <v>3</v>
      </c>
      <c r="J781" s="105">
        <f>สกลนคร!F102</f>
        <v>212916.95</v>
      </c>
      <c r="K781" s="104">
        <f>สกลนคร!AI102</f>
        <v>241330.16</v>
      </c>
      <c r="L781" s="105">
        <f>สกลนคร!AJ102</f>
        <v>1703837.29</v>
      </c>
      <c r="M781" s="105">
        <f>สกลนคร!AK102</f>
        <v>1563139.38</v>
      </c>
      <c r="N781" s="101"/>
      <c r="O781" s="101"/>
      <c r="P781" s="101"/>
      <c r="Q781" s="93">
        <f t="shared" si="29"/>
        <v>140697.91000000015</v>
      </c>
      <c r="R781" s="94">
        <f t="shared" si="30"/>
        <v>547.85764951768488</v>
      </c>
    </row>
    <row r="782" spans="1:18" x14ac:dyDescent="0.35">
      <c r="A782" s="100">
        <v>14</v>
      </c>
      <c r="B782" s="101" t="s">
        <v>59</v>
      </c>
      <c r="C782" s="101" t="s">
        <v>489</v>
      </c>
      <c r="D782" s="101" t="s">
        <v>122</v>
      </c>
      <c r="E782" s="101" t="s">
        <v>490</v>
      </c>
      <c r="F782" s="101" t="s">
        <v>178</v>
      </c>
      <c r="G782" s="101" t="s">
        <v>1177</v>
      </c>
      <c r="H782" s="102">
        <v>3446</v>
      </c>
      <c r="I782" s="100">
        <v>3</v>
      </c>
      <c r="J782" s="105">
        <f>สกลนคร!F103</f>
        <v>253610.65</v>
      </c>
      <c r="K782" s="104">
        <f>สกลนคร!AI103</f>
        <v>311283.48</v>
      </c>
      <c r="L782" s="105">
        <f>สกลนคร!AJ103</f>
        <v>1676151.24</v>
      </c>
      <c r="M782" s="105">
        <f>สกลนคร!AK103</f>
        <v>2489855.09</v>
      </c>
      <c r="N782" s="101"/>
      <c r="O782" s="101"/>
      <c r="P782" s="101"/>
      <c r="Q782" s="93">
        <f t="shared" si="29"/>
        <v>-813703.84999999986</v>
      </c>
      <c r="R782" s="94">
        <f t="shared" si="30"/>
        <v>486.40488682530469</v>
      </c>
    </row>
    <row r="783" spans="1:18" x14ac:dyDescent="0.35">
      <c r="A783" s="100">
        <v>15</v>
      </c>
      <c r="B783" s="101" t="s">
        <v>59</v>
      </c>
      <c r="C783" s="101" t="s">
        <v>489</v>
      </c>
      <c r="D783" s="101" t="s">
        <v>122</v>
      </c>
      <c r="E783" s="101" t="s">
        <v>490</v>
      </c>
      <c r="F783" s="101" t="s">
        <v>178</v>
      </c>
      <c r="G783" s="101" t="s">
        <v>1178</v>
      </c>
      <c r="H783" s="102">
        <v>4224</v>
      </c>
      <c r="I783" s="100">
        <v>3</v>
      </c>
      <c r="J783" s="105">
        <f>สกลนคร!F104</f>
        <v>233152.14</v>
      </c>
      <c r="K783" s="104">
        <f>สกลนคร!AI104</f>
        <v>285929.53000000003</v>
      </c>
      <c r="L783" s="105">
        <f>สกลนคร!AJ104</f>
        <v>2378075.44</v>
      </c>
      <c r="M783" s="105">
        <f>สกลนคร!AK104</f>
        <v>2220866.58</v>
      </c>
      <c r="N783" s="101"/>
      <c r="O783" s="101"/>
      <c r="P783" s="101"/>
      <c r="Q783" s="93">
        <f t="shared" si="29"/>
        <v>157208.85999999987</v>
      </c>
      <c r="R783" s="94">
        <f t="shared" si="30"/>
        <v>562.99134469696969</v>
      </c>
    </row>
    <row r="784" spans="1:18" x14ac:dyDescent="0.35">
      <c r="A784" s="100">
        <v>16</v>
      </c>
      <c r="B784" s="101" t="s">
        <v>59</v>
      </c>
      <c r="C784" s="101" t="s">
        <v>489</v>
      </c>
      <c r="D784" s="101" t="s">
        <v>122</v>
      </c>
      <c r="E784" s="101" t="s">
        <v>490</v>
      </c>
      <c r="F784" s="101" t="s">
        <v>178</v>
      </c>
      <c r="G784" s="101" t="s">
        <v>1179</v>
      </c>
      <c r="H784" s="102">
        <v>4904</v>
      </c>
      <c r="I784" s="100">
        <v>4</v>
      </c>
      <c r="J784" s="105">
        <f>สกลนคร!F105</f>
        <v>65968.509999999995</v>
      </c>
      <c r="K784" s="104">
        <f>สกลนคร!AI105</f>
        <v>30279.50999999998</v>
      </c>
      <c r="L784" s="105">
        <f>สกลนคร!AJ105</f>
        <v>2433012.0700000003</v>
      </c>
      <c r="M784" s="105">
        <f>สกลนคร!AK105</f>
        <v>2689722.39</v>
      </c>
      <c r="N784" s="101"/>
      <c r="O784" s="101"/>
      <c r="P784" s="101"/>
      <c r="Q784" s="93">
        <f t="shared" si="29"/>
        <v>-256710.31999999983</v>
      </c>
      <c r="R784" s="94">
        <f t="shared" si="30"/>
        <v>496.12807300163138</v>
      </c>
    </row>
    <row r="785" spans="1:18" x14ac:dyDescent="0.35">
      <c r="A785" s="100">
        <v>17</v>
      </c>
      <c r="B785" s="101" t="s">
        <v>59</v>
      </c>
      <c r="C785" s="101" t="s">
        <v>489</v>
      </c>
      <c r="D785" s="101" t="s">
        <v>122</v>
      </c>
      <c r="E785" s="101" t="s">
        <v>490</v>
      </c>
      <c r="F785" s="101" t="s">
        <v>178</v>
      </c>
      <c r="G785" s="101" t="s">
        <v>1180</v>
      </c>
      <c r="H785" s="102">
        <v>4515</v>
      </c>
      <c r="I785" s="100">
        <v>4</v>
      </c>
      <c r="J785" s="105">
        <f>สกลนคร!F106</f>
        <v>388701.75</v>
      </c>
      <c r="K785" s="104">
        <f>สกลนคร!AI106</f>
        <v>410621.14</v>
      </c>
      <c r="L785" s="105">
        <f>สกลนคร!AJ106</f>
        <v>4126769.23</v>
      </c>
      <c r="M785" s="105">
        <f>สกลนคร!AK106</f>
        <v>4206624.7299999995</v>
      </c>
      <c r="N785" s="101"/>
      <c r="O785" s="101"/>
      <c r="P785" s="101"/>
      <c r="Q785" s="93">
        <f t="shared" si="29"/>
        <v>-79855.499999999534</v>
      </c>
      <c r="R785" s="94">
        <f t="shared" si="30"/>
        <v>914.01311849390913</v>
      </c>
    </row>
    <row r="786" spans="1:18" x14ac:dyDescent="0.35">
      <c r="A786" s="100">
        <v>18</v>
      </c>
      <c r="B786" s="101" t="s">
        <v>59</v>
      </c>
      <c r="C786" s="101" t="s">
        <v>489</v>
      </c>
      <c r="D786" s="101" t="s">
        <v>122</v>
      </c>
      <c r="E786" s="101" t="s">
        <v>490</v>
      </c>
      <c r="F786" s="101" t="s">
        <v>178</v>
      </c>
      <c r="G786" s="101" t="s">
        <v>1181</v>
      </c>
      <c r="H786" s="102">
        <v>2847</v>
      </c>
      <c r="I786" s="100">
        <v>2</v>
      </c>
      <c r="J786" s="105">
        <f>สกลนคร!F107</f>
        <v>375889.72</v>
      </c>
      <c r="K786" s="104">
        <f>สกลนคร!AI107</f>
        <v>412922.75999999995</v>
      </c>
      <c r="L786" s="105">
        <f>สกลนคร!AJ107</f>
        <v>2139643.71</v>
      </c>
      <c r="M786" s="105">
        <f>สกลนคร!AK107</f>
        <v>2083312.71</v>
      </c>
      <c r="N786" s="101"/>
      <c r="O786" s="101"/>
      <c r="P786" s="101"/>
      <c r="Q786" s="93">
        <f t="shared" si="29"/>
        <v>56331</v>
      </c>
      <c r="R786" s="94">
        <f t="shared" si="30"/>
        <v>751.54327713382509</v>
      </c>
    </row>
    <row r="787" spans="1:18" x14ac:dyDescent="0.35">
      <c r="A787" s="100">
        <v>19</v>
      </c>
      <c r="B787" s="101" t="s">
        <v>59</v>
      </c>
      <c r="C787" s="101" t="s">
        <v>489</v>
      </c>
      <c r="D787" s="101" t="s">
        <v>122</v>
      </c>
      <c r="E787" s="101" t="s">
        <v>490</v>
      </c>
      <c r="F787" s="101" t="s">
        <v>178</v>
      </c>
      <c r="G787" s="101" t="s">
        <v>1182</v>
      </c>
      <c r="H787" s="102">
        <v>3128</v>
      </c>
      <c r="I787" s="100">
        <v>3</v>
      </c>
      <c r="J787" s="105">
        <f>สกลนคร!F108</f>
        <v>212491.05</v>
      </c>
      <c r="K787" s="104">
        <f>สกลนคร!AI108</f>
        <v>322779.12</v>
      </c>
      <c r="L787" s="105">
        <f>สกลนคร!AJ108</f>
        <v>2071523.27</v>
      </c>
      <c r="M787" s="105">
        <f>สกลนคร!AK108</f>
        <v>2054125.46</v>
      </c>
      <c r="N787" s="101"/>
      <c r="O787" s="101"/>
      <c r="P787" s="101"/>
      <c r="Q787" s="93">
        <f t="shared" si="29"/>
        <v>17397.810000000056</v>
      </c>
      <c r="R787" s="94">
        <f t="shared" si="30"/>
        <v>662.25168478260866</v>
      </c>
    </row>
    <row r="788" spans="1:18" s="112" customFormat="1" x14ac:dyDescent="0.35">
      <c r="A788" s="106">
        <v>8</v>
      </c>
      <c r="B788" s="107" t="s">
        <v>59</v>
      </c>
      <c r="C788" s="107"/>
      <c r="D788" s="107"/>
      <c r="E788" s="107" t="s">
        <v>75</v>
      </c>
      <c r="F788" s="107"/>
      <c r="G788" s="107" t="s">
        <v>492</v>
      </c>
      <c r="H788" s="113">
        <f>SUM(H770:H787)</f>
        <v>77688</v>
      </c>
      <c r="I788" s="106"/>
      <c r="J788" s="109">
        <f>SUM(J769:J787)</f>
        <v>3763628.5599999996</v>
      </c>
      <c r="K788" s="109">
        <f>SUM(K769:K787)</f>
        <v>4692656.7500000009</v>
      </c>
      <c r="L788" s="109">
        <f>SUM(L769:L787)</f>
        <v>41278974.68</v>
      </c>
      <c r="M788" s="109">
        <f>SUM(M769:M787)</f>
        <v>41804590</v>
      </c>
      <c r="N788" s="107">
        <v>18</v>
      </c>
      <c r="O788" s="107">
        <v>18</v>
      </c>
      <c r="P788" s="107">
        <f>N788-O788</f>
        <v>0</v>
      </c>
      <c r="Q788" s="110">
        <f t="shared" si="29"/>
        <v>-525615.3200000003</v>
      </c>
      <c r="R788" s="111">
        <f>L788/H788</f>
        <v>531.34299608691174</v>
      </c>
    </row>
    <row r="789" spans="1:18" x14ac:dyDescent="0.35">
      <c r="A789" s="100">
        <v>1</v>
      </c>
      <c r="B789" s="101" t="s">
        <v>59</v>
      </c>
      <c r="C789" s="101" t="s">
        <v>493</v>
      </c>
      <c r="D789" s="101" t="s">
        <v>127</v>
      </c>
      <c r="E789" s="101" t="s">
        <v>494</v>
      </c>
      <c r="F789" s="101" t="s">
        <v>208</v>
      </c>
      <c r="G789" s="101" t="s">
        <v>495</v>
      </c>
      <c r="H789" s="102"/>
      <c r="I789" s="100"/>
      <c r="J789" s="103"/>
      <c r="K789" s="104"/>
      <c r="L789" s="105"/>
      <c r="M789" s="105"/>
      <c r="N789" s="101"/>
      <c r="O789" s="101"/>
      <c r="P789" s="101"/>
    </row>
    <row r="790" spans="1:18" x14ac:dyDescent="0.35">
      <c r="A790" s="100">
        <v>2</v>
      </c>
      <c r="B790" s="101" t="s">
        <v>59</v>
      </c>
      <c r="C790" s="101" t="s">
        <v>493</v>
      </c>
      <c r="D790" s="101" t="s">
        <v>127</v>
      </c>
      <c r="E790" s="101" t="s">
        <v>494</v>
      </c>
      <c r="F790" s="101" t="s">
        <v>178</v>
      </c>
      <c r="G790" s="101" t="s">
        <v>1183</v>
      </c>
      <c r="H790" s="102">
        <v>2701</v>
      </c>
      <c r="I790" s="100">
        <v>2</v>
      </c>
      <c r="J790" s="105">
        <f>สกลนคร!F109</f>
        <v>480605.41</v>
      </c>
      <c r="K790" s="104">
        <f>สกลนคร!AI109</f>
        <v>509154.41</v>
      </c>
      <c r="L790" s="105">
        <f>สกลนคร!AJ109</f>
        <v>1956747.3</v>
      </c>
      <c r="M790" s="105">
        <f>สกลนคร!AK109</f>
        <v>1812706.42</v>
      </c>
      <c r="N790" s="101"/>
      <c r="O790" s="101"/>
      <c r="P790" s="101"/>
      <c r="Q790" s="93">
        <f t="shared" si="29"/>
        <v>144040.88000000012</v>
      </c>
      <c r="R790" s="94">
        <f t="shared" si="30"/>
        <v>724.45290633098853</v>
      </c>
    </row>
    <row r="791" spans="1:18" x14ac:dyDescent="0.35">
      <c r="A791" s="100">
        <v>3</v>
      </c>
      <c r="B791" s="101" t="s">
        <v>59</v>
      </c>
      <c r="C791" s="101" t="s">
        <v>493</v>
      </c>
      <c r="D791" s="101" t="s">
        <v>127</v>
      </c>
      <c r="E791" s="101" t="s">
        <v>494</v>
      </c>
      <c r="F791" s="101" t="s">
        <v>178</v>
      </c>
      <c r="G791" s="101" t="s">
        <v>1184</v>
      </c>
      <c r="H791" s="102">
        <v>3810</v>
      </c>
      <c r="I791" s="100">
        <v>3</v>
      </c>
      <c r="J791" s="105">
        <f>สกลนคร!F110</f>
        <v>690253.39</v>
      </c>
      <c r="K791" s="104">
        <f>สกลนคร!AI110</f>
        <v>720021.8</v>
      </c>
      <c r="L791" s="105">
        <f>สกลนคร!AJ110</f>
        <v>2492747.27</v>
      </c>
      <c r="M791" s="105">
        <f>สกลนคร!AK110</f>
        <v>2225511.6800000002</v>
      </c>
      <c r="N791" s="101"/>
      <c r="O791" s="101"/>
      <c r="P791" s="101"/>
      <c r="Q791" s="93">
        <f t="shared" si="29"/>
        <v>267235.58999999985</v>
      </c>
      <c r="R791" s="94">
        <f t="shared" si="30"/>
        <v>654.26437532808404</v>
      </c>
    </row>
    <row r="792" spans="1:18" x14ac:dyDescent="0.35">
      <c r="A792" s="100">
        <v>4</v>
      </c>
      <c r="B792" s="101" t="s">
        <v>59</v>
      </c>
      <c r="C792" s="101" t="s">
        <v>493</v>
      </c>
      <c r="D792" s="101" t="s">
        <v>127</v>
      </c>
      <c r="E792" s="101" t="s">
        <v>494</v>
      </c>
      <c r="F792" s="101" t="s">
        <v>178</v>
      </c>
      <c r="G792" s="101" t="s">
        <v>1185</v>
      </c>
      <c r="H792" s="102">
        <v>4374</v>
      </c>
      <c r="I792" s="100">
        <v>3</v>
      </c>
      <c r="J792" s="105">
        <f>สกลนคร!F111</f>
        <v>660936.98</v>
      </c>
      <c r="K792" s="104">
        <f>สกลนคร!AI111</f>
        <v>709005.16999999993</v>
      </c>
      <c r="L792" s="105">
        <f>สกลนคร!AJ111</f>
        <v>2855566.9699999997</v>
      </c>
      <c r="M792" s="105">
        <f>สกลนคร!AK111</f>
        <v>2516568.8699999996</v>
      </c>
      <c r="N792" s="101"/>
      <c r="O792" s="101"/>
      <c r="P792" s="101"/>
      <c r="Q792" s="93">
        <f t="shared" si="29"/>
        <v>338998.10000000009</v>
      </c>
      <c r="R792" s="94">
        <f t="shared" si="30"/>
        <v>652.85024462734339</v>
      </c>
    </row>
    <row r="793" spans="1:18" x14ac:dyDescent="0.35">
      <c r="A793" s="100">
        <v>5</v>
      </c>
      <c r="B793" s="101" t="s">
        <v>59</v>
      </c>
      <c r="C793" s="101" t="s">
        <v>493</v>
      </c>
      <c r="D793" s="101" t="s">
        <v>127</v>
      </c>
      <c r="E793" s="101" t="s">
        <v>494</v>
      </c>
      <c r="F793" s="101" t="s">
        <v>178</v>
      </c>
      <c r="G793" s="101" t="s">
        <v>1186</v>
      </c>
      <c r="H793" s="102">
        <v>2034</v>
      </c>
      <c r="I793" s="100">
        <v>2</v>
      </c>
      <c r="J793" s="105">
        <f>สกลนคร!F112</f>
        <v>293642.65000000002</v>
      </c>
      <c r="K793" s="104">
        <f>สกลนคร!AI112</f>
        <v>325436.17000000004</v>
      </c>
      <c r="L793" s="105">
        <f>สกลนคร!AJ112</f>
        <v>2228058.14</v>
      </c>
      <c r="M793" s="105">
        <f>สกลนคร!AK112</f>
        <v>2042346.92</v>
      </c>
      <c r="N793" s="101"/>
      <c r="O793" s="101"/>
      <c r="P793" s="101"/>
      <c r="Q793" s="93">
        <f t="shared" si="29"/>
        <v>185711.2200000002</v>
      </c>
      <c r="R793" s="94">
        <f t="shared" si="30"/>
        <v>1095.4071484759097</v>
      </c>
    </row>
    <row r="794" spans="1:18" x14ac:dyDescent="0.35">
      <c r="A794" s="100">
        <v>6</v>
      </c>
      <c r="B794" s="101" t="s">
        <v>59</v>
      </c>
      <c r="C794" s="101" t="s">
        <v>493</v>
      </c>
      <c r="D794" s="101" t="s">
        <v>127</v>
      </c>
      <c r="E794" s="101" t="s">
        <v>494</v>
      </c>
      <c r="F794" s="101" t="s">
        <v>178</v>
      </c>
      <c r="G794" s="101" t="s">
        <v>1187</v>
      </c>
      <c r="H794" s="102">
        <v>4151</v>
      </c>
      <c r="I794" s="100">
        <v>3</v>
      </c>
      <c r="J794" s="105">
        <f>สกลนคร!F113</f>
        <v>406542.11</v>
      </c>
      <c r="K794" s="104">
        <f>สกลนคร!AI113</f>
        <v>423514.66</v>
      </c>
      <c r="L794" s="105">
        <f>สกลนคร!AJ113</f>
        <v>2845266.88</v>
      </c>
      <c r="M794" s="105">
        <f>สกลนคร!AK113</f>
        <v>2698969.9899999998</v>
      </c>
      <c r="N794" s="101"/>
      <c r="O794" s="101"/>
      <c r="P794" s="101"/>
      <c r="Q794" s="93">
        <f t="shared" si="29"/>
        <v>146296.89000000013</v>
      </c>
      <c r="R794" s="94">
        <f t="shared" si="30"/>
        <v>685.44131052758371</v>
      </c>
    </row>
    <row r="795" spans="1:18" x14ac:dyDescent="0.35">
      <c r="A795" s="100">
        <v>7</v>
      </c>
      <c r="B795" s="101" t="s">
        <v>59</v>
      </c>
      <c r="C795" s="101" t="s">
        <v>493</v>
      </c>
      <c r="D795" s="101" t="s">
        <v>127</v>
      </c>
      <c r="E795" s="101" t="s">
        <v>494</v>
      </c>
      <c r="F795" s="101" t="s">
        <v>178</v>
      </c>
      <c r="G795" s="101" t="s">
        <v>1188</v>
      </c>
      <c r="H795" s="102">
        <v>2924</v>
      </c>
      <c r="I795" s="100">
        <v>2</v>
      </c>
      <c r="J795" s="105">
        <f>สกลนคร!F114</f>
        <v>475421.43</v>
      </c>
      <c r="K795" s="104">
        <f>สกลนคร!AI114</f>
        <v>497304.52999999997</v>
      </c>
      <c r="L795" s="105">
        <f>สกลนคร!AJ114</f>
        <v>1730888.96</v>
      </c>
      <c r="M795" s="105">
        <f>สกลนคร!AK114</f>
        <v>1608023.95</v>
      </c>
      <c r="N795" s="101"/>
      <c r="O795" s="101"/>
      <c r="P795" s="101"/>
      <c r="Q795" s="93">
        <f t="shared" si="29"/>
        <v>122865.01000000001</v>
      </c>
      <c r="R795" s="94">
        <f t="shared" si="30"/>
        <v>591.95928864569078</v>
      </c>
    </row>
    <row r="796" spans="1:18" s="112" customFormat="1" x14ac:dyDescent="0.35">
      <c r="A796" s="106">
        <v>9</v>
      </c>
      <c r="B796" s="107" t="s">
        <v>59</v>
      </c>
      <c r="C796" s="107"/>
      <c r="D796" s="107"/>
      <c r="E796" s="107" t="s">
        <v>75</v>
      </c>
      <c r="F796" s="107"/>
      <c r="G796" s="107" t="s">
        <v>496</v>
      </c>
      <c r="H796" s="113">
        <f>SUM(H790:H795)</f>
        <v>19994</v>
      </c>
      <c r="I796" s="106"/>
      <c r="J796" s="109">
        <f>SUM(J789:J795)</f>
        <v>3007401.97</v>
      </c>
      <c r="K796" s="109">
        <f>SUM(K789:K795)</f>
        <v>3184436.7399999998</v>
      </c>
      <c r="L796" s="109">
        <f>SUM(L789:L795)</f>
        <v>14109275.52</v>
      </c>
      <c r="M796" s="109">
        <f>SUM(M789:M795)</f>
        <v>12904127.83</v>
      </c>
      <c r="N796" s="107">
        <v>6</v>
      </c>
      <c r="O796" s="107">
        <v>6</v>
      </c>
      <c r="P796" s="107">
        <f>N796-O796</f>
        <v>0</v>
      </c>
      <c r="Q796" s="110">
        <f t="shared" si="29"/>
        <v>1205147.6899999995</v>
      </c>
      <c r="R796" s="111">
        <f>L796/H796</f>
        <v>705.67547864359301</v>
      </c>
    </row>
    <row r="797" spans="1:18" x14ac:dyDescent="0.35">
      <c r="A797" s="100">
        <v>1</v>
      </c>
      <c r="B797" s="101" t="s">
        <v>59</v>
      </c>
      <c r="C797" s="101" t="s">
        <v>497</v>
      </c>
      <c r="D797" s="101" t="s">
        <v>132</v>
      </c>
      <c r="E797" s="101" t="s">
        <v>498</v>
      </c>
      <c r="F797" s="101" t="s">
        <v>208</v>
      </c>
      <c r="G797" s="101" t="s">
        <v>499</v>
      </c>
      <c r="H797" s="102"/>
      <c r="I797" s="100"/>
      <c r="J797" s="103"/>
      <c r="K797" s="104"/>
      <c r="L797" s="105"/>
      <c r="M797" s="105"/>
      <c r="N797" s="101"/>
      <c r="O797" s="101"/>
      <c r="P797" s="101"/>
    </row>
    <row r="798" spans="1:18" x14ac:dyDescent="0.35">
      <c r="A798" s="100">
        <v>2</v>
      </c>
      <c r="B798" s="101" t="s">
        <v>59</v>
      </c>
      <c r="C798" s="101" t="s">
        <v>497</v>
      </c>
      <c r="D798" s="101" t="s">
        <v>132</v>
      </c>
      <c r="E798" s="101" t="s">
        <v>498</v>
      </c>
      <c r="F798" s="101" t="s">
        <v>178</v>
      </c>
      <c r="G798" s="101" t="s">
        <v>1189</v>
      </c>
      <c r="H798" s="102">
        <v>4406</v>
      </c>
      <c r="I798" s="100">
        <v>3</v>
      </c>
      <c r="J798" s="105">
        <f>สกลนคร!F115</f>
        <v>441343.02</v>
      </c>
      <c r="K798" s="104">
        <f>สกลนคร!AI115</f>
        <v>496800.08</v>
      </c>
      <c r="L798" s="105">
        <f>สกลนคร!AJ115</f>
        <v>2989588.06</v>
      </c>
      <c r="M798" s="105">
        <f>สกลนคร!AK115</f>
        <v>2684253.5</v>
      </c>
      <c r="N798" s="101"/>
      <c r="O798" s="101"/>
      <c r="P798" s="101"/>
      <c r="Q798" s="93">
        <f t="shared" si="29"/>
        <v>305334.56000000006</v>
      </c>
      <c r="R798" s="94">
        <f t="shared" si="30"/>
        <v>678.52656831593288</v>
      </c>
    </row>
    <row r="799" spans="1:18" x14ac:dyDescent="0.35">
      <c r="A799" s="100">
        <v>3</v>
      </c>
      <c r="B799" s="101" t="s">
        <v>59</v>
      </c>
      <c r="C799" s="101" t="s">
        <v>497</v>
      </c>
      <c r="D799" s="101" t="s">
        <v>132</v>
      </c>
      <c r="E799" s="101" t="s">
        <v>498</v>
      </c>
      <c r="F799" s="101" t="s">
        <v>178</v>
      </c>
      <c r="G799" s="101" t="s">
        <v>1190</v>
      </c>
      <c r="H799" s="102">
        <v>5269</v>
      </c>
      <c r="I799" s="100">
        <v>4</v>
      </c>
      <c r="J799" s="105">
        <f>สกลนคร!F116</f>
        <v>537948.82999999996</v>
      </c>
      <c r="K799" s="104">
        <f>สกลนคร!AI116</f>
        <v>575703.18000000005</v>
      </c>
      <c r="L799" s="105">
        <f>สกลนคร!AJ116</f>
        <v>2704182.46</v>
      </c>
      <c r="M799" s="105">
        <f>สกลนคร!AK116</f>
        <v>2624441.92</v>
      </c>
      <c r="N799" s="101"/>
      <c r="O799" s="101"/>
      <c r="P799" s="101"/>
      <c r="Q799" s="93">
        <f t="shared" si="29"/>
        <v>79740.540000000037</v>
      </c>
      <c r="R799" s="94">
        <f t="shared" si="30"/>
        <v>513.22498766369324</v>
      </c>
    </row>
    <row r="800" spans="1:18" x14ac:dyDescent="0.35">
      <c r="A800" s="100">
        <v>4</v>
      </c>
      <c r="B800" s="101" t="s">
        <v>59</v>
      </c>
      <c r="C800" s="101" t="s">
        <v>497</v>
      </c>
      <c r="D800" s="101" t="s">
        <v>132</v>
      </c>
      <c r="E800" s="101" t="s">
        <v>498</v>
      </c>
      <c r="F800" s="101" t="s">
        <v>178</v>
      </c>
      <c r="G800" s="101" t="s">
        <v>1191</v>
      </c>
      <c r="H800" s="102">
        <v>5210</v>
      </c>
      <c r="I800" s="100">
        <v>4</v>
      </c>
      <c r="J800" s="105">
        <f>สกลนคร!F117</f>
        <v>687869.35</v>
      </c>
      <c r="K800" s="104">
        <f>สกลนคร!AI117</f>
        <v>702095.16</v>
      </c>
      <c r="L800" s="105">
        <f>สกลนคร!AJ117</f>
        <v>2689264.19</v>
      </c>
      <c r="M800" s="105">
        <f>สกลนคร!AK117</f>
        <v>2842664.01</v>
      </c>
      <c r="N800" s="101"/>
      <c r="O800" s="101"/>
      <c r="P800" s="101"/>
      <c r="Q800" s="93">
        <f t="shared" si="29"/>
        <v>-153399.81999999983</v>
      </c>
      <c r="R800" s="94">
        <f t="shared" si="30"/>
        <v>516.17354894433777</v>
      </c>
    </row>
    <row r="801" spans="1:18" x14ac:dyDescent="0.35">
      <c r="A801" s="100">
        <v>5</v>
      </c>
      <c r="B801" s="101" t="s">
        <v>59</v>
      </c>
      <c r="C801" s="101" t="s">
        <v>497</v>
      </c>
      <c r="D801" s="101" t="s">
        <v>132</v>
      </c>
      <c r="E801" s="101" t="s">
        <v>498</v>
      </c>
      <c r="F801" s="101" t="s">
        <v>178</v>
      </c>
      <c r="G801" s="101" t="s">
        <v>1192</v>
      </c>
      <c r="H801" s="102">
        <v>3196</v>
      </c>
      <c r="I801" s="100">
        <v>3</v>
      </c>
      <c r="J801" s="105">
        <f>สกลนคร!F118</f>
        <v>534425.01</v>
      </c>
      <c r="K801" s="104">
        <f>สกลนคร!AI118</f>
        <v>589755.35</v>
      </c>
      <c r="L801" s="105">
        <f>สกลนคร!AJ118</f>
        <v>2107977.73</v>
      </c>
      <c r="M801" s="105">
        <f>สกลนคร!AK118</f>
        <v>2086354.1400000001</v>
      </c>
      <c r="N801" s="101"/>
      <c r="O801" s="101"/>
      <c r="P801" s="101"/>
      <c r="Q801" s="93">
        <f t="shared" si="29"/>
        <v>21623.589999999851</v>
      </c>
      <c r="R801" s="94">
        <f t="shared" si="30"/>
        <v>659.5675</v>
      </c>
    </row>
    <row r="802" spans="1:18" x14ac:dyDescent="0.35">
      <c r="A802" s="100">
        <v>6</v>
      </c>
      <c r="B802" s="101" t="s">
        <v>59</v>
      </c>
      <c r="C802" s="101" t="s">
        <v>497</v>
      </c>
      <c r="D802" s="101" t="s">
        <v>132</v>
      </c>
      <c r="E802" s="101" t="s">
        <v>498</v>
      </c>
      <c r="F802" s="101" t="s">
        <v>178</v>
      </c>
      <c r="G802" s="101" t="s">
        <v>1193</v>
      </c>
      <c r="H802" s="102">
        <v>5548</v>
      </c>
      <c r="I802" s="100">
        <v>4</v>
      </c>
      <c r="J802" s="105">
        <f>สกลนคร!F119</f>
        <v>964316.59</v>
      </c>
      <c r="K802" s="104">
        <f>สกลนคร!AI119</f>
        <v>982496.75</v>
      </c>
      <c r="L802" s="105">
        <f>สกลนคร!AJ119</f>
        <v>2866957.89</v>
      </c>
      <c r="M802" s="105">
        <f>สกลนคร!AK119</f>
        <v>2833399.9099999997</v>
      </c>
      <c r="N802" s="101"/>
      <c r="O802" s="101"/>
      <c r="P802" s="101"/>
      <c r="Q802" s="93">
        <f t="shared" si="29"/>
        <v>33557.980000000447</v>
      </c>
      <c r="R802" s="94">
        <f t="shared" si="30"/>
        <v>516.75520728190338</v>
      </c>
    </row>
    <row r="803" spans="1:18" x14ac:dyDescent="0.35">
      <c r="A803" s="100">
        <v>7</v>
      </c>
      <c r="B803" s="101" t="s">
        <v>59</v>
      </c>
      <c r="C803" s="101" t="s">
        <v>497</v>
      </c>
      <c r="D803" s="101" t="s">
        <v>132</v>
      </c>
      <c r="E803" s="101" t="s">
        <v>498</v>
      </c>
      <c r="F803" s="101" t="s">
        <v>178</v>
      </c>
      <c r="G803" s="101" t="s">
        <v>1194</v>
      </c>
      <c r="H803" s="102">
        <v>4195</v>
      </c>
      <c r="I803" s="100">
        <v>3</v>
      </c>
      <c r="J803" s="105">
        <f>สกลนคร!F120</f>
        <v>871351.41</v>
      </c>
      <c r="K803" s="104">
        <f>สกลนคร!AI120</f>
        <v>888996.73</v>
      </c>
      <c r="L803" s="105">
        <f>สกลนคร!AJ120</f>
        <v>2648683.83</v>
      </c>
      <c r="M803" s="105">
        <f>สกลนคร!AK120</f>
        <v>2625437.39</v>
      </c>
      <c r="N803" s="101"/>
      <c r="O803" s="101"/>
      <c r="P803" s="101"/>
      <c r="Q803" s="93">
        <f t="shared" si="29"/>
        <v>23246.439999999944</v>
      </c>
      <c r="R803" s="94">
        <f t="shared" si="30"/>
        <v>631.390662693683</v>
      </c>
    </row>
    <row r="804" spans="1:18" x14ac:dyDescent="0.35">
      <c r="A804" s="100">
        <v>8</v>
      </c>
      <c r="B804" s="101" t="s">
        <v>59</v>
      </c>
      <c r="C804" s="101" t="s">
        <v>497</v>
      </c>
      <c r="D804" s="101" t="s">
        <v>132</v>
      </c>
      <c r="E804" s="101" t="s">
        <v>498</v>
      </c>
      <c r="F804" s="101" t="s">
        <v>178</v>
      </c>
      <c r="G804" s="101" t="s">
        <v>1195</v>
      </c>
      <c r="H804" s="102">
        <v>6960</v>
      </c>
      <c r="I804" s="100">
        <v>5</v>
      </c>
      <c r="J804" s="105">
        <f>สกลนคร!F121</f>
        <v>799675.07</v>
      </c>
      <c r="K804" s="104">
        <f>สกลนคร!AI121</f>
        <v>859684.84</v>
      </c>
      <c r="L804" s="105">
        <f>สกลนคร!AJ121</f>
        <v>3383694.54</v>
      </c>
      <c r="M804" s="105">
        <f>สกลนคร!AK121</f>
        <v>3050795.62</v>
      </c>
      <c r="N804" s="101"/>
      <c r="O804" s="101"/>
      <c r="P804" s="101"/>
      <c r="Q804" s="93">
        <f t="shared" si="29"/>
        <v>332898.91999999993</v>
      </c>
      <c r="R804" s="94">
        <f t="shared" si="30"/>
        <v>486.16300862068965</v>
      </c>
    </row>
    <row r="805" spans="1:18" x14ac:dyDescent="0.35">
      <c r="A805" s="100">
        <v>9</v>
      </c>
      <c r="B805" s="101" t="s">
        <v>59</v>
      </c>
      <c r="C805" s="101" t="s">
        <v>497</v>
      </c>
      <c r="D805" s="101" t="s">
        <v>132</v>
      </c>
      <c r="E805" s="101" t="s">
        <v>498</v>
      </c>
      <c r="F805" s="101" t="s">
        <v>178</v>
      </c>
      <c r="G805" s="101" t="s">
        <v>1196</v>
      </c>
      <c r="H805" s="102">
        <v>4243</v>
      </c>
      <c r="I805" s="100">
        <v>3</v>
      </c>
      <c r="J805" s="105">
        <f>สกลนคร!F122</f>
        <v>820116.42</v>
      </c>
      <c r="K805" s="104">
        <f>สกลนคร!AI122</f>
        <v>852065.47000000009</v>
      </c>
      <c r="L805" s="105">
        <f>สกลนคร!AJ122</f>
        <v>2717034</v>
      </c>
      <c r="M805" s="105">
        <f>สกลนคร!AK122</f>
        <v>2407221.48</v>
      </c>
      <c r="N805" s="101"/>
      <c r="O805" s="101"/>
      <c r="P805" s="101"/>
      <c r="Q805" s="93">
        <f t="shared" si="29"/>
        <v>309812.52</v>
      </c>
      <c r="R805" s="94">
        <f t="shared" si="30"/>
        <v>640.35682300259248</v>
      </c>
    </row>
    <row r="806" spans="1:18" x14ac:dyDescent="0.35">
      <c r="A806" s="100">
        <v>10</v>
      </c>
      <c r="B806" s="101" t="s">
        <v>59</v>
      </c>
      <c r="C806" s="101" t="s">
        <v>497</v>
      </c>
      <c r="D806" s="101" t="s">
        <v>132</v>
      </c>
      <c r="E806" s="101" t="s">
        <v>498</v>
      </c>
      <c r="F806" s="101" t="s">
        <v>178</v>
      </c>
      <c r="G806" s="101" t="s">
        <v>1197</v>
      </c>
      <c r="H806" s="102">
        <v>2996</v>
      </c>
      <c r="I806" s="100">
        <v>2</v>
      </c>
      <c r="J806" s="105">
        <f>สกลนคร!F123</f>
        <v>752430.8</v>
      </c>
      <c r="K806" s="104">
        <f>สกลนคร!AI123</f>
        <v>778144.6100000001</v>
      </c>
      <c r="L806" s="105">
        <f>สกลนคร!AJ123</f>
        <v>2015995.21</v>
      </c>
      <c r="M806" s="105">
        <f>สกลนคร!AK123</f>
        <v>1791059.1099999999</v>
      </c>
      <c r="N806" s="101"/>
      <c r="O806" s="101"/>
      <c r="P806" s="101"/>
      <c r="Q806" s="93">
        <f t="shared" si="29"/>
        <v>224936.10000000009</v>
      </c>
      <c r="R806" s="94">
        <f t="shared" si="30"/>
        <v>672.89559746328439</v>
      </c>
    </row>
    <row r="807" spans="1:18" x14ac:dyDescent="0.35">
      <c r="A807" s="100">
        <v>11</v>
      </c>
      <c r="B807" s="101" t="s">
        <v>59</v>
      </c>
      <c r="C807" s="101" t="s">
        <v>497</v>
      </c>
      <c r="D807" s="101" t="s">
        <v>132</v>
      </c>
      <c r="E807" s="101" t="s">
        <v>498</v>
      </c>
      <c r="F807" s="101" t="s">
        <v>178</v>
      </c>
      <c r="G807" s="101" t="s">
        <v>1198</v>
      </c>
      <c r="H807" s="102">
        <v>3425</v>
      </c>
      <c r="I807" s="100">
        <v>3</v>
      </c>
      <c r="J807" s="105">
        <f>สกลนคร!F124</f>
        <v>644789.97</v>
      </c>
      <c r="K807" s="104">
        <f>สกลนคร!AI124</f>
        <v>696313.41999999993</v>
      </c>
      <c r="L807" s="105">
        <f>สกลนคร!AJ124</f>
        <v>2844085.1</v>
      </c>
      <c r="M807" s="105">
        <f>สกลนคร!AK124</f>
        <v>2112859.4499999997</v>
      </c>
      <c r="N807" s="101"/>
      <c r="O807" s="101"/>
      <c r="P807" s="101"/>
      <c r="Q807" s="93">
        <f t="shared" si="29"/>
        <v>731225.65000000037</v>
      </c>
      <c r="R807" s="94">
        <f t="shared" si="30"/>
        <v>830.38981021897814</v>
      </c>
    </row>
    <row r="808" spans="1:18" s="112" customFormat="1" x14ac:dyDescent="0.35">
      <c r="A808" s="106">
        <v>10</v>
      </c>
      <c r="B808" s="107" t="s">
        <v>59</v>
      </c>
      <c r="C808" s="107"/>
      <c r="D808" s="107"/>
      <c r="E808" s="107" t="s">
        <v>75</v>
      </c>
      <c r="F808" s="107"/>
      <c r="G808" s="107" t="s">
        <v>500</v>
      </c>
      <c r="H808" s="113">
        <f>SUM(H797:H807)</f>
        <v>45448</v>
      </c>
      <c r="I808" s="106"/>
      <c r="J808" s="109">
        <f>SUM(J797:J807)</f>
        <v>7054266.4699999997</v>
      </c>
      <c r="K808" s="109">
        <f>SUM(K797:K807)</f>
        <v>7422055.5899999999</v>
      </c>
      <c r="L808" s="109">
        <f>SUM(L797:L807)</f>
        <v>26967463.010000002</v>
      </c>
      <c r="M808" s="109">
        <f>SUM(M797:M807)</f>
        <v>25058486.530000001</v>
      </c>
      <c r="N808" s="107">
        <v>10</v>
      </c>
      <c r="O808" s="107">
        <v>10</v>
      </c>
      <c r="P808" s="107">
        <f>N808-O808</f>
        <v>0</v>
      </c>
      <c r="Q808" s="110">
        <f t="shared" si="29"/>
        <v>1908976.4800000004</v>
      </c>
      <c r="R808" s="111">
        <f>L808/H808</f>
        <v>593.36963144692834</v>
      </c>
    </row>
    <row r="809" spans="1:18" x14ac:dyDescent="0.35">
      <c r="A809" s="100">
        <v>1</v>
      </c>
      <c r="B809" s="101" t="s">
        <v>59</v>
      </c>
      <c r="C809" s="101" t="s">
        <v>501</v>
      </c>
      <c r="D809" s="101" t="s">
        <v>136</v>
      </c>
      <c r="E809" s="101" t="s">
        <v>502</v>
      </c>
      <c r="F809" s="101" t="s">
        <v>208</v>
      </c>
      <c r="G809" s="101" t="s">
        <v>503</v>
      </c>
      <c r="H809" s="102"/>
      <c r="I809" s="100"/>
      <c r="J809" s="103"/>
      <c r="K809" s="104"/>
      <c r="L809" s="105"/>
      <c r="M809" s="105"/>
      <c r="N809" s="101"/>
      <c r="O809" s="101"/>
      <c r="P809" s="101"/>
    </row>
    <row r="810" spans="1:18" x14ac:dyDescent="0.35">
      <c r="A810" s="100">
        <v>2</v>
      </c>
      <c r="B810" s="101" t="s">
        <v>59</v>
      </c>
      <c r="C810" s="101" t="s">
        <v>501</v>
      </c>
      <c r="D810" s="101" t="s">
        <v>136</v>
      </c>
      <c r="E810" s="101" t="s">
        <v>502</v>
      </c>
      <c r="F810" s="101" t="s">
        <v>178</v>
      </c>
      <c r="G810" s="101" t="s">
        <v>1199</v>
      </c>
      <c r="H810" s="102">
        <v>2268</v>
      </c>
      <c r="I810" s="100">
        <v>2</v>
      </c>
      <c r="J810" s="105">
        <f>สกลนคร!F125</f>
        <v>312706.58</v>
      </c>
      <c r="K810" s="104">
        <f>สกลนคร!AI125</f>
        <v>401411.12</v>
      </c>
      <c r="L810" s="105">
        <f>สกลนคร!AJ125</f>
        <v>1886908.43</v>
      </c>
      <c r="M810" s="105">
        <f>สกลนคร!AK125</f>
        <v>1719530.7899999998</v>
      </c>
      <c r="N810" s="101"/>
      <c r="O810" s="101"/>
      <c r="P810" s="101"/>
      <c r="Q810" s="93">
        <f t="shared" si="29"/>
        <v>167377.64000000013</v>
      </c>
      <c r="R810" s="94">
        <f t="shared" si="30"/>
        <v>831.97020723104049</v>
      </c>
    </row>
    <row r="811" spans="1:18" x14ac:dyDescent="0.35">
      <c r="A811" s="100">
        <v>3</v>
      </c>
      <c r="B811" s="101" t="s">
        <v>59</v>
      </c>
      <c r="C811" s="101" t="s">
        <v>501</v>
      </c>
      <c r="D811" s="101" t="s">
        <v>136</v>
      </c>
      <c r="E811" s="101" t="s">
        <v>502</v>
      </c>
      <c r="F811" s="101" t="s">
        <v>178</v>
      </c>
      <c r="G811" s="101" t="s">
        <v>1200</v>
      </c>
      <c r="H811" s="102">
        <v>6925</v>
      </c>
      <c r="I811" s="100">
        <v>5</v>
      </c>
      <c r="J811" s="105">
        <f>สกลนคร!F126</f>
        <v>447674.59</v>
      </c>
      <c r="K811" s="104">
        <f>สกลนคร!AI126</f>
        <v>533871.15</v>
      </c>
      <c r="L811" s="105">
        <f>สกลนคร!AJ126</f>
        <v>4395401.2</v>
      </c>
      <c r="M811" s="105">
        <f>สกลนคร!AK126</f>
        <v>3632683.47</v>
      </c>
      <c r="N811" s="101"/>
      <c r="O811" s="101"/>
      <c r="P811" s="101"/>
      <c r="Q811" s="93">
        <f t="shared" si="29"/>
        <v>762717.73</v>
      </c>
      <c r="R811" s="94">
        <f t="shared" si="30"/>
        <v>634.71497472924193</v>
      </c>
    </row>
    <row r="812" spans="1:18" x14ac:dyDescent="0.35">
      <c r="A812" s="100">
        <v>4</v>
      </c>
      <c r="B812" s="101" t="s">
        <v>59</v>
      </c>
      <c r="C812" s="101" t="s">
        <v>501</v>
      </c>
      <c r="D812" s="101" t="s">
        <v>136</v>
      </c>
      <c r="E812" s="101" t="s">
        <v>502</v>
      </c>
      <c r="F812" s="101" t="s">
        <v>178</v>
      </c>
      <c r="G812" s="101" t="s">
        <v>1201</v>
      </c>
      <c r="H812" s="102">
        <v>2220</v>
      </c>
      <c r="I812" s="100">
        <v>2</v>
      </c>
      <c r="J812" s="105">
        <f>สกลนคร!F127</f>
        <v>300901.69</v>
      </c>
      <c r="K812" s="104">
        <f>สกลนคร!AI127</f>
        <v>280857.83</v>
      </c>
      <c r="L812" s="105">
        <f>สกลนคร!AJ127</f>
        <v>1846722.5699999998</v>
      </c>
      <c r="M812" s="105">
        <f>สกลนคร!AK127</f>
        <v>1574653.96</v>
      </c>
      <c r="N812" s="101"/>
      <c r="O812" s="101"/>
      <c r="P812" s="101"/>
      <c r="Q812" s="93">
        <f t="shared" si="29"/>
        <v>272068.60999999987</v>
      </c>
      <c r="R812" s="94">
        <f t="shared" si="30"/>
        <v>831.85701351351349</v>
      </c>
    </row>
    <row r="813" spans="1:18" x14ac:dyDescent="0.35">
      <c r="A813" s="100">
        <v>5</v>
      </c>
      <c r="B813" s="101" t="s">
        <v>59</v>
      </c>
      <c r="C813" s="101" t="s">
        <v>501</v>
      </c>
      <c r="D813" s="101" t="s">
        <v>136</v>
      </c>
      <c r="E813" s="101" t="s">
        <v>502</v>
      </c>
      <c r="F813" s="101" t="s">
        <v>178</v>
      </c>
      <c r="G813" s="101" t="s">
        <v>1202</v>
      </c>
      <c r="H813" s="102">
        <v>4522</v>
      </c>
      <c r="I813" s="100">
        <v>4</v>
      </c>
      <c r="J813" s="105">
        <f>สกลนคร!F128</f>
        <v>762515.81</v>
      </c>
      <c r="K813" s="104">
        <f>สกลนคร!AI128</f>
        <v>931392.7300000001</v>
      </c>
      <c r="L813" s="105">
        <f>สกลนคร!AJ128</f>
        <v>3537638.98</v>
      </c>
      <c r="M813" s="105">
        <f>สกลนคร!AK128</f>
        <v>2788749.94</v>
      </c>
      <c r="N813" s="101"/>
      <c r="O813" s="101"/>
      <c r="P813" s="101"/>
      <c r="Q813" s="93">
        <f t="shared" si="29"/>
        <v>748889.04</v>
      </c>
      <c r="R813" s="94">
        <f t="shared" si="30"/>
        <v>782.31733303847852</v>
      </c>
    </row>
    <row r="814" spans="1:18" x14ac:dyDescent="0.35">
      <c r="A814" s="100">
        <v>6</v>
      </c>
      <c r="B814" s="101" t="s">
        <v>59</v>
      </c>
      <c r="C814" s="101" t="s">
        <v>501</v>
      </c>
      <c r="D814" s="101" t="s">
        <v>136</v>
      </c>
      <c r="E814" s="101" t="s">
        <v>502</v>
      </c>
      <c r="F814" s="101" t="s">
        <v>178</v>
      </c>
      <c r="G814" s="101" t="s">
        <v>1203</v>
      </c>
      <c r="H814" s="102">
        <v>6374</v>
      </c>
      <c r="I814" s="100">
        <v>5</v>
      </c>
      <c r="J814" s="105">
        <f>สกลนคร!F129</f>
        <v>950807.18</v>
      </c>
      <c r="K814" s="104">
        <f>สกลนคร!AI129</f>
        <v>985154.84000000008</v>
      </c>
      <c r="L814" s="105">
        <f>สกลนคร!AJ129</f>
        <v>3130212.0199999996</v>
      </c>
      <c r="M814" s="105">
        <f>สกลนคร!AK129</f>
        <v>2714952.75</v>
      </c>
      <c r="N814" s="101"/>
      <c r="O814" s="101"/>
      <c r="P814" s="101"/>
      <c r="Q814" s="93">
        <f t="shared" si="29"/>
        <v>415259.26999999955</v>
      </c>
      <c r="R814" s="94">
        <f t="shared" si="30"/>
        <v>491.0906840288672</v>
      </c>
    </row>
    <row r="815" spans="1:18" x14ac:dyDescent="0.35">
      <c r="A815" s="100">
        <v>7</v>
      </c>
      <c r="B815" s="101" t="s">
        <v>59</v>
      </c>
      <c r="C815" s="101" t="s">
        <v>501</v>
      </c>
      <c r="D815" s="101" t="s">
        <v>136</v>
      </c>
      <c r="E815" s="101" t="s">
        <v>502</v>
      </c>
      <c r="F815" s="101" t="s">
        <v>178</v>
      </c>
      <c r="G815" s="101" t="s">
        <v>1204</v>
      </c>
      <c r="H815" s="102">
        <v>1670</v>
      </c>
      <c r="I815" s="100">
        <v>2</v>
      </c>
      <c r="J815" s="105">
        <f>สกลนคร!F130</f>
        <v>165955.94</v>
      </c>
      <c r="K815" s="104">
        <f>สกลนคร!AI130</f>
        <v>219389.17</v>
      </c>
      <c r="L815" s="105">
        <f>สกลนคร!AJ130</f>
        <v>1458224.92</v>
      </c>
      <c r="M815" s="105">
        <f>สกลนคร!AK130</f>
        <v>1282691.53</v>
      </c>
      <c r="N815" s="101"/>
      <c r="O815" s="101"/>
      <c r="P815" s="101"/>
      <c r="Q815" s="93">
        <f t="shared" si="29"/>
        <v>175533.3899999999</v>
      </c>
      <c r="R815" s="94">
        <f t="shared" si="30"/>
        <v>873.18857485029935</v>
      </c>
    </row>
    <row r="816" spans="1:18" x14ac:dyDescent="0.35">
      <c r="A816" s="100">
        <v>8</v>
      </c>
      <c r="B816" s="101" t="s">
        <v>59</v>
      </c>
      <c r="C816" s="101" t="s">
        <v>501</v>
      </c>
      <c r="D816" s="101" t="s">
        <v>136</v>
      </c>
      <c r="E816" s="101" t="s">
        <v>502</v>
      </c>
      <c r="F816" s="101" t="s">
        <v>178</v>
      </c>
      <c r="G816" s="101" t="s">
        <v>1205</v>
      </c>
      <c r="H816" s="102">
        <v>1892</v>
      </c>
      <c r="I816" s="100">
        <v>2</v>
      </c>
      <c r="J816" s="105">
        <f>สกลนคร!F131</f>
        <v>299982.69</v>
      </c>
      <c r="K816" s="104">
        <f>สกลนคร!AI131</f>
        <v>329052.86</v>
      </c>
      <c r="L816" s="105">
        <f>สกลนคร!AJ131</f>
        <v>1753688.6800000002</v>
      </c>
      <c r="M816" s="105">
        <f>สกลนคร!AK131</f>
        <v>1682709.34</v>
      </c>
      <c r="N816" s="101"/>
      <c r="O816" s="101"/>
      <c r="P816" s="101"/>
      <c r="Q816" s="93">
        <f t="shared" si="29"/>
        <v>70979.340000000084</v>
      </c>
      <c r="R816" s="94">
        <f t="shared" si="30"/>
        <v>926.89676532769568</v>
      </c>
    </row>
    <row r="817" spans="1:18" x14ac:dyDescent="0.35">
      <c r="A817" s="100">
        <v>9</v>
      </c>
      <c r="B817" s="101" t="s">
        <v>59</v>
      </c>
      <c r="C817" s="101" t="s">
        <v>501</v>
      </c>
      <c r="D817" s="101" t="s">
        <v>136</v>
      </c>
      <c r="E817" s="101" t="s">
        <v>502</v>
      </c>
      <c r="F817" s="101" t="s">
        <v>178</v>
      </c>
      <c r="G817" s="101" t="s">
        <v>1206</v>
      </c>
      <c r="H817" s="102">
        <v>4319</v>
      </c>
      <c r="I817" s="100">
        <v>3</v>
      </c>
      <c r="J817" s="105">
        <f>สกลนคร!F132</f>
        <v>406297.78</v>
      </c>
      <c r="K817" s="104">
        <f>สกลนคร!AI132</f>
        <v>516642.27</v>
      </c>
      <c r="L817" s="105">
        <f>สกลนคร!AJ132</f>
        <v>2679964.58</v>
      </c>
      <c r="M817" s="105">
        <f>สกลนคร!AK132</f>
        <v>2310734.7199999997</v>
      </c>
      <c r="N817" s="101"/>
      <c r="O817" s="101"/>
      <c r="P817" s="101"/>
      <c r="Q817" s="93">
        <f t="shared" si="29"/>
        <v>369229.86000000034</v>
      </c>
      <c r="R817" s="94">
        <f t="shared" si="30"/>
        <v>620.50580689974538</v>
      </c>
    </row>
    <row r="818" spans="1:18" x14ac:dyDescent="0.35">
      <c r="A818" s="100">
        <v>10</v>
      </c>
      <c r="B818" s="101" t="s">
        <v>59</v>
      </c>
      <c r="C818" s="101" t="s">
        <v>501</v>
      </c>
      <c r="D818" s="101" t="s">
        <v>136</v>
      </c>
      <c r="E818" s="101" t="s">
        <v>502</v>
      </c>
      <c r="F818" s="101" t="s">
        <v>178</v>
      </c>
      <c r="G818" s="101" t="s">
        <v>1207</v>
      </c>
      <c r="H818" s="102">
        <v>5001</v>
      </c>
      <c r="I818" s="100">
        <v>4</v>
      </c>
      <c r="J818" s="105">
        <f>สกลนคร!F133</f>
        <v>587208.16</v>
      </c>
      <c r="K818" s="104">
        <f>สกลนคร!AI133</f>
        <v>685275.86</v>
      </c>
      <c r="L818" s="105">
        <f>สกลนคร!AJ133</f>
        <v>2261271.34</v>
      </c>
      <c r="M818" s="105">
        <f>สกลนคร!AK133</f>
        <v>2185341.88</v>
      </c>
      <c r="N818" s="101"/>
      <c r="O818" s="101"/>
      <c r="P818" s="101"/>
      <c r="Q818" s="93">
        <f t="shared" si="29"/>
        <v>75929.459999999963</v>
      </c>
      <c r="R818" s="94">
        <f t="shared" si="30"/>
        <v>452.16383523295337</v>
      </c>
    </row>
    <row r="819" spans="1:18" x14ac:dyDescent="0.35">
      <c r="A819" s="100">
        <v>11</v>
      </c>
      <c r="B819" s="101" t="s">
        <v>59</v>
      </c>
      <c r="C819" s="101" t="s">
        <v>501</v>
      </c>
      <c r="D819" s="101" t="s">
        <v>136</v>
      </c>
      <c r="E819" s="101" t="s">
        <v>502</v>
      </c>
      <c r="F819" s="101" t="s">
        <v>178</v>
      </c>
      <c r="G819" s="101" t="s">
        <v>1208</v>
      </c>
      <c r="H819" s="102">
        <v>6425</v>
      </c>
      <c r="I819" s="100">
        <v>5</v>
      </c>
      <c r="J819" s="105">
        <f>สกลนคร!F134</f>
        <v>261774.48</v>
      </c>
      <c r="K819" s="104">
        <f>สกลนคร!AI134</f>
        <v>332766.72000000003</v>
      </c>
      <c r="L819" s="105">
        <f>สกลนคร!AJ134</f>
        <v>2851921.63</v>
      </c>
      <c r="M819" s="105">
        <f>สกลนคร!AK134</f>
        <v>2527510.42</v>
      </c>
      <c r="N819" s="101"/>
      <c r="O819" s="101"/>
      <c r="P819" s="101"/>
      <c r="Q819" s="93">
        <f t="shared" si="29"/>
        <v>324411.20999999996</v>
      </c>
      <c r="R819" s="94">
        <f t="shared" si="30"/>
        <v>443.87885291828792</v>
      </c>
    </row>
    <row r="820" spans="1:18" x14ac:dyDescent="0.35">
      <c r="A820" s="100">
        <v>12</v>
      </c>
      <c r="B820" s="101" t="s">
        <v>59</v>
      </c>
      <c r="C820" s="101" t="s">
        <v>501</v>
      </c>
      <c r="D820" s="101" t="s">
        <v>136</v>
      </c>
      <c r="E820" s="101" t="s">
        <v>502</v>
      </c>
      <c r="F820" s="101" t="s">
        <v>178</v>
      </c>
      <c r="G820" s="101" t="s">
        <v>1209</v>
      </c>
      <c r="H820" s="102">
        <v>844</v>
      </c>
      <c r="I820" s="100">
        <v>1</v>
      </c>
      <c r="J820" s="105">
        <f>สกลนคร!F135</f>
        <v>170458.82</v>
      </c>
      <c r="K820" s="104">
        <f>สกลนคร!AI135</f>
        <v>190541.36000000002</v>
      </c>
      <c r="L820" s="105">
        <f>สกลนคร!AJ135</f>
        <v>1225810.21</v>
      </c>
      <c r="M820" s="105">
        <f>สกลนคร!AK135</f>
        <v>1166352.1600000001</v>
      </c>
      <c r="N820" s="101"/>
      <c r="O820" s="101"/>
      <c r="P820" s="101"/>
      <c r="Q820" s="93">
        <f t="shared" si="29"/>
        <v>59458.049999999814</v>
      </c>
      <c r="R820" s="94">
        <f t="shared" si="30"/>
        <v>1452.3817654028435</v>
      </c>
    </row>
    <row r="821" spans="1:18" s="112" customFormat="1" x14ac:dyDescent="0.35">
      <c r="A821" s="106">
        <v>11</v>
      </c>
      <c r="B821" s="107" t="s">
        <v>59</v>
      </c>
      <c r="C821" s="107"/>
      <c r="D821" s="107"/>
      <c r="E821" s="107" t="s">
        <v>75</v>
      </c>
      <c r="F821" s="107"/>
      <c r="G821" s="107" t="s">
        <v>504</v>
      </c>
      <c r="H821" s="113">
        <f>SUM(H809:H820)</f>
        <v>42460</v>
      </c>
      <c r="I821" s="106"/>
      <c r="J821" s="109">
        <f>SUM(J809:J820)</f>
        <v>4666283.7200000007</v>
      </c>
      <c r="K821" s="109">
        <f>SUM(K809:K820)</f>
        <v>5406355.9100000001</v>
      </c>
      <c r="L821" s="109">
        <f>SUM(L809:L820)</f>
        <v>27027764.560000002</v>
      </c>
      <c r="M821" s="109">
        <f>SUM(M809:M820)</f>
        <v>23585910.959999997</v>
      </c>
      <c r="N821" s="107">
        <v>11</v>
      </c>
      <c r="O821" s="107">
        <v>11</v>
      </c>
      <c r="P821" s="107">
        <f>N821-O821</f>
        <v>0</v>
      </c>
      <c r="Q821" s="110">
        <f t="shared" si="29"/>
        <v>3441853.6000000052</v>
      </c>
      <c r="R821" s="111">
        <f>L821/H821</f>
        <v>636.54650400376829</v>
      </c>
    </row>
    <row r="822" spans="1:18" x14ac:dyDescent="0.35">
      <c r="A822" s="100">
        <v>1</v>
      </c>
      <c r="B822" s="101" t="s">
        <v>59</v>
      </c>
      <c r="C822" s="101" t="s">
        <v>505</v>
      </c>
      <c r="D822" s="101" t="s">
        <v>152</v>
      </c>
      <c r="E822" s="101" t="s">
        <v>506</v>
      </c>
      <c r="F822" s="101" t="s">
        <v>208</v>
      </c>
      <c r="G822" s="101" t="s">
        <v>507</v>
      </c>
      <c r="H822" s="102"/>
      <c r="I822" s="100"/>
      <c r="J822" s="103"/>
      <c r="K822" s="104"/>
      <c r="L822" s="105"/>
      <c r="M822" s="105"/>
      <c r="N822" s="101"/>
      <c r="O822" s="101"/>
      <c r="P822" s="101"/>
    </row>
    <row r="823" spans="1:18" x14ac:dyDescent="0.35">
      <c r="A823" s="100">
        <v>2</v>
      </c>
      <c r="B823" s="101" t="s">
        <v>59</v>
      </c>
      <c r="C823" s="101" t="s">
        <v>505</v>
      </c>
      <c r="D823" s="101" t="s">
        <v>152</v>
      </c>
      <c r="E823" s="101" t="s">
        <v>506</v>
      </c>
      <c r="F823" s="101" t="s">
        <v>178</v>
      </c>
      <c r="G823" s="101" t="s">
        <v>1210</v>
      </c>
      <c r="H823" s="102">
        <v>8316</v>
      </c>
      <c r="I823" s="100">
        <v>5</v>
      </c>
      <c r="J823" s="105">
        <f>สกลนคร!F136</f>
        <v>1194810.54</v>
      </c>
      <c r="K823" s="104">
        <f>สกลนคร!AI136</f>
        <v>1269644.95</v>
      </c>
      <c r="L823" s="105">
        <f>สกลนคร!AJ136</f>
        <v>4867586.05</v>
      </c>
      <c r="M823" s="105">
        <f>สกลนคร!AK136</f>
        <v>4092707.88</v>
      </c>
      <c r="N823" s="101"/>
      <c r="O823" s="101"/>
      <c r="P823" s="101"/>
      <c r="Q823" s="93">
        <f t="shared" si="29"/>
        <v>774878.16999999993</v>
      </c>
      <c r="R823" s="94">
        <f t="shared" si="30"/>
        <v>585.32780784030786</v>
      </c>
    </row>
    <row r="824" spans="1:18" x14ac:dyDescent="0.35">
      <c r="A824" s="100">
        <v>3</v>
      </c>
      <c r="B824" s="101" t="s">
        <v>59</v>
      </c>
      <c r="C824" s="101" t="s">
        <v>505</v>
      </c>
      <c r="D824" s="101" t="s">
        <v>152</v>
      </c>
      <c r="E824" s="101" t="s">
        <v>506</v>
      </c>
      <c r="F824" s="101" t="s">
        <v>178</v>
      </c>
      <c r="G824" s="101" t="s">
        <v>1211</v>
      </c>
      <c r="H824" s="102">
        <v>4905</v>
      </c>
      <c r="I824" s="100">
        <v>4</v>
      </c>
      <c r="J824" s="105">
        <f>สกลนคร!F137</f>
        <v>414060.91</v>
      </c>
      <c r="K824" s="104">
        <f>สกลนคร!AI137</f>
        <v>547079.89</v>
      </c>
      <c r="L824" s="105">
        <f>สกลนคร!AJ137</f>
        <v>2709754.49</v>
      </c>
      <c r="M824" s="105">
        <f>สกลนคร!AK137</f>
        <v>2689325.6599999997</v>
      </c>
      <c r="N824" s="101"/>
      <c r="O824" s="101"/>
      <c r="P824" s="101"/>
      <c r="Q824" s="93">
        <f t="shared" si="29"/>
        <v>20428.83000000054</v>
      </c>
      <c r="R824" s="94">
        <f t="shared" si="30"/>
        <v>552.44739857288482</v>
      </c>
    </row>
    <row r="825" spans="1:18" x14ac:dyDescent="0.35">
      <c r="A825" s="100">
        <v>4</v>
      </c>
      <c r="B825" s="101" t="s">
        <v>59</v>
      </c>
      <c r="C825" s="101" t="s">
        <v>505</v>
      </c>
      <c r="D825" s="101" t="s">
        <v>152</v>
      </c>
      <c r="E825" s="101" t="s">
        <v>506</v>
      </c>
      <c r="F825" s="101" t="s">
        <v>178</v>
      </c>
      <c r="G825" s="101" t="s">
        <v>1212</v>
      </c>
      <c r="H825" s="102">
        <v>4320</v>
      </c>
      <c r="I825" s="100">
        <v>3</v>
      </c>
      <c r="J825" s="105">
        <f>สกลนคร!F138</f>
        <v>647631.74</v>
      </c>
      <c r="K825" s="104">
        <f>สกลนคร!AI138</f>
        <v>643827.9</v>
      </c>
      <c r="L825" s="105">
        <f>สกลนคร!AJ138</f>
        <v>3241985.4299999997</v>
      </c>
      <c r="M825" s="105">
        <f>สกลนคร!AK138</f>
        <v>2885533.33</v>
      </c>
      <c r="N825" s="101"/>
      <c r="O825" s="101"/>
      <c r="P825" s="101"/>
      <c r="Q825" s="93">
        <f t="shared" si="29"/>
        <v>356452.09999999963</v>
      </c>
      <c r="R825" s="94">
        <f t="shared" si="30"/>
        <v>750.45959027777769</v>
      </c>
    </row>
    <row r="826" spans="1:18" x14ac:dyDescent="0.35">
      <c r="A826" s="100">
        <v>5</v>
      </c>
      <c r="B826" s="101" t="s">
        <v>59</v>
      </c>
      <c r="C826" s="101" t="s">
        <v>505</v>
      </c>
      <c r="D826" s="101" t="s">
        <v>152</v>
      </c>
      <c r="E826" s="101" t="s">
        <v>506</v>
      </c>
      <c r="F826" s="101" t="s">
        <v>178</v>
      </c>
      <c r="G826" s="101" t="s">
        <v>1213</v>
      </c>
      <c r="H826" s="102">
        <v>4626</v>
      </c>
      <c r="I826" s="100">
        <v>4</v>
      </c>
      <c r="J826" s="105">
        <f>สกลนคร!F139</f>
        <v>777733</v>
      </c>
      <c r="K826" s="104">
        <f>สกลนคร!AI139</f>
        <v>924234.66</v>
      </c>
      <c r="L826" s="105">
        <f>สกลนคร!AJ139</f>
        <v>2928401.66</v>
      </c>
      <c r="M826" s="105">
        <f>สกลนคร!AK139</f>
        <v>2520167.8600000003</v>
      </c>
      <c r="N826" s="101"/>
      <c r="O826" s="101"/>
      <c r="P826" s="101"/>
      <c r="Q826" s="93">
        <f t="shared" si="29"/>
        <v>408233.79999999981</v>
      </c>
      <c r="R826" s="94">
        <f t="shared" si="30"/>
        <v>633.03105490704718</v>
      </c>
    </row>
    <row r="827" spans="1:18" x14ac:dyDescent="0.35">
      <c r="A827" s="100">
        <v>6</v>
      </c>
      <c r="B827" s="101" t="s">
        <v>59</v>
      </c>
      <c r="C827" s="101" t="s">
        <v>505</v>
      </c>
      <c r="D827" s="101" t="s">
        <v>152</v>
      </c>
      <c r="E827" s="101" t="s">
        <v>506</v>
      </c>
      <c r="F827" s="101" t="s">
        <v>178</v>
      </c>
      <c r="G827" s="101" t="s">
        <v>1214</v>
      </c>
      <c r="H827" s="102">
        <v>5198</v>
      </c>
      <c r="I827" s="100">
        <v>4</v>
      </c>
      <c r="J827" s="105">
        <f>สกลนคร!F140</f>
        <v>366093.38</v>
      </c>
      <c r="K827" s="104">
        <f>สกลนคร!AI140</f>
        <v>373677.8</v>
      </c>
      <c r="L827" s="105">
        <f>สกลนคร!AJ140</f>
        <v>2662055.71</v>
      </c>
      <c r="M827" s="105">
        <f>สกลนคร!AK140</f>
        <v>2557916.8300000005</v>
      </c>
      <c r="N827" s="101"/>
      <c r="O827" s="101"/>
      <c r="P827" s="101"/>
      <c r="Q827" s="93">
        <f t="shared" si="29"/>
        <v>104138.87999999942</v>
      </c>
      <c r="R827" s="94">
        <f t="shared" si="30"/>
        <v>512.13076375529045</v>
      </c>
    </row>
    <row r="828" spans="1:18" x14ac:dyDescent="0.35">
      <c r="A828" s="100">
        <v>7</v>
      </c>
      <c r="B828" s="101" t="s">
        <v>59</v>
      </c>
      <c r="C828" s="101" t="s">
        <v>505</v>
      </c>
      <c r="D828" s="101" t="s">
        <v>152</v>
      </c>
      <c r="E828" s="101" t="s">
        <v>506</v>
      </c>
      <c r="F828" s="101" t="s">
        <v>178</v>
      </c>
      <c r="G828" s="101" t="s">
        <v>1215</v>
      </c>
      <c r="H828" s="102">
        <v>3390</v>
      </c>
      <c r="I828" s="100">
        <v>3</v>
      </c>
      <c r="J828" s="105">
        <f>สกลนคร!F141</f>
        <v>377640.37</v>
      </c>
      <c r="K828" s="104">
        <f>สกลนคร!AI141</f>
        <v>471042.32</v>
      </c>
      <c r="L828" s="105">
        <f>สกลนคร!AJ141</f>
        <v>2486957.62</v>
      </c>
      <c r="M828" s="105">
        <f>สกลนคร!AK141</f>
        <v>2184808.2600000002</v>
      </c>
      <c r="N828" s="101"/>
      <c r="O828" s="101"/>
      <c r="P828" s="101"/>
      <c r="Q828" s="93">
        <f t="shared" si="29"/>
        <v>302149.35999999987</v>
      </c>
      <c r="R828" s="94">
        <f t="shared" si="30"/>
        <v>733.61581710914459</v>
      </c>
    </row>
    <row r="829" spans="1:18" x14ac:dyDescent="0.35">
      <c r="A829" s="100">
        <v>8</v>
      </c>
      <c r="B829" s="101" t="s">
        <v>59</v>
      </c>
      <c r="C829" s="101" t="s">
        <v>505</v>
      </c>
      <c r="D829" s="101" t="s">
        <v>152</v>
      </c>
      <c r="E829" s="101" t="s">
        <v>506</v>
      </c>
      <c r="F829" s="101" t="s">
        <v>178</v>
      </c>
      <c r="G829" s="101" t="s">
        <v>1216</v>
      </c>
      <c r="H829" s="102">
        <v>6479</v>
      </c>
      <c r="I829" s="100">
        <v>5</v>
      </c>
      <c r="J829" s="105">
        <f>สกลนคร!F142</f>
        <v>806224.07</v>
      </c>
      <c r="K829" s="104">
        <f>สกลนคร!AI142</f>
        <v>740982.77999999991</v>
      </c>
      <c r="L829" s="105">
        <f>สกลนคร!AJ142</f>
        <v>2865870.6799999997</v>
      </c>
      <c r="M829" s="105">
        <f>สกลนคร!AK142</f>
        <v>2635429.31</v>
      </c>
      <c r="N829" s="101"/>
      <c r="O829" s="101"/>
      <c r="P829" s="101"/>
      <c r="Q829" s="93">
        <f t="shared" si="29"/>
        <v>230441.36999999965</v>
      </c>
      <c r="R829" s="94">
        <f t="shared" si="30"/>
        <v>442.33225497761998</v>
      </c>
    </row>
    <row r="830" spans="1:18" x14ac:dyDescent="0.35">
      <c r="A830" s="100">
        <v>9</v>
      </c>
      <c r="B830" s="101" t="s">
        <v>59</v>
      </c>
      <c r="C830" s="101" t="s">
        <v>505</v>
      </c>
      <c r="D830" s="101" t="s">
        <v>152</v>
      </c>
      <c r="E830" s="101" t="s">
        <v>506</v>
      </c>
      <c r="F830" s="101" t="s">
        <v>178</v>
      </c>
      <c r="G830" s="101" t="s">
        <v>1217</v>
      </c>
      <c r="H830" s="102">
        <v>4187</v>
      </c>
      <c r="I830" s="100">
        <v>3</v>
      </c>
      <c r="J830" s="105">
        <f>สกลนคร!F143</f>
        <v>435694.96</v>
      </c>
      <c r="K830" s="104">
        <f>สกลนคร!AI143</f>
        <v>495768.62</v>
      </c>
      <c r="L830" s="105">
        <f>สกลนคร!AJ143</f>
        <v>2764284.84</v>
      </c>
      <c r="M830" s="105">
        <f>สกลนคร!AK143</f>
        <v>2553268.66</v>
      </c>
      <c r="N830" s="101"/>
      <c r="O830" s="101"/>
      <c r="P830" s="101"/>
      <c r="Q830" s="93">
        <f t="shared" si="29"/>
        <v>211016.1799999997</v>
      </c>
      <c r="R830" s="94">
        <f t="shared" si="30"/>
        <v>660.20655361834247</v>
      </c>
    </row>
    <row r="831" spans="1:18" x14ac:dyDescent="0.35">
      <c r="A831" s="100">
        <v>10</v>
      </c>
      <c r="B831" s="101" t="s">
        <v>59</v>
      </c>
      <c r="C831" s="101" t="s">
        <v>505</v>
      </c>
      <c r="D831" s="101" t="s">
        <v>152</v>
      </c>
      <c r="E831" s="101" t="s">
        <v>506</v>
      </c>
      <c r="F831" s="101" t="s">
        <v>178</v>
      </c>
      <c r="G831" s="101" t="s">
        <v>1218</v>
      </c>
      <c r="H831" s="102">
        <v>3100</v>
      </c>
      <c r="I831" s="100">
        <v>3</v>
      </c>
      <c r="J831" s="105">
        <f>สกลนคร!F144</f>
        <v>351671.73</v>
      </c>
      <c r="K831" s="104">
        <f>สกลนคร!AI144</f>
        <v>259997.71</v>
      </c>
      <c r="L831" s="105">
        <f>สกลนคร!AJ144</f>
        <v>2321286.3600000003</v>
      </c>
      <c r="M831" s="105">
        <f>สกลนคร!AK144</f>
        <v>2690926.93</v>
      </c>
      <c r="N831" s="101"/>
      <c r="O831" s="101"/>
      <c r="P831" s="101"/>
      <c r="Q831" s="93">
        <f t="shared" si="29"/>
        <v>-369640.56999999983</v>
      </c>
      <c r="R831" s="94">
        <f t="shared" si="30"/>
        <v>748.80205161290337</v>
      </c>
    </row>
    <row r="832" spans="1:18" x14ac:dyDescent="0.35">
      <c r="A832" s="100">
        <v>11</v>
      </c>
      <c r="B832" s="101" t="s">
        <v>59</v>
      </c>
      <c r="C832" s="101" t="s">
        <v>505</v>
      </c>
      <c r="D832" s="101" t="s">
        <v>152</v>
      </c>
      <c r="E832" s="101" t="s">
        <v>506</v>
      </c>
      <c r="F832" s="101" t="s">
        <v>178</v>
      </c>
      <c r="G832" s="101" t="s">
        <v>1219</v>
      </c>
      <c r="H832" s="102">
        <v>4991</v>
      </c>
      <c r="I832" s="100">
        <v>4</v>
      </c>
      <c r="J832" s="105">
        <f>สกลนคร!F145</f>
        <v>673024.61</v>
      </c>
      <c r="K832" s="104">
        <f>สกลนคร!AI145</f>
        <v>812264.75</v>
      </c>
      <c r="L832" s="105">
        <f>สกลนคร!AJ145</f>
        <v>3855219.3299999996</v>
      </c>
      <c r="M832" s="105">
        <f>สกลนคร!AK145</f>
        <v>3159179.41</v>
      </c>
      <c r="N832" s="101"/>
      <c r="O832" s="101"/>
      <c r="P832" s="101"/>
      <c r="Q832" s="93">
        <f t="shared" si="29"/>
        <v>696039.91999999946</v>
      </c>
      <c r="R832" s="94">
        <f t="shared" si="30"/>
        <v>772.4342476457623</v>
      </c>
    </row>
    <row r="833" spans="1:18" x14ac:dyDescent="0.35">
      <c r="A833" s="100">
        <v>12</v>
      </c>
      <c r="B833" s="101" t="s">
        <v>59</v>
      </c>
      <c r="C833" s="101" t="s">
        <v>505</v>
      </c>
      <c r="D833" s="101" t="s">
        <v>152</v>
      </c>
      <c r="E833" s="101" t="s">
        <v>506</v>
      </c>
      <c r="F833" s="101" t="s">
        <v>178</v>
      </c>
      <c r="G833" s="101" t="s">
        <v>1220</v>
      </c>
      <c r="H833" s="102">
        <v>4769</v>
      </c>
      <c r="I833" s="100">
        <v>4</v>
      </c>
      <c r="J833" s="105">
        <f>สกลนคร!F146</f>
        <v>583073.72</v>
      </c>
      <c r="K833" s="104">
        <f>สกลนคร!AI146</f>
        <v>774761.80999999994</v>
      </c>
      <c r="L833" s="105">
        <f>สกลนคร!AJ146</f>
        <v>3774550.3499999996</v>
      </c>
      <c r="M833" s="105">
        <f>สกลนคร!AK146</f>
        <v>3277823.9</v>
      </c>
      <c r="N833" s="101"/>
      <c r="O833" s="101"/>
      <c r="P833" s="101"/>
      <c r="Q833" s="93">
        <f t="shared" si="29"/>
        <v>496726.44999999972</v>
      </c>
      <c r="R833" s="94">
        <f t="shared" si="30"/>
        <v>791.47627385196051</v>
      </c>
    </row>
    <row r="834" spans="1:18" x14ac:dyDescent="0.35">
      <c r="A834" s="100">
        <v>13</v>
      </c>
      <c r="B834" s="101" t="s">
        <v>59</v>
      </c>
      <c r="C834" s="101" t="s">
        <v>505</v>
      </c>
      <c r="D834" s="101" t="s">
        <v>152</v>
      </c>
      <c r="E834" s="101" t="s">
        <v>506</v>
      </c>
      <c r="F834" s="101" t="s">
        <v>178</v>
      </c>
      <c r="G834" s="101" t="s">
        <v>1221</v>
      </c>
      <c r="H834" s="102">
        <v>6957</v>
      </c>
      <c r="I834" s="100">
        <v>5</v>
      </c>
      <c r="J834" s="105">
        <f>สกลนคร!F147</f>
        <v>746169.48</v>
      </c>
      <c r="K834" s="104">
        <f>สกลนคร!AI147</f>
        <v>797654.78999999992</v>
      </c>
      <c r="L834" s="105">
        <f>สกลนคร!AJ147</f>
        <v>3983689.49</v>
      </c>
      <c r="M834" s="105">
        <f>สกลนคร!AK147</f>
        <v>3508390.33</v>
      </c>
      <c r="N834" s="101"/>
      <c r="O834" s="101"/>
      <c r="P834" s="101"/>
      <c r="Q834" s="93">
        <f t="shared" si="29"/>
        <v>475299.16000000015</v>
      </c>
      <c r="R834" s="94">
        <f t="shared" si="30"/>
        <v>572.61599683771749</v>
      </c>
    </row>
    <row r="835" spans="1:18" x14ac:dyDescent="0.35">
      <c r="A835" s="100">
        <v>14</v>
      </c>
      <c r="B835" s="101" t="s">
        <v>59</v>
      </c>
      <c r="C835" s="101" t="s">
        <v>505</v>
      </c>
      <c r="D835" s="101" t="s">
        <v>152</v>
      </c>
      <c r="E835" s="101" t="s">
        <v>506</v>
      </c>
      <c r="F835" s="101" t="s">
        <v>178</v>
      </c>
      <c r="G835" s="101" t="s">
        <v>1222</v>
      </c>
      <c r="H835" s="102">
        <v>5065</v>
      </c>
      <c r="I835" s="100">
        <v>4</v>
      </c>
      <c r="J835" s="105">
        <f>สกลนคร!F148</f>
        <v>787527</v>
      </c>
      <c r="K835" s="104">
        <f>สกลนคร!AI148</f>
        <v>821148.77</v>
      </c>
      <c r="L835" s="105">
        <f>สกลนคร!AJ148</f>
        <v>2796633.53</v>
      </c>
      <c r="M835" s="105">
        <f>สกลนคร!AK148</f>
        <v>2440800.7000000002</v>
      </c>
      <c r="N835" s="101"/>
      <c r="O835" s="101"/>
      <c r="P835" s="101"/>
      <c r="Q835" s="93">
        <f t="shared" si="29"/>
        <v>355832.82999999961</v>
      </c>
      <c r="R835" s="94">
        <f t="shared" si="30"/>
        <v>552.14877196446196</v>
      </c>
    </row>
    <row r="836" spans="1:18" x14ac:dyDescent="0.35">
      <c r="A836" s="100">
        <v>15</v>
      </c>
      <c r="B836" s="101" t="s">
        <v>59</v>
      </c>
      <c r="C836" s="101" t="s">
        <v>505</v>
      </c>
      <c r="D836" s="101" t="s">
        <v>152</v>
      </c>
      <c r="E836" s="101" t="s">
        <v>506</v>
      </c>
      <c r="F836" s="101" t="s">
        <v>178</v>
      </c>
      <c r="G836" s="101" t="s">
        <v>1223</v>
      </c>
      <c r="H836" s="102">
        <v>2312</v>
      </c>
      <c r="I836" s="100">
        <v>2</v>
      </c>
      <c r="J836" s="105">
        <f>สกลนคร!F149</f>
        <v>317430.65999999997</v>
      </c>
      <c r="K836" s="104">
        <f>สกลนคร!AI149</f>
        <v>340132.50999999995</v>
      </c>
      <c r="L836" s="105">
        <f>สกลนคร!AJ149</f>
        <v>1907753.02</v>
      </c>
      <c r="M836" s="105">
        <f>สกลนคร!AK149</f>
        <v>1772062.76</v>
      </c>
      <c r="N836" s="101"/>
      <c r="O836" s="101"/>
      <c r="P836" s="101"/>
      <c r="Q836" s="93">
        <f t="shared" si="29"/>
        <v>135690.26</v>
      </c>
      <c r="R836" s="94">
        <f t="shared" si="30"/>
        <v>825.15269031141872</v>
      </c>
    </row>
    <row r="837" spans="1:18" x14ac:dyDescent="0.35">
      <c r="A837" s="100">
        <v>16</v>
      </c>
      <c r="B837" s="101" t="s">
        <v>59</v>
      </c>
      <c r="C837" s="101" t="s">
        <v>505</v>
      </c>
      <c r="D837" s="101" t="s">
        <v>152</v>
      </c>
      <c r="E837" s="101" t="s">
        <v>506</v>
      </c>
      <c r="F837" s="101" t="s">
        <v>178</v>
      </c>
      <c r="G837" s="101" t="s">
        <v>1224</v>
      </c>
      <c r="H837" s="102">
        <v>1928</v>
      </c>
      <c r="I837" s="100">
        <v>2</v>
      </c>
      <c r="J837" s="105">
        <f>สกลนคร!F150</f>
        <v>457168.54</v>
      </c>
      <c r="K837" s="104">
        <f>สกลนคร!AI150</f>
        <v>551805.47</v>
      </c>
      <c r="L837" s="105">
        <f>สกลนคร!AJ150</f>
        <v>2283302.96</v>
      </c>
      <c r="M837" s="105">
        <f>สกลนคร!AK150</f>
        <v>2069041.37</v>
      </c>
      <c r="N837" s="101"/>
      <c r="O837" s="101"/>
      <c r="P837" s="101"/>
      <c r="Q837" s="93">
        <f t="shared" si="29"/>
        <v>214261.58999999985</v>
      </c>
      <c r="R837" s="94">
        <f t="shared" si="30"/>
        <v>1184.2857676348547</v>
      </c>
    </row>
    <row r="838" spans="1:18" x14ac:dyDescent="0.35">
      <c r="A838" s="100">
        <v>17</v>
      </c>
      <c r="B838" s="101" t="s">
        <v>59</v>
      </c>
      <c r="C838" s="101" t="s">
        <v>505</v>
      </c>
      <c r="D838" s="101" t="s">
        <v>152</v>
      </c>
      <c r="E838" s="101" t="s">
        <v>506</v>
      </c>
      <c r="F838" s="101" t="s">
        <v>178</v>
      </c>
      <c r="G838" s="101" t="s">
        <v>1225</v>
      </c>
      <c r="H838" s="102">
        <v>1590</v>
      </c>
      <c r="I838" s="100">
        <v>2</v>
      </c>
      <c r="J838" s="105">
        <f>สกลนคร!F151</f>
        <v>155050.32</v>
      </c>
      <c r="K838" s="104">
        <f>สกลนคร!AI151</f>
        <v>276879.13</v>
      </c>
      <c r="L838" s="105">
        <f>สกลนคร!AJ151</f>
        <v>1504227.7199999997</v>
      </c>
      <c r="M838" s="105">
        <f>สกลนคร!AK151</f>
        <v>1454856.29</v>
      </c>
      <c r="N838" s="101"/>
      <c r="O838" s="101"/>
      <c r="P838" s="101"/>
      <c r="Q838" s="93">
        <f t="shared" si="29"/>
        <v>49371.429999999702</v>
      </c>
      <c r="R838" s="94">
        <f t="shared" si="30"/>
        <v>946.05516981132064</v>
      </c>
    </row>
    <row r="839" spans="1:18" x14ac:dyDescent="0.35">
      <c r="A839" s="100">
        <v>18</v>
      </c>
      <c r="B839" s="101" t="s">
        <v>59</v>
      </c>
      <c r="C839" s="101" t="s">
        <v>505</v>
      </c>
      <c r="D839" s="101" t="s">
        <v>152</v>
      </c>
      <c r="E839" s="101" t="s">
        <v>506</v>
      </c>
      <c r="F839" s="101" t="s">
        <v>178</v>
      </c>
      <c r="G839" s="101" t="s">
        <v>1226</v>
      </c>
      <c r="H839" s="102">
        <v>1695</v>
      </c>
      <c r="I839" s="100">
        <v>2</v>
      </c>
      <c r="J839" s="105">
        <f>สกลนคร!F152</f>
        <v>233770.07</v>
      </c>
      <c r="K839" s="104">
        <f>สกลนคร!AI152</f>
        <v>305218.44</v>
      </c>
      <c r="L839" s="105">
        <f>สกลนคร!AJ152</f>
        <v>2310473.25</v>
      </c>
      <c r="M839" s="105">
        <f>สกลนคร!AK152</f>
        <v>2128160.3000000003</v>
      </c>
      <c r="N839" s="101"/>
      <c r="O839" s="101"/>
      <c r="P839" s="101"/>
      <c r="Q839" s="93">
        <f t="shared" ref="Q839:Q902" si="31">L839-M839</f>
        <v>182312.94999999972</v>
      </c>
      <c r="R839" s="94">
        <f t="shared" ref="R839:R902" si="32">L839/H839</f>
        <v>1363.1110619469027</v>
      </c>
    </row>
    <row r="840" spans="1:18" x14ac:dyDescent="0.35">
      <c r="A840" s="100">
        <v>19</v>
      </c>
      <c r="B840" s="101" t="s">
        <v>59</v>
      </c>
      <c r="C840" s="101" t="s">
        <v>505</v>
      </c>
      <c r="D840" s="101" t="s">
        <v>152</v>
      </c>
      <c r="E840" s="101" t="s">
        <v>506</v>
      </c>
      <c r="F840" s="101" t="s">
        <v>178</v>
      </c>
      <c r="G840" s="101" t="s">
        <v>1227</v>
      </c>
      <c r="H840" s="102">
        <v>4100</v>
      </c>
      <c r="I840" s="100">
        <v>3</v>
      </c>
      <c r="J840" s="105">
        <f>สกลนคร!F153</f>
        <v>187883.47</v>
      </c>
      <c r="K840" s="104">
        <f>สกลนคร!AI153</f>
        <v>294586.93</v>
      </c>
      <c r="L840" s="105">
        <f>สกลนคร!AJ153</f>
        <v>3615175.68</v>
      </c>
      <c r="M840" s="105">
        <f>สกลนคร!AK153</f>
        <v>3367503.1799999997</v>
      </c>
      <c r="N840" s="101"/>
      <c r="O840" s="101"/>
      <c r="P840" s="101"/>
      <c r="Q840" s="93">
        <f t="shared" si="31"/>
        <v>247672.50000000047</v>
      </c>
      <c r="R840" s="94">
        <f t="shared" si="32"/>
        <v>881.75016585365859</v>
      </c>
    </row>
    <row r="841" spans="1:18" x14ac:dyDescent="0.35">
      <c r="A841" s="100">
        <v>20</v>
      </c>
      <c r="B841" s="101" t="s">
        <v>59</v>
      </c>
      <c r="C841" s="101" t="s">
        <v>505</v>
      </c>
      <c r="D841" s="101" t="s">
        <v>152</v>
      </c>
      <c r="E841" s="101" t="s">
        <v>506</v>
      </c>
      <c r="F841" s="101" t="s">
        <v>178</v>
      </c>
      <c r="G841" s="101" t="s">
        <v>1228</v>
      </c>
      <c r="H841" s="102">
        <v>5998</v>
      </c>
      <c r="I841" s="100">
        <v>4</v>
      </c>
      <c r="J841" s="105">
        <f>สกลนคร!F154</f>
        <v>1017281.59</v>
      </c>
      <c r="K841" s="104">
        <f>สกลนคร!AI154</f>
        <v>1089225.8299999998</v>
      </c>
      <c r="L841" s="105">
        <f>สกลนคร!AJ154</f>
        <v>3450470.6100000003</v>
      </c>
      <c r="M841" s="105">
        <f>สกลนคร!AK154</f>
        <v>3084284.83</v>
      </c>
      <c r="N841" s="101"/>
      <c r="O841" s="101"/>
      <c r="P841" s="101"/>
      <c r="Q841" s="93">
        <f t="shared" si="31"/>
        <v>366185.78000000026</v>
      </c>
      <c r="R841" s="94">
        <f t="shared" si="32"/>
        <v>575.27019173057693</v>
      </c>
    </row>
    <row r="842" spans="1:18" x14ac:dyDescent="0.35">
      <c r="A842" s="100">
        <v>21</v>
      </c>
      <c r="B842" s="101" t="s">
        <v>59</v>
      </c>
      <c r="C842" s="101" t="s">
        <v>505</v>
      </c>
      <c r="D842" s="101" t="s">
        <v>152</v>
      </c>
      <c r="E842" s="101" t="s">
        <v>506</v>
      </c>
      <c r="F842" s="101" t="s">
        <v>178</v>
      </c>
      <c r="G842" s="101" t="s">
        <v>1229</v>
      </c>
      <c r="H842" s="102">
        <v>3313</v>
      </c>
      <c r="I842" s="100">
        <v>3</v>
      </c>
      <c r="J842" s="105">
        <f>สกลนคร!F155</f>
        <v>586568.31000000006</v>
      </c>
      <c r="K842" s="104">
        <f>สกลนคร!AI155</f>
        <v>654649.32000000007</v>
      </c>
      <c r="L842" s="105">
        <f>สกลนคร!AJ155</f>
        <v>2528849.02</v>
      </c>
      <c r="M842" s="105">
        <f>สกลนคร!AK155</f>
        <v>2343226.0100000002</v>
      </c>
      <c r="N842" s="101"/>
      <c r="O842" s="101"/>
      <c r="P842" s="101"/>
      <c r="Q842" s="93">
        <f t="shared" si="31"/>
        <v>185623.00999999978</v>
      </c>
      <c r="R842" s="94">
        <f t="shared" si="32"/>
        <v>763.31090250528223</v>
      </c>
    </row>
    <row r="843" spans="1:18" s="112" customFormat="1" x14ac:dyDescent="0.35">
      <c r="A843" s="106">
        <v>12</v>
      </c>
      <c r="B843" s="107" t="s">
        <v>59</v>
      </c>
      <c r="C843" s="107"/>
      <c r="D843" s="107"/>
      <c r="E843" s="107" t="s">
        <v>75</v>
      </c>
      <c r="F843" s="107"/>
      <c r="G843" s="107" t="s">
        <v>508</v>
      </c>
      <c r="H843" s="113">
        <f>SUM(H822:H842)</f>
        <v>87239</v>
      </c>
      <c r="I843" s="106"/>
      <c r="J843" s="109">
        <f>SUM(J822:J842)</f>
        <v>11116508.470000001</v>
      </c>
      <c r="K843" s="109">
        <f>SUM(K822:K842)</f>
        <v>12444584.380000001</v>
      </c>
      <c r="L843" s="109">
        <f>SUM(L822:L842)</f>
        <v>58858527.800000004</v>
      </c>
      <c r="M843" s="109">
        <f>SUM(M822:M842)</f>
        <v>53415413.79999999</v>
      </c>
      <c r="N843" s="107">
        <v>20</v>
      </c>
      <c r="O843" s="107">
        <v>20</v>
      </c>
      <c r="P843" s="107">
        <f>N843-O843</f>
        <v>0</v>
      </c>
      <c r="Q843" s="110">
        <f t="shared" si="31"/>
        <v>5443114.0000000149</v>
      </c>
      <c r="R843" s="111">
        <f>L843/H843</f>
        <v>674.68136727839624</v>
      </c>
    </row>
    <row r="844" spans="1:18" x14ac:dyDescent="0.35">
      <c r="A844" s="100">
        <v>1</v>
      </c>
      <c r="B844" s="101" t="s">
        <v>59</v>
      </c>
      <c r="C844" s="101" t="s">
        <v>509</v>
      </c>
      <c r="D844" s="101" t="s">
        <v>140</v>
      </c>
      <c r="E844" s="101" t="s">
        <v>510</v>
      </c>
      <c r="F844" s="101" t="s">
        <v>208</v>
      </c>
      <c r="G844" s="101" t="s">
        <v>511</v>
      </c>
      <c r="H844" s="102"/>
      <c r="I844" s="100"/>
      <c r="J844" s="103"/>
      <c r="K844" s="104"/>
      <c r="L844" s="105"/>
      <c r="M844" s="105"/>
      <c r="N844" s="101"/>
      <c r="O844" s="101"/>
      <c r="P844" s="101"/>
    </row>
    <row r="845" spans="1:18" x14ac:dyDescent="0.35">
      <c r="A845" s="100">
        <v>2</v>
      </c>
      <c r="B845" s="101" t="s">
        <v>59</v>
      </c>
      <c r="C845" s="101" t="s">
        <v>509</v>
      </c>
      <c r="D845" s="101" t="s">
        <v>140</v>
      </c>
      <c r="E845" s="101" t="s">
        <v>510</v>
      </c>
      <c r="F845" s="101" t="s">
        <v>178</v>
      </c>
      <c r="G845" s="101" t="s">
        <v>1230</v>
      </c>
      <c r="H845" s="102">
        <v>3848</v>
      </c>
      <c r="I845" s="100">
        <v>3</v>
      </c>
      <c r="J845" s="105">
        <f>สกลนคร!F156</f>
        <v>460135.03</v>
      </c>
      <c r="K845" s="104">
        <f>สกลนคร!AI156</f>
        <v>524457.27</v>
      </c>
      <c r="L845" s="105">
        <f>สกลนคร!AJ156</f>
        <v>3592842.4299999997</v>
      </c>
      <c r="M845" s="105">
        <f>สกลนคร!AK156</f>
        <v>3369819.4299999997</v>
      </c>
      <c r="N845" s="101"/>
      <c r="O845" s="101"/>
      <c r="P845" s="101"/>
      <c r="Q845" s="93">
        <f t="shared" si="31"/>
        <v>223023</v>
      </c>
      <c r="R845" s="94">
        <f t="shared" si="32"/>
        <v>933.69086018711016</v>
      </c>
    </row>
    <row r="846" spans="1:18" x14ac:dyDescent="0.35">
      <c r="A846" s="100">
        <v>3</v>
      </c>
      <c r="B846" s="101" t="s">
        <v>59</v>
      </c>
      <c r="C846" s="101" t="s">
        <v>509</v>
      </c>
      <c r="D846" s="101" t="s">
        <v>140</v>
      </c>
      <c r="E846" s="101" t="s">
        <v>510</v>
      </c>
      <c r="F846" s="101" t="s">
        <v>178</v>
      </c>
      <c r="G846" s="101" t="s">
        <v>1231</v>
      </c>
      <c r="H846" s="102">
        <v>4286</v>
      </c>
      <c r="I846" s="100">
        <v>3</v>
      </c>
      <c r="J846" s="105">
        <f>สกลนคร!F157</f>
        <v>494863.59</v>
      </c>
      <c r="K846" s="104">
        <f>สกลนคร!AI157</f>
        <v>511187.20000000007</v>
      </c>
      <c r="L846" s="105">
        <f>สกลนคร!AJ157</f>
        <v>2205173.4900000002</v>
      </c>
      <c r="M846" s="105">
        <f>สกลนคร!AK157</f>
        <v>1833081.3399999999</v>
      </c>
      <c r="N846" s="101"/>
      <c r="O846" s="101"/>
      <c r="P846" s="101"/>
      <c r="Q846" s="93">
        <f t="shared" si="31"/>
        <v>372092.15000000037</v>
      </c>
      <c r="R846" s="94">
        <f t="shared" si="32"/>
        <v>514.5061805879609</v>
      </c>
    </row>
    <row r="847" spans="1:18" x14ac:dyDescent="0.35">
      <c r="A847" s="100">
        <v>4</v>
      </c>
      <c r="B847" s="101" t="s">
        <v>59</v>
      </c>
      <c r="C847" s="101" t="s">
        <v>509</v>
      </c>
      <c r="D847" s="101" t="s">
        <v>140</v>
      </c>
      <c r="E847" s="101" t="s">
        <v>510</v>
      </c>
      <c r="F847" s="101" t="s">
        <v>178</v>
      </c>
      <c r="G847" s="101" t="s">
        <v>1232</v>
      </c>
      <c r="H847" s="102">
        <v>5191</v>
      </c>
      <c r="I847" s="100">
        <v>4</v>
      </c>
      <c r="J847" s="105">
        <f>สกลนคร!F158</f>
        <v>810534.32</v>
      </c>
      <c r="K847" s="104">
        <f>สกลนคร!AI158</f>
        <v>871268.94000000006</v>
      </c>
      <c r="L847" s="105">
        <f>สกลนคร!AJ158</f>
        <v>3736095.49</v>
      </c>
      <c r="M847" s="105">
        <f>สกลนคร!AK158</f>
        <v>3297427.99</v>
      </c>
      <c r="N847" s="101"/>
      <c r="O847" s="101"/>
      <c r="P847" s="101"/>
      <c r="Q847" s="93">
        <f t="shared" si="31"/>
        <v>438667.5</v>
      </c>
      <c r="R847" s="94">
        <f t="shared" si="32"/>
        <v>719.72558081294551</v>
      </c>
    </row>
    <row r="848" spans="1:18" x14ac:dyDescent="0.35">
      <c r="A848" s="100">
        <v>5</v>
      </c>
      <c r="B848" s="101" t="s">
        <v>59</v>
      </c>
      <c r="C848" s="101" t="s">
        <v>509</v>
      </c>
      <c r="D848" s="101" t="s">
        <v>140</v>
      </c>
      <c r="E848" s="101" t="s">
        <v>510</v>
      </c>
      <c r="F848" s="101" t="s">
        <v>178</v>
      </c>
      <c r="G848" s="101" t="s">
        <v>1233</v>
      </c>
      <c r="H848" s="102">
        <v>5463</v>
      </c>
      <c r="I848" s="100">
        <v>4</v>
      </c>
      <c r="J848" s="105">
        <f>สกลนคร!F159</f>
        <v>861803.81</v>
      </c>
      <c r="K848" s="104">
        <f>สกลนคร!AI159</f>
        <v>944209.43</v>
      </c>
      <c r="L848" s="105">
        <f>สกลนคร!AJ159</f>
        <v>2863152.7600000002</v>
      </c>
      <c r="M848" s="105">
        <f>สกลนคร!AK159</f>
        <v>2253291.2000000002</v>
      </c>
      <c r="N848" s="101"/>
      <c r="O848" s="101"/>
      <c r="P848" s="101"/>
      <c r="Q848" s="93">
        <f t="shared" si="31"/>
        <v>609861.56000000006</v>
      </c>
      <c r="R848" s="94">
        <f t="shared" si="32"/>
        <v>524.09898590518037</v>
      </c>
    </row>
    <row r="849" spans="1:18" s="112" customFormat="1" x14ac:dyDescent="0.35">
      <c r="A849" s="106">
        <v>13</v>
      </c>
      <c r="B849" s="107" t="s">
        <v>59</v>
      </c>
      <c r="C849" s="107"/>
      <c r="D849" s="107"/>
      <c r="E849" s="107" t="s">
        <v>75</v>
      </c>
      <c r="F849" s="107"/>
      <c r="G849" s="107" t="s">
        <v>512</v>
      </c>
      <c r="H849" s="113">
        <f>SUM(H845:H848)</f>
        <v>18788</v>
      </c>
      <c r="I849" s="106"/>
      <c r="J849" s="109">
        <f>SUM(J844:J848)</f>
        <v>2627336.75</v>
      </c>
      <c r="K849" s="109">
        <f>SUM(K844:K848)</f>
        <v>2851122.8400000003</v>
      </c>
      <c r="L849" s="109">
        <f>SUM(L844:L848)</f>
        <v>12397264.17</v>
      </c>
      <c r="M849" s="109">
        <f>SUM(M844:M848)</f>
        <v>10753619.960000001</v>
      </c>
      <c r="N849" s="107">
        <v>4</v>
      </c>
      <c r="O849" s="107">
        <v>4</v>
      </c>
      <c r="P849" s="107">
        <f>N849-O849</f>
        <v>0</v>
      </c>
      <c r="Q849" s="110">
        <f t="shared" si="31"/>
        <v>1643644.209999999</v>
      </c>
      <c r="R849" s="111">
        <f>L849/H849</f>
        <v>659.85012614434743</v>
      </c>
    </row>
    <row r="850" spans="1:18" x14ac:dyDescent="0.35">
      <c r="A850" s="100">
        <v>1</v>
      </c>
      <c r="B850" s="101" t="s">
        <v>59</v>
      </c>
      <c r="C850" s="101" t="s">
        <v>513</v>
      </c>
      <c r="D850" s="101" t="s">
        <v>143</v>
      </c>
      <c r="E850" s="101" t="s">
        <v>514</v>
      </c>
      <c r="F850" s="101" t="s">
        <v>208</v>
      </c>
      <c r="G850" s="101" t="s">
        <v>515</v>
      </c>
      <c r="H850" s="102"/>
      <c r="I850" s="100"/>
      <c r="J850" s="103"/>
      <c r="K850" s="104"/>
      <c r="L850" s="105"/>
      <c r="M850" s="105"/>
      <c r="N850" s="101"/>
      <c r="O850" s="101"/>
      <c r="P850" s="101"/>
    </row>
    <row r="851" spans="1:18" x14ac:dyDescent="0.35">
      <c r="A851" s="100">
        <v>2</v>
      </c>
      <c r="B851" s="101" t="s">
        <v>59</v>
      </c>
      <c r="C851" s="101" t="s">
        <v>513</v>
      </c>
      <c r="D851" s="101" t="s">
        <v>143</v>
      </c>
      <c r="E851" s="101" t="s">
        <v>514</v>
      </c>
      <c r="F851" s="101" t="s">
        <v>178</v>
      </c>
      <c r="G851" s="101" t="s">
        <v>1234</v>
      </c>
      <c r="H851" s="102">
        <v>2108</v>
      </c>
      <c r="I851" s="100">
        <v>2</v>
      </c>
      <c r="J851" s="105">
        <f>สกลนคร!F160</f>
        <v>533582.93000000005</v>
      </c>
      <c r="K851" s="104">
        <f>สกลนคร!AI160</f>
        <v>523834</v>
      </c>
      <c r="L851" s="105">
        <f>สกลนคร!AJ160</f>
        <v>2198914.5099999998</v>
      </c>
      <c r="M851" s="105">
        <f>สกลนคร!AK160</f>
        <v>1932252.64</v>
      </c>
      <c r="N851" s="101"/>
      <c r="O851" s="101"/>
      <c r="P851" s="101"/>
      <c r="Q851" s="93">
        <f t="shared" si="31"/>
        <v>266661.86999999988</v>
      </c>
      <c r="R851" s="94">
        <f t="shared" si="32"/>
        <v>1043.1283254269449</v>
      </c>
    </row>
    <row r="852" spans="1:18" x14ac:dyDescent="0.35">
      <c r="A852" s="100">
        <v>3</v>
      </c>
      <c r="B852" s="101" t="s">
        <v>59</v>
      </c>
      <c r="C852" s="101" t="s">
        <v>513</v>
      </c>
      <c r="D852" s="101" t="s">
        <v>143</v>
      </c>
      <c r="E852" s="101" t="s">
        <v>514</v>
      </c>
      <c r="F852" s="101" t="s">
        <v>178</v>
      </c>
      <c r="G852" s="101" t="s">
        <v>1235</v>
      </c>
      <c r="H852" s="102">
        <v>3823</v>
      </c>
      <c r="I852" s="100">
        <v>3</v>
      </c>
      <c r="J852" s="105">
        <f>สกลนคร!F161</f>
        <v>414057.61</v>
      </c>
      <c r="K852" s="104">
        <f>สกลนคร!AI161</f>
        <v>442014.79</v>
      </c>
      <c r="L852" s="105">
        <f>สกลนคร!AJ161</f>
        <v>3353114.76</v>
      </c>
      <c r="M852" s="105">
        <f>สกลนคร!AK161</f>
        <v>3227613.23</v>
      </c>
      <c r="N852" s="101"/>
      <c r="O852" s="101"/>
      <c r="P852" s="101"/>
      <c r="Q852" s="93">
        <f t="shared" si="31"/>
        <v>125501.5299999998</v>
      </c>
      <c r="R852" s="94">
        <f t="shared" si="32"/>
        <v>877.08991891184928</v>
      </c>
    </row>
    <row r="853" spans="1:18" x14ac:dyDescent="0.35">
      <c r="A853" s="100">
        <v>4</v>
      </c>
      <c r="B853" s="101" t="s">
        <v>59</v>
      </c>
      <c r="C853" s="101" t="s">
        <v>513</v>
      </c>
      <c r="D853" s="101" t="s">
        <v>143</v>
      </c>
      <c r="E853" s="101" t="s">
        <v>514</v>
      </c>
      <c r="F853" s="101" t="s">
        <v>178</v>
      </c>
      <c r="G853" s="101" t="s">
        <v>1236</v>
      </c>
      <c r="H853" s="102">
        <v>4042</v>
      </c>
      <c r="I853" s="100">
        <v>3</v>
      </c>
      <c r="J853" s="105">
        <f>สกลนคร!F162</f>
        <v>476957.56</v>
      </c>
      <c r="K853" s="104">
        <f>สกลนคร!AI162</f>
        <v>502284.07</v>
      </c>
      <c r="L853" s="105">
        <f>สกลนคร!AJ162</f>
        <v>2534520.86</v>
      </c>
      <c r="M853" s="105">
        <f>สกลนคร!AK162</f>
        <v>2265058.2799999998</v>
      </c>
      <c r="N853" s="101"/>
      <c r="O853" s="101"/>
      <c r="P853" s="101"/>
      <c r="Q853" s="93">
        <f t="shared" si="31"/>
        <v>269462.58000000007</v>
      </c>
      <c r="R853" s="94">
        <f t="shared" si="32"/>
        <v>627.04622958931213</v>
      </c>
    </row>
    <row r="854" spans="1:18" x14ac:dyDescent="0.35">
      <c r="A854" s="100">
        <v>5</v>
      </c>
      <c r="B854" s="101" t="s">
        <v>59</v>
      </c>
      <c r="C854" s="101" t="s">
        <v>513</v>
      </c>
      <c r="D854" s="101" t="s">
        <v>143</v>
      </c>
      <c r="E854" s="101" t="s">
        <v>514</v>
      </c>
      <c r="F854" s="101" t="s">
        <v>178</v>
      </c>
      <c r="G854" s="101" t="s">
        <v>1237</v>
      </c>
      <c r="H854" s="102">
        <v>5471</v>
      </c>
      <c r="I854" s="100">
        <v>4</v>
      </c>
      <c r="J854" s="105">
        <f>สกลนคร!F163</f>
        <v>959062.72</v>
      </c>
      <c r="K854" s="104">
        <f>สกลนคร!AI163</f>
        <v>1049261.48</v>
      </c>
      <c r="L854" s="105">
        <f>สกลนคร!AJ163</f>
        <v>3790299.75</v>
      </c>
      <c r="M854" s="105">
        <f>สกลนคร!AK163</f>
        <v>3192677.05</v>
      </c>
      <c r="N854" s="101"/>
      <c r="O854" s="101"/>
      <c r="P854" s="101"/>
      <c r="Q854" s="93">
        <f t="shared" si="31"/>
        <v>597622.70000000019</v>
      </c>
      <c r="R854" s="94">
        <f t="shared" si="32"/>
        <v>692.79834582343267</v>
      </c>
    </row>
    <row r="855" spans="1:18" s="112" customFormat="1" x14ac:dyDescent="0.35">
      <c r="A855" s="106">
        <v>14</v>
      </c>
      <c r="B855" s="107" t="s">
        <v>59</v>
      </c>
      <c r="C855" s="107"/>
      <c r="D855" s="107"/>
      <c r="E855" s="107" t="s">
        <v>75</v>
      </c>
      <c r="F855" s="107"/>
      <c r="G855" s="107" t="s">
        <v>516</v>
      </c>
      <c r="H855" s="113">
        <f>SUM(H851:H854)</f>
        <v>15444</v>
      </c>
      <c r="I855" s="106"/>
      <c r="J855" s="109">
        <f>SUM(J850:J854)</f>
        <v>2383660.8200000003</v>
      </c>
      <c r="K855" s="109">
        <f>SUM(K850:K854)</f>
        <v>2517394.34</v>
      </c>
      <c r="L855" s="109">
        <f>SUM(L850:L854)</f>
        <v>11876849.879999999</v>
      </c>
      <c r="M855" s="109">
        <f>SUM(M850:M854)</f>
        <v>10617601.199999999</v>
      </c>
      <c r="N855" s="107">
        <v>4</v>
      </c>
      <c r="O855" s="107">
        <v>4</v>
      </c>
      <c r="P855" s="107">
        <f>N855-O855</f>
        <v>0</v>
      </c>
      <c r="Q855" s="110">
        <f t="shared" si="31"/>
        <v>1259248.6799999997</v>
      </c>
      <c r="R855" s="111">
        <f>L855/H855</f>
        <v>769.02679875679871</v>
      </c>
    </row>
    <row r="856" spans="1:18" x14ac:dyDescent="0.35">
      <c r="A856" s="100">
        <v>1</v>
      </c>
      <c r="B856" s="101" t="s">
        <v>59</v>
      </c>
      <c r="C856" s="101" t="s">
        <v>517</v>
      </c>
      <c r="D856" s="101" t="s">
        <v>146</v>
      </c>
      <c r="E856" s="101" t="s">
        <v>518</v>
      </c>
      <c r="F856" s="101" t="s">
        <v>208</v>
      </c>
      <c r="G856" s="101" t="s">
        <v>519</v>
      </c>
      <c r="H856" s="102"/>
      <c r="I856" s="100"/>
      <c r="J856" s="103"/>
      <c r="K856" s="104"/>
      <c r="L856" s="105"/>
      <c r="M856" s="105"/>
      <c r="N856" s="101"/>
      <c r="O856" s="101"/>
      <c r="P856" s="101"/>
    </row>
    <row r="857" spans="1:18" x14ac:dyDescent="0.35">
      <c r="A857" s="100">
        <v>2</v>
      </c>
      <c r="B857" s="101" t="s">
        <v>59</v>
      </c>
      <c r="C857" s="101" t="s">
        <v>517</v>
      </c>
      <c r="D857" s="101" t="s">
        <v>146</v>
      </c>
      <c r="E857" s="101" t="s">
        <v>518</v>
      </c>
      <c r="F857" s="101" t="s">
        <v>178</v>
      </c>
      <c r="G857" s="101" t="s">
        <v>1238</v>
      </c>
      <c r="H857" s="102">
        <v>2489</v>
      </c>
      <c r="I857" s="100">
        <v>2</v>
      </c>
      <c r="J857" s="105">
        <f>สกลนคร!F164</f>
        <v>1172526.99</v>
      </c>
      <c r="K857" s="104">
        <f>สกลนคร!AI164</f>
        <v>1216764</v>
      </c>
      <c r="L857" s="105">
        <f>สกลนคร!AJ164</f>
        <v>2150441.08</v>
      </c>
      <c r="M857" s="105">
        <f>สกลนคร!AK164</f>
        <v>1894861.6300000001</v>
      </c>
      <c r="N857" s="101"/>
      <c r="O857" s="101"/>
      <c r="P857" s="101"/>
      <c r="Q857" s="93">
        <f t="shared" si="31"/>
        <v>255579.44999999995</v>
      </c>
      <c r="R857" s="94">
        <f t="shared" si="32"/>
        <v>863.97793491361995</v>
      </c>
    </row>
    <row r="858" spans="1:18" x14ac:dyDescent="0.35">
      <c r="A858" s="100">
        <v>3</v>
      </c>
      <c r="B858" s="101" t="s">
        <v>59</v>
      </c>
      <c r="C858" s="101" t="s">
        <v>517</v>
      </c>
      <c r="D858" s="101" t="s">
        <v>146</v>
      </c>
      <c r="E858" s="101" t="s">
        <v>518</v>
      </c>
      <c r="F858" s="101" t="s">
        <v>178</v>
      </c>
      <c r="G858" s="101" t="s">
        <v>1239</v>
      </c>
      <c r="H858" s="102">
        <v>3680</v>
      </c>
      <c r="I858" s="100">
        <v>3</v>
      </c>
      <c r="J858" s="105">
        <f>สกลนคร!F165</f>
        <v>1279037.24</v>
      </c>
      <c r="K858" s="104">
        <f>สกลนคร!AI165</f>
        <v>1302282.8</v>
      </c>
      <c r="L858" s="105">
        <f>สกลนคร!AJ165</f>
        <v>2438753.7599999998</v>
      </c>
      <c r="M858" s="105">
        <f>สกลนคร!AK165</f>
        <v>2073062.79</v>
      </c>
      <c r="N858" s="101"/>
      <c r="O858" s="101"/>
      <c r="P858" s="101"/>
      <c r="Q858" s="93">
        <f t="shared" si="31"/>
        <v>365690.96999999974</v>
      </c>
      <c r="R858" s="94">
        <f t="shared" si="32"/>
        <v>662.70482608695647</v>
      </c>
    </row>
    <row r="859" spans="1:18" x14ac:dyDescent="0.35">
      <c r="A859" s="100">
        <v>4</v>
      </c>
      <c r="B859" s="101" t="s">
        <v>59</v>
      </c>
      <c r="C859" s="101" t="s">
        <v>517</v>
      </c>
      <c r="D859" s="101" t="s">
        <v>146</v>
      </c>
      <c r="E859" s="101" t="s">
        <v>518</v>
      </c>
      <c r="F859" s="101" t="s">
        <v>178</v>
      </c>
      <c r="G859" s="101" t="s">
        <v>1240</v>
      </c>
      <c r="H859" s="102">
        <v>5212</v>
      </c>
      <c r="I859" s="100">
        <v>4</v>
      </c>
      <c r="J859" s="105">
        <f>สกลนคร!F166</f>
        <v>762504.95</v>
      </c>
      <c r="K859" s="104">
        <f>สกลนคร!AI166</f>
        <v>808686.52999999991</v>
      </c>
      <c r="L859" s="105">
        <f>สกลนคร!AJ166</f>
        <v>2892033.48</v>
      </c>
      <c r="M859" s="105">
        <f>สกลนคร!AK166</f>
        <v>2526591.3199999998</v>
      </c>
      <c r="N859" s="101"/>
      <c r="O859" s="101"/>
      <c r="P859" s="101"/>
      <c r="Q859" s="93">
        <f t="shared" si="31"/>
        <v>365442.16000000015</v>
      </c>
      <c r="R859" s="94">
        <f t="shared" si="32"/>
        <v>554.87979278587875</v>
      </c>
    </row>
    <row r="860" spans="1:18" x14ac:dyDescent="0.35">
      <c r="A860" s="100">
        <v>5</v>
      </c>
      <c r="B860" s="101" t="s">
        <v>59</v>
      </c>
      <c r="C860" s="101" t="s">
        <v>517</v>
      </c>
      <c r="D860" s="101" t="s">
        <v>146</v>
      </c>
      <c r="E860" s="101" t="s">
        <v>518</v>
      </c>
      <c r="F860" s="101" t="s">
        <v>178</v>
      </c>
      <c r="G860" s="101" t="s">
        <v>1241</v>
      </c>
      <c r="H860" s="102">
        <v>2800</v>
      </c>
      <c r="I860" s="100">
        <v>2</v>
      </c>
      <c r="J860" s="105">
        <f>สกลนคร!F167</f>
        <v>924106.47</v>
      </c>
      <c r="K860" s="104">
        <f>สกลนคร!AI167</f>
        <v>934052.73</v>
      </c>
      <c r="L860" s="105">
        <f>สกลนคร!AJ167</f>
        <v>2949068.3200000003</v>
      </c>
      <c r="M860" s="105">
        <f>สกลนคร!AK167</f>
        <v>2635796.73</v>
      </c>
      <c r="N860" s="101"/>
      <c r="O860" s="101"/>
      <c r="P860" s="101"/>
      <c r="Q860" s="93">
        <f t="shared" si="31"/>
        <v>313271.59000000032</v>
      </c>
      <c r="R860" s="94">
        <f t="shared" si="32"/>
        <v>1053.2386857142858</v>
      </c>
    </row>
    <row r="861" spans="1:18" x14ac:dyDescent="0.35">
      <c r="A861" s="100">
        <v>6</v>
      </c>
      <c r="B861" s="101" t="s">
        <v>59</v>
      </c>
      <c r="C861" s="101" t="s">
        <v>517</v>
      </c>
      <c r="D861" s="101" t="s">
        <v>146</v>
      </c>
      <c r="E861" s="101" t="s">
        <v>518</v>
      </c>
      <c r="F861" s="101" t="s">
        <v>178</v>
      </c>
      <c r="G861" s="101" t="s">
        <v>1242</v>
      </c>
      <c r="H861" s="102">
        <v>3862</v>
      </c>
      <c r="I861" s="100">
        <v>3</v>
      </c>
      <c r="J861" s="105">
        <f>สกลนคร!F168</f>
        <v>713001.69</v>
      </c>
      <c r="K861" s="104">
        <f>สกลนคร!AI168</f>
        <v>713167.87</v>
      </c>
      <c r="L861" s="105">
        <f>สกลนคร!AJ168</f>
        <v>3806443.51</v>
      </c>
      <c r="M861" s="105">
        <f>สกลนคร!AK168</f>
        <v>3749167.61</v>
      </c>
      <c r="N861" s="101"/>
      <c r="O861" s="101"/>
      <c r="P861" s="101"/>
      <c r="Q861" s="93">
        <f t="shared" si="31"/>
        <v>57275.899999999907</v>
      </c>
      <c r="R861" s="94">
        <f t="shared" si="32"/>
        <v>985.61458052822366</v>
      </c>
    </row>
    <row r="862" spans="1:18" s="112" customFormat="1" x14ac:dyDescent="0.35">
      <c r="A862" s="106">
        <v>15</v>
      </c>
      <c r="B862" s="107" t="s">
        <v>59</v>
      </c>
      <c r="C862" s="107"/>
      <c r="D862" s="107"/>
      <c r="E862" s="107" t="s">
        <v>75</v>
      </c>
      <c r="F862" s="107"/>
      <c r="G862" s="107" t="s">
        <v>520</v>
      </c>
      <c r="H862" s="113">
        <f>SUM(H857:H861)</f>
        <v>18043</v>
      </c>
      <c r="I862" s="106"/>
      <c r="J862" s="109">
        <f>SUM(J856:J861)</f>
        <v>4851177.34</v>
      </c>
      <c r="K862" s="144">
        <f>SUM(K856:K861)</f>
        <v>4974953.93</v>
      </c>
      <c r="L862" s="109">
        <f>SUM(L856:L861)</f>
        <v>14236740.15</v>
      </c>
      <c r="M862" s="109">
        <f>SUM(M856:M861)</f>
        <v>12879480.08</v>
      </c>
      <c r="N862" s="107">
        <v>5</v>
      </c>
      <c r="O862" s="107">
        <v>5</v>
      </c>
      <c r="P862" s="107">
        <f>N862-O862</f>
        <v>0</v>
      </c>
      <c r="Q862" s="110">
        <f t="shared" si="31"/>
        <v>1357260.0700000003</v>
      </c>
      <c r="R862" s="111">
        <f>L862/H862</f>
        <v>789.04506733913433</v>
      </c>
    </row>
    <row r="863" spans="1:18" x14ac:dyDescent="0.35">
      <c r="A863" s="100">
        <v>1</v>
      </c>
      <c r="B863" s="101" t="s">
        <v>59</v>
      </c>
      <c r="C863" s="101" t="s">
        <v>521</v>
      </c>
      <c r="D863" s="101" t="s">
        <v>148</v>
      </c>
      <c r="E863" s="101" t="s">
        <v>522</v>
      </c>
      <c r="F863" s="101" t="s">
        <v>208</v>
      </c>
      <c r="G863" s="101" t="s">
        <v>523</v>
      </c>
      <c r="H863" s="102"/>
      <c r="I863" s="100"/>
      <c r="J863" s="103"/>
      <c r="K863" s="104"/>
      <c r="L863" s="105"/>
      <c r="M863" s="105"/>
      <c r="N863" s="101"/>
      <c r="O863" s="101"/>
      <c r="P863" s="101"/>
    </row>
    <row r="864" spans="1:18" x14ac:dyDescent="0.35">
      <c r="A864" s="100">
        <v>2</v>
      </c>
      <c r="B864" s="101" t="s">
        <v>59</v>
      </c>
      <c r="C864" s="101" t="s">
        <v>521</v>
      </c>
      <c r="D864" s="101" t="s">
        <v>148</v>
      </c>
      <c r="E864" s="101" t="s">
        <v>522</v>
      </c>
      <c r="F864" s="101" t="s">
        <v>178</v>
      </c>
      <c r="G864" s="101" t="s">
        <v>1243</v>
      </c>
      <c r="H864" s="102">
        <v>997</v>
      </c>
      <c r="I864" s="100">
        <v>1</v>
      </c>
      <c r="J864" s="105">
        <f>สกลนคร!F169</f>
        <v>624853.66</v>
      </c>
      <c r="K864" s="104">
        <f>สกลนคร!AI169</f>
        <v>695112.38</v>
      </c>
      <c r="L864" s="105">
        <f>สกลนคร!AJ169</f>
        <v>1978064.96</v>
      </c>
      <c r="M864" s="105">
        <f>สกลนคร!AK169</f>
        <v>1822436.72</v>
      </c>
      <c r="N864" s="101"/>
      <c r="O864" s="101"/>
      <c r="P864" s="101"/>
      <c r="Q864" s="93">
        <f t="shared" si="31"/>
        <v>155628.24</v>
      </c>
      <c r="R864" s="94">
        <f t="shared" si="32"/>
        <v>1984.0170110330992</v>
      </c>
    </row>
    <row r="865" spans="1:18" x14ac:dyDescent="0.35">
      <c r="A865" s="100">
        <v>3</v>
      </c>
      <c r="B865" s="101" t="s">
        <v>59</v>
      </c>
      <c r="C865" s="101" t="s">
        <v>521</v>
      </c>
      <c r="D865" s="101" t="s">
        <v>148</v>
      </c>
      <c r="E865" s="101" t="s">
        <v>522</v>
      </c>
      <c r="F865" s="101" t="s">
        <v>178</v>
      </c>
      <c r="G865" s="101" t="s">
        <v>1244</v>
      </c>
      <c r="H865" s="102">
        <v>5720</v>
      </c>
      <c r="I865" s="100">
        <v>4</v>
      </c>
      <c r="J865" s="105">
        <f>สกลนคร!F170</f>
        <v>986668.94</v>
      </c>
      <c r="K865" s="104">
        <f>สกลนคร!AI170</f>
        <v>934389.34000000008</v>
      </c>
      <c r="L865" s="105">
        <f>สกลนคร!AJ170</f>
        <v>3730559.92</v>
      </c>
      <c r="M865" s="105">
        <f>สกลนคร!AK170</f>
        <v>2787192.77</v>
      </c>
      <c r="N865" s="101"/>
      <c r="O865" s="101"/>
      <c r="P865" s="101"/>
      <c r="Q865" s="93">
        <f t="shared" si="31"/>
        <v>943367.14999999991</v>
      </c>
      <c r="R865" s="94">
        <f t="shared" si="32"/>
        <v>652.19579020979018</v>
      </c>
    </row>
    <row r="866" spans="1:18" x14ac:dyDescent="0.35">
      <c r="A866" s="100">
        <v>4</v>
      </c>
      <c r="B866" s="101" t="s">
        <v>59</v>
      </c>
      <c r="C866" s="101" t="s">
        <v>521</v>
      </c>
      <c r="D866" s="101" t="s">
        <v>148</v>
      </c>
      <c r="E866" s="101" t="s">
        <v>522</v>
      </c>
      <c r="F866" s="101" t="s">
        <v>178</v>
      </c>
      <c r="G866" s="101" t="s">
        <v>1245</v>
      </c>
      <c r="H866" s="102">
        <v>3258</v>
      </c>
      <c r="I866" s="100">
        <v>3</v>
      </c>
      <c r="J866" s="105">
        <f>สกลนคร!F171</f>
        <v>663358.22</v>
      </c>
      <c r="K866" s="104">
        <f>สกลนคร!AI171</f>
        <v>776239.96</v>
      </c>
      <c r="L866" s="105">
        <f>สกลนคร!AJ171</f>
        <v>2441669.2000000002</v>
      </c>
      <c r="M866" s="105">
        <f>สกลนคร!AK171</f>
        <v>2262661.67</v>
      </c>
      <c r="N866" s="101"/>
      <c r="O866" s="101"/>
      <c r="P866" s="101"/>
      <c r="Q866" s="93">
        <f t="shared" si="31"/>
        <v>179007.53000000026</v>
      </c>
      <c r="R866" s="94">
        <f t="shared" si="32"/>
        <v>749.43806015960718</v>
      </c>
    </row>
    <row r="867" spans="1:18" x14ac:dyDescent="0.35">
      <c r="A867" s="100">
        <v>5</v>
      </c>
      <c r="B867" s="101" t="s">
        <v>59</v>
      </c>
      <c r="C867" s="101" t="s">
        <v>521</v>
      </c>
      <c r="D867" s="101" t="s">
        <v>148</v>
      </c>
      <c r="E867" s="101" t="s">
        <v>522</v>
      </c>
      <c r="F867" s="101" t="s">
        <v>178</v>
      </c>
      <c r="G867" s="101" t="s">
        <v>1246</v>
      </c>
      <c r="H867" s="102">
        <v>5165</v>
      </c>
      <c r="I867" s="100">
        <v>4</v>
      </c>
      <c r="J867" s="105">
        <f>สกลนคร!F172</f>
        <v>900437.03</v>
      </c>
      <c r="K867" s="104">
        <f>สกลนคร!AI172</f>
        <v>769797.55</v>
      </c>
      <c r="L867" s="105">
        <f>สกลนคร!AJ172</f>
        <v>3162417.59</v>
      </c>
      <c r="M867" s="105">
        <f>สกลนคร!AK172</f>
        <v>2965571.12</v>
      </c>
      <c r="N867" s="101"/>
      <c r="O867" s="101"/>
      <c r="P867" s="101"/>
      <c r="Q867" s="93">
        <f t="shared" si="31"/>
        <v>196846.46999999974</v>
      </c>
      <c r="R867" s="94">
        <f t="shared" si="32"/>
        <v>612.27833301064857</v>
      </c>
    </row>
    <row r="868" spans="1:18" x14ac:dyDescent="0.35">
      <c r="A868" s="100">
        <v>6</v>
      </c>
      <c r="B868" s="101" t="s">
        <v>59</v>
      </c>
      <c r="C868" s="101" t="s">
        <v>521</v>
      </c>
      <c r="D868" s="101" t="s">
        <v>148</v>
      </c>
      <c r="E868" s="101" t="s">
        <v>522</v>
      </c>
      <c r="F868" s="101" t="s">
        <v>178</v>
      </c>
      <c r="G868" s="101" t="s">
        <v>1247</v>
      </c>
      <c r="H868" s="102">
        <v>3445</v>
      </c>
      <c r="I868" s="100">
        <v>3</v>
      </c>
      <c r="J868" s="105">
        <f>สกลนคร!F173</f>
        <v>1130314.51</v>
      </c>
      <c r="K868" s="104">
        <f>สกลนคร!AI173</f>
        <v>1193161.76</v>
      </c>
      <c r="L868" s="105">
        <f>สกลนคร!AJ173</f>
        <v>3039308.7800000003</v>
      </c>
      <c r="M868" s="105">
        <f>สกลนคร!AK173</f>
        <v>2860812.65</v>
      </c>
      <c r="N868" s="101"/>
      <c r="O868" s="101"/>
      <c r="P868" s="101"/>
      <c r="Q868" s="93">
        <f t="shared" si="31"/>
        <v>178496.13000000035</v>
      </c>
      <c r="R868" s="94">
        <f t="shared" si="32"/>
        <v>882.23767198838902</v>
      </c>
    </row>
    <row r="869" spans="1:18" x14ac:dyDescent="0.35">
      <c r="A869" s="100">
        <v>7</v>
      </c>
      <c r="B869" s="101" t="s">
        <v>59</v>
      </c>
      <c r="C869" s="101" t="s">
        <v>521</v>
      </c>
      <c r="D869" s="101" t="s">
        <v>148</v>
      </c>
      <c r="E869" s="101" t="s">
        <v>522</v>
      </c>
      <c r="F869" s="101" t="s">
        <v>178</v>
      </c>
      <c r="G869" s="101" t="s">
        <v>1248</v>
      </c>
      <c r="H869" s="102">
        <v>6336</v>
      </c>
      <c r="I869" s="100">
        <v>5</v>
      </c>
      <c r="J869" s="105">
        <f>สกลนคร!F174</f>
        <v>643323.61</v>
      </c>
      <c r="K869" s="104">
        <f>สกลนคร!AI174</f>
        <v>745238.88</v>
      </c>
      <c r="L869" s="105">
        <f>สกลนคร!AJ174</f>
        <v>2979467.51</v>
      </c>
      <c r="M869" s="105">
        <f>สกลนคร!AK174</f>
        <v>2840280.1899999995</v>
      </c>
      <c r="N869" s="101"/>
      <c r="O869" s="101"/>
      <c r="P869" s="101"/>
      <c r="Q869" s="93">
        <f t="shared" si="31"/>
        <v>139187.3200000003</v>
      </c>
      <c r="R869" s="94">
        <f t="shared" si="32"/>
        <v>470.24424084595955</v>
      </c>
    </row>
    <row r="870" spans="1:18" s="112" customFormat="1" x14ac:dyDescent="0.35">
      <c r="A870" s="106">
        <v>16</v>
      </c>
      <c r="B870" s="107" t="s">
        <v>59</v>
      </c>
      <c r="C870" s="107"/>
      <c r="D870" s="107"/>
      <c r="E870" s="107" t="s">
        <v>75</v>
      </c>
      <c r="F870" s="107"/>
      <c r="G870" s="107" t="s">
        <v>524</v>
      </c>
      <c r="H870" s="113">
        <f>SUM(H864:H869)</f>
        <v>24921</v>
      </c>
      <c r="I870" s="106"/>
      <c r="J870" s="109">
        <f>SUM(J863:J869)</f>
        <v>4948955.9700000007</v>
      </c>
      <c r="K870" s="109">
        <f>SUM(K863:K869)</f>
        <v>5113939.87</v>
      </c>
      <c r="L870" s="109">
        <f>SUM(L863:L869)</f>
        <v>17331487.960000001</v>
      </c>
      <c r="M870" s="109">
        <f>SUM(M863:M869)</f>
        <v>15538955.120000001</v>
      </c>
      <c r="N870" s="107">
        <v>6</v>
      </c>
      <c r="O870" s="107">
        <v>6</v>
      </c>
      <c r="P870" s="107">
        <f>N870-O870</f>
        <v>0</v>
      </c>
      <c r="Q870" s="110">
        <f t="shared" si="31"/>
        <v>1792532.8399999999</v>
      </c>
      <c r="R870" s="111">
        <f>L870/H870</f>
        <v>695.45716303519123</v>
      </c>
    </row>
    <row r="871" spans="1:18" x14ac:dyDescent="0.35">
      <c r="A871" s="100">
        <v>1</v>
      </c>
      <c r="B871" s="101" t="s">
        <v>59</v>
      </c>
      <c r="C871" s="101" t="s">
        <v>525</v>
      </c>
      <c r="D871" s="101" t="s">
        <v>150</v>
      </c>
      <c r="E871" s="101" t="s">
        <v>526</v>
      </c>
      <c r="F871" s="101" t="s">
        <v>208</v>
      </c>
      <c r="G871" s="101" t="s">
        <v>527</v>
      </c>
      <c r="H871" s="102"/>
      <c r="I871" s="100"/>
      <c r="J871" s="103"/>
      <c r="K871" s="104"/>
      <c r="L871" s="105"/>
      <c r="M871" s="105"/>
      <c r="N871" s="101"/>
      <c r="O871" s="101"/>
      <c r="P871" s="101"/>
    </row>
    <row r="872" spans="1:18" x14ac:dyDescent="0.35">
      <c r="A872" s="100">
        <v>2</v>
      </c>
      <c r="B872" s="101" t="s">
        <v>59</v>
      </c>
      <c r="C872" s="101" t="s">
        <v>525</v>
      </c>
      <c r="D872" s="101" t="s">
        <v>150</v>
      </c>
      <c r="E872" s="101" t="s">
        <v>526</v>
      </c>
      <c r="F872" s="101" t="s">
        <v>178</v>
      </c>
      <c r="G872" s="101" t="s">
        <v>1249</v>
      </c>
      <c r="H872" s="102">
        <v>4782</v>
      </c>
      <c r="I872" s="100">
        <v>4</v>
      </c>
      <c r="J872" s="105">
        <f>สกลนคร!F175</f>
        <v>716944.95</v>
      </c>
      <c r="K872" s="104">
        <f>สกลนคร!AI175</f>
        <v>738396.91999999993</v>
      </c>
      <c r="L872" s="105">
        <f>สกลนคร!AJ175</f>
        <v>2946089.93</v>
      </c>
      <c r="M872" s="105">
        <f>สกลนคร!AK175</f>
        <v>2685213.01</v>
      </c>
      <c r="N872" s="101"/>
      <c r="O872" s="101"/>
      <c r="P872" s="101"/>
      <c r="Q872" s="93">
        <f t="shared" si="31"/>
        <v>260876.92000000039</v>
      </c>
      <c r="R872" s="94">
        <f t="shared" si="32"/>
        <v>616.07903178586366</v>
      </c>
    </row>
    <row r="873" spans="1:18" x14ac:dyDescent="0.35">
      <c r="A873" s="100">
        <v>3</v>
      </c>
      <c r="B873" s="101" t="s">
        <v>59</v>
      </c>
      <c r="C873" s="101" t="s">
        <v>525</v>
      </c>
      <c r="D873" s="101" t="s">
        <v>150</v>
      </c>
      <c r="E873" s="101" t="s">
        <v>526</v>
      </c>
      <c r="F873" s="101" t="s">
        <v>178</v>
      </c>
      <c r="G873" s="101" t="s">
        <v>1250</v>
      </c>
      <c r="H873" s="102">
        <v>3511</v>
      </c>
      <c r="I873" s="100">
        <v>3</v>
      </c>
      <c r="J873" s="105">
        <f>สกลนคร!F176</f>
        <v>464422.74</v>
      </c>
      <c r="K873" s="104">
        <f>สกลนคร!AI176</f>
        <v>496479.06</v>
      </c>
      <c r="L873" s="105">
        <f>สกลนคร!AJ176</f>
        <v>2754994.17</v>
      </c>
      <c r="M873" s="105">
        <f>สกลนคร!AK176</f>
        <v>2859001.83</v>
      </c>
      <c r="N873" s="101"/>
      <c r="O873" s="101"/>
      <c r="P873" s="101"/>
      <c r="Q873" s="93">
        <f t="shared" si="31"/>
        <v>-104007.66000000015</v>
      </c>
      <c r="R873" s="94">
        <f t="shared" si="32"/>
        <v>784.67506978068923</v>
      </c>
    </row>
    <row r="874" spans="1:18" x14ac:dyDescent="0.35">
      <c r="A874" s="100">
        <v>4</v>
      </c>
      <c r="B874" s="101" t="s">
        <v>59</v>
      </c>
      <c r="C874" s="101" t="s">
        <v>525</v>
      </c>
      <c r="D874" s="101" t="s">
        <v>150</v>
      </c>
      <c r="E874" s="101" t="s">
        <v>526</v>
      </c>
      <c r="F874" s="101" t="s">
        <v>178</v>
      </c>
      <c r="G874" s="101" t="s">
        <v>1251</v>
      </c>
      <c r="H874" s="102">
        <v>2116</v>
      </c>
      <c r="I874" s="100">
        <v>2</v>
      </c>
      <c r="J874" s="105">
        <f>สกลนคร!F177</f>
        <v>557358.82999999996</v>
      </c>
      <c r="K874" s="104">
        <f>สกลนคร!AI177</f>
        <v>588443.44999999995</v>
      </c>
      <c r="L874" s="105">
        <f>สกลนคร!AJ177</f>
        <v>1743705.29</v>
      </c>
      <c r="M874" s="105">
        <f>สกลนคร!AK177</f>
        <v>1704351.31</v>
      </c>
      <c r="N874" s="101"/>
      <c r="O874" s="101"/>
      <c r="P874" s="101"/>
      <c r="Q874" s="93">
        <f t="shared" si="31"/>
        <v>39353.979999999981</v>
      </c>
      <c r="R874" s="94">
        <f t="shared" si="32"/>
        <v>824.05732041587908</v>
      </c>
    </row>
    <row r="875" spans="1:18" x14ac:dyDescent="0.35">
      <c r="A875" s="100">
        <v>5</v>
      </c>
      <c r="B875" s="101" t="s">
        <v>59</v>
      </c>
      <c r="C875" s="101" t="s">
        <v>525</v>
      </c>
      <c r="D875" s="101" t="s">
        <v>150</v>
      </c>
      <c r="E875" s="101" t="s">
        <v>526</v>
      </c>
      <c r="F875" s="101" t="s">
        <v>178</v>
      </c>
      <c r="G875" s="101" t="s">
        <v>1252</v>
      </c>
      <c r="H875" s="102">
        <v>5068</v>
      </c>
      <c r="I875" s="100">
        <v>4</v>
      </c>
      <c r="J875" s="105">
        <f>สกลนคร!F178</f>
        <v>756044.87</v>
      </c>
      <c r="K875" s="104">
        <f>สกลนคร!AI178</f>
        <v>773550.5</v>
      </c>
      <c r="L875" s="105">
        <f>สกลนคร!AJ178</f>
        <v>2667202.1</v>
      </c>
      <c r="M875" s="105">
        <f>สกลนคร!AK178</f>
        <v>2088967.3800000001</v>
      </c>
      <c r="N875" s="101"/>
      <c r="O875" s="101"/>
      <c r="P875" s="101"/>
      <c r="Q875" s="93">
        <f t="shared" si="31"/>
        <v>578234.72</v>
      </c>
      <c r="R875" s="94">
        <f t="shared" si="32"/>
        <v>526.28297158642465</v>
      </c>
    </row>
    <row r="876" spans="1:18" x14ac:dyDescent="0.35">
      <c r="A876" s="100">
        <v>6</v>
      </c>
      <c r="B876" s="101" t="s">
        <v>59</v>
      </c>
      <c r="C876" s="101" t="s">
        <v>525</v>
      </c>
      <c r="D876" s="101" t="s">
        <v>150</v>
      </c>
      <c r="E876" s="101" t="s">
        <v>526</v>
      </c>
      <c r="F876" s="101" t="s">
        <v>178</v>
      </c>
      <c r="G876" s="101" t="s">
        <v>1253</v>
      </c>
      <c r="H876" s="102">
        <v>2178</v>
      </c>
      <c r="I876" s="100">
        <v>2</v>
      </c>
      <c r="J876" s="105">
        <f>สกลนคร!F179</f>
        <v>656541.57999999996</v>
      </c>
      <c r="K876" s="104">
        <f>สกลนคร!AI179</f>
        <v>669918.44999999995</v>
      </c>
      <c r="L876" s="105">
        <f>สกลนคร!AJ179</f>
        <v>1792181.4500000002</v>
      </c>
      <c r="M876" s="105">
        <f>สกลนคร!AK179</f>
        <v>1745322.81</v>
      </c>
      <c r="N876" s="101"/>
      <c r="O876" s="101"/>
      <c r="P876" s="101"/>
      <c r="Q876" s="93">
        <f t="shared" si="31"/>
        <v>46858.64000000013</v>
      </c>
      <c r="R876" s="94">
        <f t="shared" si="32"/>
        <v>822.85649678604227</v>
      </c>
    </row>
    <row r="877" spans="1:18" x14ac:dyDescent="0.35">
      <c r="A877" s="100">
        <v>7</v>
      </c>
      <c r="B877" s="101" t="s">
        <v>59</v>
      </c>
      <c r="C877" s="101" t="s">
        <v>525</v>
      </c>
      <c r="D877" s="101" t="s">
        <v>150</v>
      </c>
      <c r="E877" s="101" t="s">
        <v>526</v>
      </c>
      <c r="F877" s="101" t="s">
        <v>178</v>
      </c>
      <c r="G877" s="101" t="s">
        <v>1254</v>
      </c>
      <c r="H877" s="102">
        <v>3138</v>
      </c>
      <c r="I877" s="100">
        <v>3</v>
      </c>
      <c r="J877" s="105">
        <f>สกลนคร!F180</f>
        <v>458546.72</v>
      </c>
      <c r="K877" s="104">
        <f>สกลนคร!AI180</f>
        <v>471206.56</v>
      </c>
      <c r="L877" s="105">
        <f>สกลนคร!AJ180</f>
        <v>2072690.05</v>
      </c>
      <c r="M877" s="105">
        <f>สกลนคร!AK180</f>
        <v>1909144.62</v>
      </c>
      <c r="N877" s="101"/>
      <c r="O877" s="101"/>
      <c r="P877" s="101"/>
      <c r="Q877" s="93">
        <f t="shared" si="31"/>
        <v>163545.42999999993</v>
      </c>
      <c r="R877" s="94">
        <f t="shared" si="32"/>
        <v>660.51308158062466</v>
      </c>
    </row>
    <row r="878" spans="1:18" x14ac:dyDescent="0.35">
      <c r="A878" s="100">
        <v>8</v>
      </c>
      <c r="B878" s="101" t="s">
        <v>59</v>
      </c>
      <c r="C878" s="101" t="s">
        <v>525</v>
      </c>
      <c r="D878" s="101" t="s">
        <v>150</v>
      </c>
      <c r="E878" s="101" t="s">
        <v>526</v>
      </c>
      <c r="F878" s="101" t="s">
        <v>178</v>
      </c>
      <c r="G878" s="101" t="s">
        <v>1255</v>
      </c>
      <c r="H878" s="102">
        <v>3606</v>
      </c>
      <c r="I878" s="100">
        <v>3</v>
      </c>
      <c r="J878" s="105">
        <f>สกลนคร!F181</f>
        <v>354607.21</v>
      </c>
      <c r="K878" s="104">
        <f>สกลนคร!AI181</f>
        <v>371411.64</v>
      </c>
      <c r="L878" s="105">
        <f>สกลนคร!AJ181</f>
        <v>2431448.27</v>
      </c>
      <c r="M878" s="105">
        <f>สกลนคร!AK181</f>
        <v>2215079.1700000004</v>
      </c>
      <c r="N878" s="101"/>
      <c r="O878" s="101"/>
      <c r="P878" s="101"/>
      <c r="Q878" s="93">
        <f t="shared" si="31"/>
        <v>216369.09999999963</v>
      </c>
      <c r="R878" s="94">
        <f t="shared" si="32"/>
        <v>674.27849972268439</v>
      </c>
    </row>
    <row r="879" spans="1:18" s="112" customFormat="1" x14ac:dyDescent="0.35">
      <c r="A879" s="106">
        <v>17</v>
      </c>
      <c r="B879" s="107" t="s">
        <v>59</v>
      </c>
      <c r="C879" s="107"/>
      <c r="D879" s="107"/>
      <c r="E879" s="107" t="s">
        <v>75</v>
      </c>
      <c r="F879" s="107"/>
      <c r="G879" s="107" t="s">
        <v>528</v>
      </c>
      <c r="H879" s="113">
        <f>SUM(H872:H878)</f>
        <v>24399</v>
      </c>
      <c r="I879" s="106"/>
      <c r="J879" s="109">
        <f>SUM(J871:J878)</f>
        <v>3964466.9000000004</v>
      </c>
      <c r="K879" s="109">
        <f>SUM(K871:K878)</f>
        <v>4109406.58</v>
      </c>
      <c r="L879" s="109">
        <f>SUM(L871:L878)</f>
        <v>16408311.260000002</v>
      </c>
      <c r="M879" s="109">
        <f>SUM(M871:M878)</f>
        <v>15207080.130000001</v>
      </c>
      <c r="N879" s="107">
        <v>7</v>
      </c>
      <c r="O879" s="107">
        <v>7</v>
      </c>
      <c r="P879" s="107">
        <f>N879-O879</f>
        <v>0</v>
      </c>
      <c r="Q879" s="110">
        <f t="shared" si="31"/>
        <v>1201231.1300000008</v>
      </c>
      <c r="R879" s="111">
        <f>L879/H879</f>
        <v>672.49933439895085</v>
      </c>
    </row>
    <row r="880" spans="1:18" x14ac:dyDescent="0.35">
      <c r="A880" s="100">
        <v>1</v>
      </c>
      <c r="B880" s="101" t="s">
        <v>59</v>
      </c>
      <c r="C880" s="101" t="s">
        <v>529</v>
      </c>
      <c r="D880" s="101" t="s">
        <v>530</v>
      </c>
      <c r="E880" s="101" t="s">
        <v>531</v>
      </c>
      <c r="F880" s="101" t="s">
        <v>208</v>
      </c>
      <c r="G880" s="101" t="s">
        <v>532</v>
      </c>
      <c r="H880" s="102"/>
      <c r="I880" s="100"/>
      <c r="J880" s="103"/>
      <c r="K880" s="104"/>
      <c r="L880" s="105"/>
      <c r="M880" s="105"/>
      <c r="N880" s="101"/>
      <c r="O880" s="101"/>
      <c r="P880" s="101"/>
    </row>
    <row r="881" spans="1:18" x14ac:dyDescent="0.35">
      <c r="A881" s="100">
        <v>2</v>
      </c>
      <c r="B881" s="101" t="s">
        <v>59</v>
      </c>
      <c r="C881" s="101" t="s">
        <v>529</v>
      </c>
      <c r="D881" s="101" t="s">
        <v>530</v>
      </c>
      <c r="E881" s="101" t="s">
        <v>531</v>
      </c>
      <c r="F881" s="101" t="s">
        <v>178</v>
      </c>
      <c r="G881" s="101" t="s">
        <v>1256</v>
      </c>
      <c r="H881" s="102">
        <v>3063</v>
      </c>
      <c r="I881" s="100">
        <v>3</v>
      </c>
      <c r="J881" s="105">
        <f>สกลนคร!F182</f>
        <v>508530.81</v>
      </c>
      <c r="K881" s="104">
        <f>สกลนคร!AI182</f>
        <v>496115.54999999993</v>
      </c>
      <c r="L881" s="105">
        <f>สกลนคร!AJ182</f>
        <v>1308626.2700000003</v>
      </c>
      <c r="M881" s="105">
        <f>สกลนคร!AK182</f>
        <v>1224240.7300000002</v>
      </c>
      <c r="N881" s="101"/>
      <c r="O881" s="101"/>
      <c r="P881" s="101"/>
      <c r="Q881" s="93">
        <f t="shared" si="31"/>
        <v>84385.540000000037</v>
      </c>
      <c r="R881" s="94">
        <f t="shared" si="32"/>
        <v>427.2367841984983</v>
      </c>
    </row>
    <row r="882" spans="1:18" x14ac:dyDescent="0.35">
      <c r="A882" s="100">
        <v>3</v>
      </c>
      <c r="B882" s="101" t="s">
        <v>59</v>
      </c>
      <c r="C882" s="101" t="s">
        <v>529</v>
      </c>
      <c r="D882" s="101" t="s">
        <v>530</v>
      </c>
      <c r="E882" s="101" t="s">
        <v>531</v>
      </c>
      <c r="F882" s="101" t="s">
        <v>178</v>
      </c>
      <c r="G882" s="101" t="s">
        <v>1257</v>
      </c>
      <c r="H882" s="102">
        <v>2781</v>
      </c>
      <c r="I882" s="100">
        <v>2</v>
      </c>
      <c r="J882" s="105">
        <f>สกลนคร!F183</f>
        <v>149785.29</v>
      </c>
      <c r="K882" s="104">
        <f>สกลนคร!AI183</f>
        <v>179518.2</v>
      </c>
      <c r="L882" s="105">
        <f>สกลนคร!AJ183</f>
        <v>2821116.8200000003</v>
      </c>
      <c r="M882" s="105">
        <f>สกลนคร!AK183</f>
        <v>2155153.16</v>
      </c>
      <c r="N882" s="101"/>
      <c r="O882" s="101"/>
      <c r="P882" s="101"/>
      <c r="Q882" s="93">
        <f t="shared" si="31"/>
        <v>665963.66000000015</v>
      </c>
      <c r="R882" s="94">
        <f t="shared" si="32"/>
        <v>1014.4253218266812</v>
      </c>
    </row>
    <row r="883" spans="1:18" x14ac:dyDescent="0.35">
      <c r="A883" s="100">
        <v>4</v>
      </c>
      <c r="B883" s="101" t="s">
        <v>59</v>
      </c>
      <c r="C883" s="101" t="s">
        <v>529</v>
      </c>
      <c r="D883" s="101" t="s">
        <v>530</v>
      </c>
      <c r="E883" s="101" t="s">
        <v>531</v>
      </c>
      <c r="F883" s="101" t="s">
        <v>178</v>
      </c>
      <c r="G883" s="101" t="s">
        <v>1258</v>
      </c>
      <c r="H883" s="102">
        <v>2236</v>
      </c>
      <c r="I883" s="100">
        <v>2</v>
      </c>
      <c r="J883" s="105">
        <f>สกลนคร!F184</f>
        <v>428371.82</v>
      </c>
      <c r="K883" s="104">
        <f>สกลนคร!AI184</f>
        <v>464276.32</v>
      </c>
      <c r="L883" s="105">
        <f>สกลนคร!AJ184</f>
        <v>1569556.4500000002</v>
      </c>
      <c r="M883" s="105">
        <f>สกลนคร!AK184</f>
        <v>1618808.4900000002</v>
      </c>
      <c r="N883" s="101"/>
      <c r="O883" s="101"/>
      <c r="P883" s="101"/>
      <c r="Q883" s="93">
        <f t="shared" si="31"/>
        <v>-49252.040000000037</v>
      </c>
      <c r="R883" s="94">
        <f t="shared" si="32"/>
        <v>701.9483228980323</v>
      </c>
    </row>
    <row r="884" spans="1:18" x14ac:dyDescent="0.35">
      <c r="A884" s="100">
        <v>5</v>
      </c>
      <c r="B884" s="101" t="s">
        <v>59</v>
      </c>
      <c r="C884" s="101" t="s">
        <v>529</v>
      </c>
      <c r="D884" s="101" t="s">
        <v>530</v>
      </c>
      <c r="E884" s="101" t="s">
        <v>531</v>
      </c>
      <c r="F884" s="101" t="s">
        <v>178</v>
      </c>
      <c r="G884" s="101" t="s">
        <v>1259</v>
      </c>
      <c r="H884" s="102">
        <v>2004</v>
      </c>
      <c r="I884" s="100">
        <v>2</v>
      </c>
      <c r="J884" s="105">
        <f>สกลนคร!F185</f>
        <v>163604.85</v>
      </c>
      <c r="K884" s="104">
        <f>สกลนคร!AI185</f>
        <v>150188.40000000002</v>
      </c>
      <c r="L884" s="105">
        <f>สกลนคร!AJ185</f>
        <v>1459964.6</v>
      </c>
      <c r="M884" s="105">
        <f>สกลนคร!AK185</f>
        <v>1458012.56</v>
      </c>
      <c r="N884" s="101"/>
      <c r="O884" s="101"/>
      <c r="P884" s="101"/>
      <c r="Q884" s="93">
        <f t="shared" si="31"/>
        <v>1952.0400000000373</v>
      </c>
      <c r="R884" s="94">
        <f t="shared" si="32"/>
        <v>728.52524950099803</v>
      </c>
    </row>
    <row r="885" spans="1:18" x14ac:dyDescent="0.35">
      <c r="A885" s="100">
        <v>6</v>
      </c>
      <c r="B885" s="101" t="s">
        <v>59</v>
      </c>
      <c r="C885" s="101" t="s">
        <v>529</v>
      </c>
      <c r="D885" s="101" t="s">
        <v>530</v>
      </c>
      <c r="E885" s="101" t="s">
        <v>531</v>
      </c>
      <c r="F885" s="101" t="s">
        <v>178</v>
      </c>
      <c r="G885" s="101" t="s">
        <v>1260</v>
      </c>
      <c r="H885" s="102">
        <v>3574</v>
      </c>
      <c r="I885" s="100">
        <v>3</v>
      </c>
      <c r="J885" s="105">
        <f>สกลนคร!F186</f>
        <v>336031.07</v>
      </c>
      <c r="K885" s="104">
        <f>สกลนคร!AI186</f>
        <v>369458.97000000003</v>
      </c>
      <c r="L885" s="105">
        <f>สกลนคร!AJ186</f>
        <v>2329356.29</v>
      </c>
      <c r="M885" s="105">
        <f>สกลนคร!AK186</f>
        <v>2301759.0500000003</v>
      </c>
      <c r="N885" s="101"/>
      <c r="O885" s="101"/>
      <c r="P885" s="101"/>
      <c r="Q885" s="93">
        <f t="shared" si="31"/>
        <v>27597.239999999758</v>
      </c>
      <c r="R885" s="94">
        <f t="shared" si="32"/>
        <v>651.75050083939561</v>
      </c>
    </row>
    <row r="886" spans="1:18" x14ac:dyDescent="0.35">
      <c r="A886" s="100">
        <v>7</v>
      </c>
      <c r="B886" s="101" t="s">
        <v>59</v>
      </c>
      <c r="C886" s="101" t="s">
        <v>529</v>
      </c>
      <c r="D886" s="101" t="s">
        <v>530</v>
      </c>
      <c r="E886" s="101" t="s">
        <v>531</v>
      </c>
      <c r="F886" s="101" t="s">
        <v>178</v>
      </c>
      <c r="G886" s="101" t="s">
        <v>1261</v>
      </c>
      <c r="H886" s="102">
        <v>6722</v>
      </c>
      <c r="I886" s="100">
        <v>5</v>
      </c>
      <c r="J886" s="105">
        <f>สกลนคร!F187</f>
        <v>736237.74</v>
      </c>
      <c r="K886" s="104">
        <f>สกลนคร!AI187</f>
        <v>855973.86</v>
      </c>
      <c r="L886" s="105">
        <f>สกลนคร!AJ187</f>
        <v>4931659.29</v>
      </c>
      <c r="M886" s="105">
        <f>สกลนคร!AK187</f>
        <v>4789566.99</v>
      </c>
      <c r="N886" s="101"/>
      <c r="O886" s="101"/>
      <c r="P886" s="101"/>
      <c r="Q886" s="93">
        <f t="shared" si="31"/>
        <v>142092.29999999981</v>
      </c>
      <c r="R886" s="94">
        <f t="shared" si="32"/>
        <v>733.6595194882475</v>
      </c>
    </row>
    <row r="887" spans="1:18" x14ac:dyDescent="0.35">
      <c r="A887" s="100">
        <v>8</v>
      </c>
      <c r="B887" s="101" t="s">
        <v>59</v>
      </c>
      <c r="C887" s="101" t="s">
        <v>529</v>
      </c>
      <c r="D887" s="101" t="s">
        <v>530</v>
      </c>
      <c r="E887" s="101" t="s">
        <v>531</v>
      </c>
      <c r="F887" s="101" t="s">
        <v>178</v>
      </c>
      <c r="G887" s="101" t="s">
        <v>1262</v>
      </c>
      <c r="H887" s="102">
        <v>1051</v>
      </c>
      <c r="I887" s="100">
        <v>1</v>
      </c>
      <c r="J887" s="105">
        <f>สกลนคร!F188</f>
        <v>209206.6</v>
      </c>
      <c r="K887" s="104">
        <f>สกลนคร!AI188</f>
        <v>278319.58999999997</v>
      </c>
      <c r="L887" s="105">
        <f>สกลนคร!AJ188</f>
        <v>1228173.53</v>
      </c>
      <c r="M887" s="105">
        <f>สกลนคร!AK188</f>
        <v>1212838.3899999999</v>
      </c>
      <c r="N887" s="101"/>
      <c r="O887" s="101"/>
      <c r="P887" s="101"/>
      <c r="Q887" s="93">
        <f t="shared" si="31"/>
        <v>15335.14000000013</v>
      </c>
      <c r="R887" s="94">
        <f t="shared" si="32"/>
        <v>1168.5761465271171</v>
      </c>
    </row>
    <row r="888" spans="1:18" x14ac:dyDescent="0.35">
      <c r="A888" s="100">
        <v>9</v>
      </c>
      <c r="B888" s="101" t="s">
        <v>59</v>
      </c>
      <c r="C888" s="101" t="s">
        <v>529</v>
      </c>
      <c r="D888" s="101" t="s">
        <v>530</v>
      </c>
      <c r="E888" s="101" t="s">
        <v>531</v>
      </c>
      <c r="F888" s="101" t="s">
        <v>178</v>
      </c>
      <c r="G888" s="101" t="s">
        <v>1263</v>
      </c>
      <c r="H888" s="102">
        <v>3165</v>
      </c>
      <c r="I888" s="100">
        <v>3</v>
      </c>
      <c r="J888" s="105">
        <f>สกลนคร!F189</f>
        <v>558440.31000000006</v>
      </c>
      <c r="K888" s="104">
        <f>สกลนคร!AI189</f>
        <v>489267.31000000006</v>
      </c>
      <c r="L888" s="105">
        <f>สกลนคร!AJ189</f>
        <v>2132636.36</v>
      </c>
      <c r="M888" s="105">
        <f>สกลนคร!AK189</f>
        <v>2047700.87</v>
      </c>
      <c r="N888" s="101"/>
      <c r="O888" s="101"/>
      <c r="P888" s="101"/>
      <c r="Q888" s="93">
        <f t="shared" si="31"/>
        <v>84935.489999999758</v>
      </c>
      <c r="R888" s="94">
        <f t="shared" si="32"/>
        <v>673.8187551342811</v>
      </c>
    </row>
    <row r="889" spans="1:18" s="112" customFormat="1" x14ac:dyDescent="0.35">
      <c r="A889" s="106">
        <v>18</v>
      </c>
      <c r="B889" s="107" t="s">
        <v>59</v>
      </c>
      <c r="C889" s="107"/>
      <c r="D889" s="107"/>
      <c r="E889" s="107" t="s">
        <v>75</v>
      </c>
      <c r="F889" s="107"/>
      <c r="G889" s="107" t="s">
        <v>533</v>
      </c>
      <c r="H889" s="113">
        <f>SUM(H881:H888)</f>
        <v>24596</v>
      </c>
      <c r="I889" s="106"/>
      <c r="J889" s="109">
        <f>SUM(J880:J888)</f>
        <v>3090208.49</v>
      </c>
      <c r="K889" s="109">
        <f>SUM(K880:K888)</f>
        <v>3283118.2</v>
      </c>
      <c r="L889" s="109">
        <f>SUM(L880:L888)</f>
        <v>17781089.609999999</v>
      </c>
      <c r="M889" s="109">
        <f>SUM(M880:M888)</f>
        <v>16808080.240000002</v>
      </c>
      <c r="N889" s="107">
        <v>8</v>
      </c>
      <c r="O889" s="107">
        <v>8</v>
      </c>
      <c r="P889" s="107">
        <f>N889-O889</f>
        <v>0</v>
      </c>
      <c r="Q889" s="110">
        <f t="shared" si="31"/>
        <v>973009.36999999732</v>
      </c>
      <c r="R889" s="111">
        <f t="shared" si="32"/>
        <v>722.92606968612779</v>
      </c>
    </row>
    <row r="890" spans="1:18" s="112" customFormat="1" ht="21.75" thickBot="1" x14ac:dyDescent="0.4">
      <c r="A890" s="121"/>
      <c r="B890" s="122" t="s">
        <v>59</v>
      </c>
      <c r="C890" s="122" t="s">
        <v>59</v>
      </c>
      <c r="D890" s="122" t="s">
        <v>59</v>
      </c>
      <c r="E890" s="122" t="s">
        <v>59</v>
      </c>
      <c r="F890" s="122"/>
      <c r="G890" s="122" t="s">
        <v>534</v>
      </c>
      <c r="H890" s="123">
        <f>H711+H719+H726+H742+H751+H762+H768+H788+H796+H808+H821+H843+H849+H855+H862+H870+H879+H889</f>
        <v>664335</v>
      </c>
      <c r="I890" s="121"/>
      <c r="J890" s="124">
        <f t="shared" ref="J890:O890" si="33">J711+J719+J726+J742+J751+J762+J768+J788+J796+J808+J821+J843+J849+J855+J862+J870+J879+J889</f>
        <v>91447953.179999992</v>
      </c>
      <c r="K890" s="125">
        <f t="shared" si="33"/>
        <v>103886630.60000002</v>
      </c>
      <c r="L890" s="124">
        <f t="shared" si="33"/>
        <v>439111096.56</v>
      </c>
      <c r="M890" s="124">
        <f t="shared" si="33"/>
        <v>396149877.63999999</v>
      </c>
      <c r="N890" s="122">
        <f t="shared" si="33"/>
        <v>168</v>
      </c>
      <c r="O890" s="122">
        <f t="shared" si="33"/>
        <v>168</v>
      </c>
      <c r="P890" s="122">
        <f>N890-O890</f>
        <v>0</v>
      </c>
      <c r="Q890" s="110">
        <f t="shared" si="31"/>
        <v>42961218.920000017</v>
      </c>
      <c r="R890" s="111">
        <f t="shared" si="32"/>
        <v>660.97841685294316</v>
      </c>
    </row>
    <row r="891" spans="1:18" ht="22.5" thickTop="1" thickBot="1" x14ac:dyDescent="0.4">
      <c r="A891" s="126"/>
      <c r="B891" s="127"/>
      <c r="C891" s="127"/>
      <c r="D891" s="127"/>
      <c r="E891" s="391" t="s">
        <v>535</v>
      </c>
      <c r="F891" s="392"/>
      <c r="G891" s="393"/>
      <c r="H891" s="128"/>
      <c r="I891" s="126"/>
      <c r="J891" s="129">
        <f>J890/O890</f>
        <v>544333.05464285705</v>
      </c>
      <c r="K891" s="130">
        <f>K890/O890</f>
        <v>618372.80119047628</v>
      </c>
      <c r="L891" s="129">
        <f>L890/O890</f>
        <v>2613756.5271428572</v>
      </c>
      <c r="M891" s="129">
        <f>M890/O890</f>
        <v>2358034.985952381</v>
      </c>
      <c r="N891" s="178"/>
      <c r="O891" s="178"/>
      <c r="P891" s="178"/>
      <c r="Q891" s="93">
        <f t="shared" si="31"/>
        <v>255721.54119047616</v>
      </c>
    </row>
    <row r="892" spans="1:18" ht="21.75" thickTop="1" x14ac:dyDescent="0.35">
      <c r="A892" s="131">
        <v>1</v>
      </c>
      <c r="B892" s="132" t="s">
        <v>56</v>
      </c>
      <c r="C892" s="132" t="s">
        <v>536</v>
      </c>
      <c r="D892" s="132" t="s">
        <v>537</v>
      </c>
      <c r="E892" s="132" t="s">
        <v>538</v>
      </c>
      <c r="F892" s="132" t="s">
        <v>175</v>
      </c>
      <c r="G892" s="132" t="s">
        <v>539</v>
      </c>
      <c r="H892" s="133"/>
      <c r="I892" s="131"/>
      <c r="J892" s="134"/>
      <c r="K892" s="135"/>
      <c r="L892" s="136"/>
      <c r="M892" s="136"/>
      <c r="N892" s="132"/>
      <c r="O892" s="132"/>
      <c r="P892" s="132"/>
    </row>
    <row r="893" spans="1:18" x14ac:dyDescent="0.35">
      <c r="A893" s="100">
        <v>2</v>
      </c>
      <c r="B893" s="101" t="s">
        <v>56</v>
      </c>
      <c r="C893" s="101" t="s">
        <v>536</v>
      </c>
      <c r="D893" s="101" t="s">
        <v>537</v>
      </c>
      <c r="E893" s="101" t="s">
        <v>538</v>
      </c>
      <c r="F893" s="101" t="s">
        <v>178</v>
      </c>
      <c r="G893" s="101" t="s">
        <v>1264</v>
      </c>
      <c r="H893" s="102">
        <v>3670</v>
      </c>
      <c r="I893" s="100">
        <v>3</v>
      </c>
      <c r="J893" s="103">
        <f>นครพนม!F4</f>
        <v>433543.67</v>
      </c>
      <c r="K893" s="104">
        <f>นครพนม!AL4</f>
        <v>570265.55000000005</v>
      </c>
      <c r="L893" s="105">
        <f>นครพนม!AM4</f>
        <v>1811974.4100000001</v>
      </c>
      <c r="M893" s="105">
        <f>นครพนม!AN4</f>
        <v>1986582.7000000002</v>
      </c>
      <c r="N893" s="101"/>
      <c r="O893" s="101"/>
      <c r="P893" s="101"/>
      <c r="Q893" s="93">
        <f t="shared" si="31"/>
        <v>-174608.29000000004</v>
      </c>
      <c r="R893" s="94">
        <f t="shared" si="32"/>
        <v>493.72599727520441</v>
      </c>
    </row>
    <row r="894" spans="1:18" x14ac:dyDescent="0.35">
      <c r="A894" s="100">
        <v>3</v>
      </c>
      <c r="B894" s="101" t="s">
        <v>56</v>
      </c>
      <c r="C894" s="101" t="s">
        <v>536</v>
      </c>
      <c r="D894" s="101" t="s">
        <v>537</v>
      </c>
      <c r="E894" s="101" t="s">
        <v>538</v>
      </c>
      <c r="F894" s="101" t="s">
        <v>178</v>
      </c>
      <c r="G894" s="101" t="s">
        <v>1265</v>
      </c>
      <c r="H894" s="102">
        <v>5247</v>
      </c>
      <c r="I894" s="100">
        <v>4</v>
      </c>
      <c r="J894" s="103">
        <f>นครพนม!F5</f>
        <v>601483.78</v>
      </c>
      <c r="K894" s="104">
        <f>นครพนม!AL5</f>
        <v>776337.43</v>
      </c>
      <c r="L894" s="105">
        <f>นครพนม!AM5</f>
        <v>2397144.04</v>
      </c>
      <c r="M894" s="105">
        <f>นครพนม!AN5</f>
        <v>2024156.88</v>
      </c>
      <c r="N894" s="101"/>
      <c r="O894" s="101"/>
      <c r="P894" s="101"/>
      <c r="Q894" s="93">
        <f t="shared" si="31"/>
        <v>372987.16000000015</v>
      </c>
      <c r="R894" s="94">
        <f t="shared" si="32"/>
        <v>456.85992757766343</v>
      </c>
    </row>
    <row r="895" spans="1:18" x14ac:dyDescent="0.35">
      <c r="A895" s="100">
        <v>4</v>
      </c>
      <c r="B895" s="101" t="s">
        <v>56</v>
      </c>
      <c r="C895" s="101" t="s">
        <v>536</v>
      </c>
      <c r="D895" s="101" t="s">
        <v>537</v>
      </c>
      <c r="E895" s="101" t="s">
        <v>538</v>
      </c>
      <c r="F895" s="101" t="s">
        <v>178</v>
      </c>
      <c r="G895" s="101" t="s">
        <v>1266</v>
      </c>
      <c r="H895" s="102">
        <v>4843</v>
      </c>
      <c r="I895" s="100">
        <v>4</v>
      </c>
      <c r="J895" s="103">
        <f>นครพนม!F6</f>
        <v>280083.76</v>
      </c>
      <c r="K895" s="104">
        <f>นครพนม!AL6</f>
        <v>406492.04000000004</v>
      </c>
      <c r="L895" s="105">
        <f>นครพนม!AM6</f>
        <v>2070500.81</v>
      </c>
      <c r="M895" s="105">
        <f>นครพนม!AN6</f>
        <v>2093555</v>
      </c>
      <c r="N895" s="101"/>
      <c r="O895" s="101"/>
      <c r="P895" s="101"/>
      <c r="Q895" s="93">
        <f t="shared" si="31"/>
        <v>-23054.189999999944</v>
      </c>
      <c r="R895" s="94">
        <f t="shared" si="32"/>
        <v>427.52442907288872</v>
      </c>
    </row>
    <row r="896" spans="1:18" x14ac:dyDescent="0.35">
      <c r="A896" s="100">
        <v>5</v>
      </c>
      <c r="B896" s="101" t="s">
        <v>56</v>
      </c>
      <c r="C896" s="101" t="s">
        <v>536</v>
      </c>
      <c r="D896" s="101" t="s">
        <v>537</v>
      </c>
      <c r="E896" s="101" t="s">
        <v>538</v>
      </c>
      <c r="F896" s="101" t="s">
        <v>178</v>
      </c>
      <c r="G896" s="101" t="s">
        <v>1267</v>
      </c>
      <c r="H896" s="102">
        <v>4324</v>
      </c>
      <c r="I896" s="100">
        <v>3</v>
      </c>
      <c r="J896" s="103">
        <f>นครพนม!F7</f>
        <v>400764.94</v>
      </c>
      <c r="K896" s="104">
        <f>นครพนม!AL7</f>
        <v>429089.29000000004</v>
      </c>
      <c r="L896" s="105">
        <f>นครพนม!AM7</f>
        <v>1850887.9100000001</v>
      </c>
      <c r="M896" s="105">
        <f>นครพนม!AN7</f>
        <v>1754598.31</v>
      </c>
      <c r="N896" s="101"/>
      <c r="O896" s="101"/>
      <c r="P896" s="101"/>
      <c r="Q896" s="93">
        <f t="shared" si="31"/>
        <v>96289.600000000093</v>
      </c>
      <c r="R896" s="94">
        <f t="shared" si="32"/>
        <v>428.04993293246997</v>
      </c>
    </row>
    <row r="897" spans="1:18" x14ac:dyDescent="0.35">
      <c r="A897" s="100">
        <v>6</v>
      </c>
      <c r="B897" s="101" t="s">
        <v>56</v>
      </c>
      <c r="C897" s="101" t="s">
        <v>536</v>
      </c>
      <c r="D897" s="101" t="s">
        <v>537</v>
      </c>
      <c r="E897" s="101" t="s">
        <v>538</v>
      </c>
      <c r="F897" s="101" t="s">
        <v>178</v>
      </c>
      <c r="G897" s="101" t="s">
        <v>1268</v>
      </c>
      <c r="H897" s="102">
        <v>4095</v>
      </c>
      <c r="I897" s="100">
        <v>3</v>
      </c>
      <c r="J897" s="103">
        <f>นครพนม!F8</f>
        <v>467175.35</v>
      </c>
      <c r="K897" s="104">
        <f>นครพนม!AL8</f>
        <v>518803.24</v>
      </c>
      <c r="L897" s="105">
        <f>นครพนม!AM8</f>
        <v>1536292.77</v>
      </c>
      <c r="M897" s="105">
        <f>นครพนม!AN8</f>
        <v>1573349.5899999999</v>
      </c>
      <c r="N897" s="101"/>
      <c r="O897" s="101"/>
      <c r="P897" s="101"/>
      <c r="Q897" s="93">
        <f t="shared" si="31"/>
        <v>-37056.819999999832</v>
      </c>
      <c r="R897" s="94">
        <f t="shared" si="32"/>
        <v>375.16306959706958</v>
      </c>
    </row>
    <row r="898" spans="1:18" x14ac:dyDescent="0.35">
      <c r="A898" s="100">
        <v>7</v>
      </c>
      <c r="B898" s="101" t="s">
        <v>56</v>
      </c>
      <c r="C898" s="101" t="s">
        <v>536</v>
      </c>
      <c r="D898" s="101" t="s">
        <v>537</v>
      </c>
      <c r="E898" s="101" t="s">
        <v>538</v>
      </c>
      <c r="F898" s="101" t="s">
        <v>178</v>
      </c>
      <c r="G898" s="101" t="s">
        <v>1269</v>
      </c>
      <c r="H898" s="102">
        <v>3972</v>
      </c>
      <c r="I898" s="100">
        <v>3</v>
      </c>
      <c r="J898" s="103">
        <f>นครพนม!F9</f>
        <v>292815.40999999997</v>
      </c>
      <c r="K898" s="104">
        <f>นครพนม!AL9</f>
        <v>356279.97</v>
      </c>
      <c r="L898" s="105">
        <f>นครพนม!AM9</f>
        <v>1341630.0099999998</v>
      </c>
      <c r="M898" s="105">
        <f>นครพนม!AN9</f>
        <v>1285919.94</v>
      </c>
      <c r="N898" s="101"/>
      <c r="O898" s="101"/>
      <c r="P898" s="101"/>
      <c r="Q898" s="93">
        <f t="shared" si="31"/>
        <v>55710.069999999832</v>
      </c>
      <c r="R898" s="94">
        <f t="shared" si="32"/>
        <v>337.77190584088612</v>
      </c>
    </row>
    <row r="899" spans="1:18" x14ac:dyDescent="0.35">
      <c r="A899" s="100">
        <v>8</v>
      </c>
      <c r="B899" s="101" t="s">
        <v>56</v>
      </c>
      <c r="C899" s="101" t="s">
        <v>536</v>
      </c>
      <c r="D899" s="101" t="s">
        <v>537</v>
      </c>
      <c r="E899" s="101" t="s">
        <v>538</v>
      </c>
      <c r="F899" s="101" t="s">
        <v>178</v>
      </c>
      <c r="G899" s="101" t="s">
        <v>1270</v>
      </c>
      <c r="H899" s="102">
        <v>2524</v>
      </c>
      <c r="I899" s="100">
        <v>2</v>
      </c>
      <c r="J899" s="103">
        <f>นครพนม!F10</f>
        <v>261823.57</v>
      </c>
      <c r="K899" s="104">
        <f>นครพนม!AL10</f>
        <v>583929.64999999991</v>
      </c>
      <c r="L899" s="105">
        <f>นครพนม!AM10</f>
        <v>1730728.7</v>
      </c>
      <c r="M899" s="105">
        <f>นครพนม!AN10</f>
        <v>1791241.5699999998</v>
      </c>
      <c r="N899" s="101"/>
      <c r="O899" s="101"/>
      <c r="P899" s="101"/>
      <c r="Q899" s="93">
        <f t="shared" si="31"/>
        <v>-60512.869999999879</v>
      </c>
      <c r="R899" s="94">
        <f t="shared" si="32"/>
        <v>685.70867670364498</v>
      </c>
    </row>
    <row r="900" spans="1:18" x14ac:dyDescent="0.35">
      <c r="A900" s="100">
        <v>9</v>
      </c>
      <c r="B900" s="101" t="s">
        <v>56</v>
      </c>
      <c r="C900" s="101" t="s">
        <v>536</v>
      </c>
      <c r="D900" s="101" t="s">
        <v>537</v>
      </c>
      <c r="E900" s="101" t="s">
        <v>538</v>
      </c>
      <c r="F900" s="101" t="s">
        <v>178</v>
      </c>
      <c r="G900" s="101" t="s">
        <v>1271</v>
      </c>
      <c r="H900" s="102">
        <v>2586</v>
      </c>
      <c r="I900" s="100">
        <v>2</v>
      </c>
      <c r="J900" s="103">
        <f>นครพนม!F11</f>
        <v>373013.28</v>
      </c>
      <c r="K900" s="104">
        <f>นครพนม!AL11</f>
        <v>514181.91000000009</v>
      </c>
      <c r="L900" s="105">
        <f>นครพนม!AM11</f>
        <v>1800358.52</v>
      </c>
      <c r="M900" s="105">
        <f>นครพนม!AN11</f>
        <v>1754808.3200000001</v>
      </c>
      <c r="N900" s="101"/>
      <c r="O900" s="101"/>
      <c r="P900" s="101"/>
      <c r="Q900" s="93">
        <f t="shared" si="31"/>
        <v>45550.199999999953</v>
      </c>
      <c r="R900" s="94">
        <f t="shared" si="32"/>
        <v>696.19432327919571</v>
      </c>
    </row>
    <row r="901" spans="1:18" x14ac:dyDescent="0.35">
      <c r="A901" s="100">
        <v>10</v>
      </c>
      <c r="B901" s="101" t="s">
        <v>56</v>
      </c>
      <c r="C901" s="101" t="s">
        <v>536</v>
      </c>
      <c r="D901" s="101" t="s">
        <v>537</v>
      </c>
      <c r="E901" s="101" t="s">
        <v>538</v>
      </c>
      <c r="F901" s="101" t="s">
        <v>178</v>
      </c>
      <c r="G901" s="101" t="s">
        <v>1272</v>
      </c>
      <c r="H901" s="102">
        <v>2657</v>
      </c>
      <c r="I901" s="100">
        <v>2</v>
      </c>
      <c r="J901" s="103">
        <f>นครพนม!F12</f>
        <v>581759.55000000005</v>
      </c>
      <c r="K901" s="104">
        <f>นครพนม!AL12</f>
        <v>800103.14000000013</v>
      </c>
      <c r="L901" s="105">
        <f>นครพนม!AM12</f>
        <v>1672221.68</v>
      </c>
      <c r="M901" s="105">
        <f>นครพนม!AN12</f>
        <v>1742106.4700000002</v>
      </c>
      <c r="N901" s="101"/>
      <c r="O901" s="101"/>
      <c r="P901" s="101"/>
      <c r="Q901" s="93">
        <f t="shared" si="31"/>
        <v>-69884.79000000027</v>
      </c>
      <c r="R901" s="94">
        <f t="shared" si="32"/>
        <v>629.36457659013922</v>
      </c>
    </row>
    <row r="902" spans="1:18" x14ac:dyDescent="0.35">
      <c r="A902" s="100">
        <v>11</v>
      </c>
      <c r="B902" s="101" t="s">
        <v>56</v>
      </c>
      <c r="C902" s="101" t="s">
        <v>536</v>
      </c>
      <c r="D902" s="101" t="s">
        <v>537</v>
      </c>
      <c r="E902" s="101" t="s">
        <v>538</v>
      </c>
      <c r="F902" s="101" t="s">
        <v>178</v>
      </c>
      <c r="G902" s="101" t="s">
        <v>1273</v>
      </c>
      <c r="H902" s="102">
        <v>2342</v>
      </c>
      <c r="I902" s="100">
        <v>2</v>
      </c>
      <c r="J902" s="103">
        <f>นครพนม!F13</f>
        <v>365306.42</v>
      </c>
      <c r="K902" s="104">
        <f>นครพนม!AL13</f>
        <v>467068.08</v>
      </c>
      <c r="L902" s="105">
        <f>นครพนม!AM13</f>
        <v>2082980.6900000002</v>
      </c>
      <c r="M902" s="105">
        <f>นครพนม!AN13</f>
        <v>1737763.59</v>
      </c>
      <c r="N902" s="101"/>
      <c r="O902" s="101"/>
      <c r="P902" s="101"/>
      <c r="Q902" s="93">
        <f t="shared" si="31"/>
        <v>345217.10000000009</v>
      </c>
      <c r="R902" s="94">
        <f t="shared" si="32"/>
        <v>889.40251494449194</v>
      </c>
    </row>
    <row r="903" spans="1:18" x14ac:dyDescent="0.35">
      <c r="A903" s="100">
        <v>12</v>
      </c>
      <c r="B903" s="101" t="s">
        <v>56</v>
      </c>
      <c r="C903" s="101" t="s">
        <v>536</v>
      </c>
      <c r="D903" s="101" t="s">
        <v>537</v>
      </c>
      <c r="E903" s="101" t="s">
        <v>538</v>
      </c>
      <c r="F903" s="101" t="s">
        <v>178</v>
      </c>
      <c r="G903" s="101" t="s">
        <v>1274</v>
      </c>
      <c r="H903" s="102">
        <v>2776</v>
      </c>
      <c r="I903" s="100">
        <v>2</v>
      </c>
      <c r="J903" s="103">
        <f>นครพนม!F14</f>
        <v>159142.26</v>
      </c>
      <c r="K903" s="104">
        <f>นครพนม!AL14</f>
        <v>381271.81</v>
      </c>
      <c r="L903" s="105">
        <f>นครพนม!AM14</f>
        <v>1354082.5899999999</v>
      </c>
      <c r="M903" s="105">
        <f>นครพนม!AN14</f>
        <v>1377925.77</v>
      </c>
      <c r="N903" s="101"/>
      <c r="O903" s="101"/>
      <c r="P903" s="101"/>
      <c r="Q903" s="93">
        <f t="shared" ref="Q903:Q966" si="34">L903-M903</f>
        <v>-23843.180000000168</v>
      </c>
      <c r="R903" s="94">
        <f t="shared" ref="R903:R966" si="35">L903/H903</f>
        <v>487.78191282420744</v>
      </c>
    </row>
    <row r="904" spans="1:18" x14ac:dyDescent="0.35">
      <c r="A904" s="100">
        <v>13</v>
      </c>
      <c r="B904" s="101" t="s">
        <v>56</v>
      </c>
      <c r="C904" s="101" t="s">
        <v>536</v>
      </c>
      <c r="D904" s="101" t="s">
        <v>537</v>
      </c>
      <c r="E904" s="101" t="s">
        <v>538</v>
      </c>
      <c r="F904" s="101" t="s">
        <v>178</v>
      </c>
      <c r="G904" s="101" t="s">
        <v>1275</v>
      </c>
      <c r="H904" s="102">
        <v>3352</v>
      </c>
      <c r="I904" s="100">
        <v>3</v>
      </c>
      <c r="J904" s="103">
        <f>นครพนม!F15</f>
        <v>389116.05</v>
      </c>
      <c r="K904" s="104">
        <f>นครพนม!AL15</f>
        <v>347017.68</v>
      </c>
      <c r="L904" s="105">
        <f>นครพนม!AM15</f>
        <v>1786037.21</v>
      </c>
      <c r="M904" s="105">
        <f>นครพนม!AN15</f>
        <v>3635458.2199999997</v>
      </c>
      <c r="N904" s="101"/>
      <c r="O904" s="101"/>
      <c r="P904" s="101"/>
      <c r="Q904" s="93">
        <f t="shared" si="34"/>
        <v>-1849421.0099999998</v>
      </c>
      <c r="R904" s="94">
        <f t="shared" si="35"/>
        <v>532.82732995226729</v>
      </c>
    </row>
    <row r="905" spans="1:18" x14ac:dyDescent="0.35">
      <c r="A905" s="100">
        <v>14</v>
      </c>
      <c r="B905" s="101" t="s">
        <v>56</v>
      </c>
      <c r="C905" s="101" t="s">
        <v>536</v>
      </c>
      <c r="D905" s="101" t="s">
        <v>537</v>
      </c>
      <c r="E905" s="101" t="s">
        <v>538</v>
      </c>
      <c r="F905" s="101" t="s">
        <v>178</v>
      </c>
      <c r="G905" s="101" t="s">
        <v>1276</v>
      </c>
      <c r="H905" s="102">
        <v>2657</v>
      </c>
      <c r="I905" s="100">
        <v>2</v>
      </c>
      <c r="J905" s="103">
        <f>นครพนม!F16</f>
        <v>329883.38</v>
      </c>
      <c r="K905" s="104">
        <f>นครพนม!AL16</f>
        <v>364363.66000000003</v>
      </c>
      <c r="L905" s="105">
        <f>นครพนม!AM16</f>
        <v>1609191.88</v>
      </c>
      <c r="M905" s="105">
        <f>นครพนม!AN16</f>
        <v>1597432.1</v>
      </c>
      <c r="N905" s="101"/>
      <c r="O905" s="101"/>
      <c r="P905" s="101"/>
      <c r="Q905" s="93">
        <f t="shared" si="34"/>
        <v>11759.779999999795</v>
      </c>
      <c r="R905" s="94">
        <f t="shared" si="35"/>
        <v>605.64240873165215</v>
      </c>
    </row>
    <row r="906" spans="1:18" x14ac:dyDescent="0.35">
      <c r="A906" s="100">
        <v>15</v>
      </c>
      <c r="B906" s="101" t="s">
        <v>56</v>
      </c>
      <c r="C906" s="101" t="s">
        <v>536</v>
      </c>
      <c r="D906" s="101" t="s">
        <v>537</v>
      </c>
      <c r="E906" s="101" t="s">
        <v>538</v>
      </c>
      <c r="F906" s="101" t="s">
        <v>178</v>
      </c>
      <c r="G906" s="101" t="s">
        <v>1277</v>
      </c>
      <c r="H906" s="102">
        <v>1514</v>
      </c>
      <c r="I906" s="100">
        <v>2</v>
      </c>
      <c r="J906" s="103">
        <f>นครพนม!F17</f>
        <v>370391.5</v>
      </c>
      <c r="K906" s="104">
        <f>นครพนม!AL17</f>
        <v>319496.77</v>
      </c>
      <c r="L906" s="105">
        <f>นครพนม!AM17</f>
        <v>1369372.44</v>
      </c>
      <c r="M906" s="105">
        <f>นครพนม!AN17</f>
        <v>1446387.3599999999</v>
      </c>
      <c r="N906" s="101"/>
      <c r="O906" s="101"/>
      <c r="P906" s="101"/>
      <c r="Q906" s="93">
        <f t="shared" si="34"/>
        <v>-77014.919999999925</v>
      </c>
      <c r="R906" s="94">
        <f t="shared" si="35"/>
        <v>904.47321003963009</v>
      </c>
    </row>
    <row r="907" spans="1:18" x14ac:dyDescent="0.35">
      <c r="A907" s="100">
        <v>16</v>
      </c>
      <c r="B907" s="101" t="s">
        <v>56</v>
      </c>
      <c r="C907" s="101" t="s">
        <v>536</v>
      </c>
      <c r="D907" s="101" t="s">
        <v>537</v>
      </c>
      <c r="E907" s="101" t="s">
        <v>538</v>
      </c>
      <c r="F907" s="101" t="s">
        <v>178</v>
      </c>
      <c r="G907" s="101" t="s">
        <v>1278</v>
      </c>
      <c r="H907" s="102">
        <v>2063</v>
      </c>
      <c r="I907" s="100">
        <v>2</v>
      </c>
      <c r="J907" s="103">
        <f>นครพนม!F18</f>
        <v>346149.69</v>
      </c>
      <c r="K907" s="104">
        <f>นครพนม!AL18</f>
        <v>577519.78</v>
      </c>
      <c r="L907" s="105">
        <f>นครพนม!AM18</f>
        <v>4145100.06</v>
      </c>
      <c r="M907" s="105">
        <f>นครพนม!AN18</f>
        <v>1949374.08</v>
      </c>
      <c r="N907" s="101"/>
      <c r="O907" s="101"/>
      <c r="P907" s="101"/>
      <c r="Q907" s="93">
        <f t="shared" si="34"/>
        <v>2195725.98</v>
      </c>
      <c r="R907" s="94">
        <f t="shared" si="35"/>
        <v>2009.2583906931652</v>
      </c>
    </row>
    <row r="908" spans="1:18" x14ac:dyDescent="0.35">
      <c r="A908" s="100">
        <v>17</v>
      </c>
      <c r="B908" s="101" t="s">
        <v>56</v>
      </c>
      <c r="C908" s="101" t="s">
        <v>536</v>
      </c>
      <c r="D908" s="101" t="s">
        <v>537</v>
      </c>
      <c r="E908" s="101" t="s">
        <v>538</v>
      </c>
      <c r="F908" s="101" t="s">
        <v>178</v>
      </c>
      <c r="G908" s="101" t="s">
        <v>1279</v>
      </c>
      <c r="H908" s="102">
        <v>3822</v>
      </c>
      <c r="I908" s="100">
        <v>3</v>
      </c>
      <c r="J908" s="103">
        <f>นครพนม!F19</f>
        <v>364801.3</v>
      </c>
      <c r="K908" s="104">
        <f>นครพนม!AL19</f>
        <v>424290.97</v>
      </c>
      <c r="L908" s="105">
        <f>นครพนม!AM19</f>
        <v>1620353.29</v>
      </c>
      <c r="M908" s="105">
        <f>นครพนม!AN19</f>
        <v>1448837.69</v>
      </c>
      <c r="N908" s="101"/>
      <c r="O908" s="101"/>
      <c r="P908" s="101"/>
      <c r="Q908" s="93">
        <f t="shared" si="34"/>
        <v>171515.60000000009</v>
      </c>
      <c r="R908" s="94">
        <f t="shared" si="35"/>
        <v>423.95428833071691</v>
      </c>
    </row>
    <row r="909" spans="1:18" x14ac:dyDescent="0.35">
      <c r="A909" s="100">
        <v>18</v>
      </c>
      <c r="B909" s="101" t="s">
        <v>56</v>
      </c>
      <c r="C909" s="101" t="s">
        <v>536</v>
      </c>
      <c r="D909" s="101" t="s">
        <v>537</v>
      </c>
      <c r="E909" s="101" t="s">
        <v>538</v>
      </c>
      <c r="F909" s="101" t="s">
        <v>178</v>
      </c>
      <c r="G909" s="101" t="s">
        <v>1280</v>
      </c>
      <c r="H909" s="102">
        <v>2841</v>
      </c>
      <c r="I909" s="100">
        <v>2</v>
      </c>
      <c r="J909" s="103">
        <f>นครพนม!F20</f>
        <v>789252.46</v>
      </c>
      <c r="K909" s="104">
        <f>นครพนม!AL20</f>
        <v>968168</v>
      </c>
      <c r="L909" s="105">
        <f>นครพนม!AM20</f>
        <v>1666534.68</v>
      </c>
      <c r="M909" s="105">
        <f>นครพนม!AN20</f>
        <v>1528387.5</v>
      </c>
      <c r="N909" s="101"/>
      <c r="O909" s="101"/>
      <c r="P909" s="101"/>
      <c r="Q909" s="93">
        <f t="shared" si="34"/>
        <v>138147.17999999993</v>
      </c>
      <c r="R909" s="94">
        <f t="shared" si="35"/>
        <v>586.6014361140443</v>
      </c>
    </row>
    <row r="910" spans="1:18" x14ac:dyDescent="0.35">
      <c r="A910" s="100">
        <v>19</v>
      </c>
      <c r="B910" s="101" t="s">
        <v>56</v>
      </c>
      <c r="C910" s="101" t="s">
        <v>536</v>
      </c>
      <c r="D910" s="101" t="s">
        <v>537</v>
      </c>
      <c r="E910" s="101" t="s">
        <v>538</v>
      </c>
      <c r="F910" s="101" t="s">
        <v>178</v>
      </c>
      <c r="G910" s="101" t="s">
        <v>1281</v>
      </c>
      <c r="H910" s="102">
        <v>4029</v>
      </c>
      <c r="I910" s="100">
        <v>3</v>
      </c>
      <c r="J910" s="103">
        <f>นครพนม!F21</f>
        <v>795356.46</v>
      </c>
      <c r="K910" s="104">
        <f>นครพนม!AL21</f>
        <v>841696.99</v>
      </c>
      <c r="L910" s="105">
        <f>นครพนม!AM21</f>
        <v>3044026.21</v>
      </c>
      <c r="M910" s="105">
        <f>นครพนม!AN21</f>
        <v>2385965.56</v>
      </c>
      <c r="N910" s="101"/>
      <c r="O910" s="101"/>
      <c r="P910" s="101"/>
      <c r="Q910" s="93">
        <f t="shared" si="34"/>
        <v>658060.64999999991</v>
      </c>
      <c r="R910" s="94">
        <f t="shared" si="35"/>
        <v>755.52896748572846</v>
      </c>
    </row>
    <row r="911" spans="1:18" x14ac:dyDescent="0.35">
      <c r="A911" s="100">
        <v>20</v>
      </c>
      <c r="B911" s="101" t="s">
        <v>56</v>
      </c>
      <c r="C911" s="101" t="s">
        <v>536</v>
      </c>
      <c r="D911" s="101" t="s">
        <v>537</v>
      </c>
      <c r="E911" s="101" t="s">
        <v>538</v>
      </c>
      <c r="F911" s="101" t="s">
        <v>178</v>
      </c>
      <c r="G911" s="101" t="s">
        <v>1282</v>
      </c>
      <c r="H911" s="102">
        <v>3626</v>
      </c>
      <c r="I911" s="100">
        <v>3</v>
      </c>
      <c r="J911" s="103">
        <f>นครพนม!F22</f>
        <v>946444.46</v>
      </c>
      <c r="K911" s="104">
        <f>นครพนม!AL22</f>
        <v>996077.4</v>
      </c>
      <c r="L911" s="105">
        <f>นครพนม!AM22</f>
        <v>2084896.47</v>
      </c>
      <c r="M911" s="105">
        <f>นครพนม!AN22</f>
        <v>1738252.9</v>
      </c>
      <c r="N911" s="101"/>
      <c r="O911" s="101"/>
      <c r="P911" s="101"/>
      <c r="Q911" s="93">
        <f t="shared" si="34"/>
        <v>346643.57000000007</v>
      </c>
      <c r="R911" s="94">
        <f t="shared" si="35"/>
        <v>574.9852371759514</v>
      </c>
    </row>
    <row r="912" spans="1:18" x14ac:dyDescent="0.35">
      <c r="A912" s="100">
        <v>21</v>
      </c>
      <c r="B912" s="101" t="s">
        <v>56</v>
      </c>
      <c r="C912" s="101" t="s">
        <v>536</v>
      </c>
      <c r="D912" s="101" t="s">
        <v>537</v>
      </c>
      <c r="E912" s="101" t="s">
        <v>538</v>
      </c>
      <c r="F912" s="101" t="s">
        <v>178</v>
      </c>
      <c r="G912" s="101" t="s">
        <v>1283</v>
      </c>
      <c r="H912" s="102">
        <v>2137</v>
      </c>
      <c r="I912" s="100">
        <v>2</v>
      </c>
      <c r="J912" s="103">
        <f>นครพนม!F23</f>
        <v>518356.88</v>
      </c>
      <c r="K912" s="104">
        <f>นครพนม!AL23</f>
        <v>629600.02</v>
      </c>
      <c r="L912" s="105">
        <f>นครพนม!AM23</f>
        <v>1685319.05</v>
      </c>
      <c r="M912" s="105">
        <f>นครพนม!AN23</f>
        <v>2000649.83</v>
      </c>
      <c r="N912" s="101"/>
      <c r="O912" s="101"/>
      <c r="P912" s="101"/>
      <c r="Q912" s="93">
        <f t="shared" si="34"/>
        <v>-315330.78000000003</v>
      </c>
      <c r="R912" s="94">
        <f t="shared" si="35"/>
        <v>788.63783341132432</v>
      </c>
    </row>
    <row r="913" spans="1:18" x14ac:dyDescent="0.35">
      <c r="A913" s="100">
        <v>22</v>
      </c>
      <c r="B913" s="101" t="s">
        <v>56</v>
      </c>
      <c r="C913" s="101" t="s">
        <v>536</v>
      </c>
      <c r="D913" s="101" t="s">
        <v>537</v>
      </c>
      <c r="E913" s="101" t="s">
        <v>538</v>
      </c>
      <c r="F913" s="101" t="s">
        <v>178</v>
      </c>
      <c r="G913" s="101" t="s">
        <v>1284</v>
      </c>
      <c r="H913" s="102">
        <v>2602</v>
      </c>
      <c r="I913" s="100">
        <v>2</v>
      </c>
      <c r="J913" s="103">
        <f>นครพนม!F24</f>
        <v>228129.51</v>
      </c>
      <c r="K913" s="104">
        <f>นครพนม!AL24</f>
        <v>299224.06</v>
      </c>
      <c r="L913" s="105">
        <f>นครพนม!AM24</f>
        <v>1517616.78</v>
      </c>
      <c r="M913" s="105">
        <f>นครพนม!AN24</f>
        <v>1551359.68</v>
      </c>
      <c r="N913" s="101"/>
      <c r="O913" s="101"/>
      <c r="P913" s="101"/>
      <c r="Q913" s="93">
        <f t="shared" si="34"/>
        <v>-33742.899999999907</v>
      </c>
      <c r="R913" s="94">
        <f t="shared" si="35"/>
        <v>583.25010760953114</v>
      </c>
    </row>
    <row r="914" spans="1:18" x14ac:dyDescent="0.35">
      <c r="A914" s="100">
        <v>23</v>
      </c>
      <c r="B914" s="101" t="s">
        <v>56</v>
      </c>
      <c r="C914" s="101" t="s">
        <v>536</v>
      </c>
      <c r="D914" s="101" t="s">
        <v>537</v>
      </c>
      <c r="E914" s="101" t="s">
        <v>538</v>
      </c>
      <c r="F914" s="101" t="s">
        <v>178</v>
      </c>
      <c r="G914" s="101" t="s">
        <v>1285</v>
      </c>
      <c r="H914" s="102">
        <v>6245</v>
      </c>
      <c r="I914" s="100">
        <v>5</v>
      </c>
      <c r="J914" s="103">
        <f>นครพนม!F25</f>
        <v>301288.11</v>
      </c>
      <c r="K914" s="104">
        <f>นครพนม!AL25</f>
        <v>630716.63</v>
      </c>
      <c r="L914" s="105">
        <f>นครพนม!AM25</f>
        <v>1803792.96</v>
      </c>
      <c r="M914" s="105">
        <f>นครพนม!AN25</f>
        <v>1937894.01</v>
      </c>
      <c r="N914" s="101"/>
      <c r="O914" s="101"/>
      <c r="P914" s="101"/>
      <c r="Q914" s="93">
        <f t="shared" si="34"/>
        <v>-134101.05000000005</v>
      </c>
      <c r="R914" s="94">
        <f t="shared" si="35"/>
        <v>288.83794395516412</v>
      </c>
    </row>
    <row r="915" spans="1:18" x14ac:dyDescent="0.35">
      <c r="A915" s="100">
        <v>24</v>
      </c>
      <c r="B915" s="101" t="s">
        <v>56</v>
      </c>
      <c r="C915" s="101" t="s">
        <v>536</v>
      </c>
      <c r="D915" s="101" t="s">
        <v>537</v>
      </c>
      <c r="E915" s="101" t="s">
        <v>538</v>
      </c>
      <c r="F915" s="101" t="s">
        <v>178</v>
      </c>
      <c r="G915" s="101" t="s">
        <v>1286</v>
      </c>
      <c r="H915" s="102">
        <v>5141</v>
      </c>
      <c r="I915" s="100">
        <v>4</v>
      </c>
      <c r="J915" s="103">
        <f>นครพนม!F26</f>
        <v>414711.42</v>
      </c>
      <c r="K915" s="104">
        <f>นครพนม!AL26</f>
        <v>509820.56</v>
      </c>
      <c r="L915" s="105">
        <f>นครพนม!AM26</f>
        <v>1826485.22</v>
      </c>
      <c r="M915" s="105">
        <f>นครพนม!AN26</f>
        <v>1917935.91</v>
      </c>
      <c r="N915" s="101"/>
      <c r="O915" s="101"/>
      <c r="P915" s="101"/>
      <c r="Q915" s="93">
        <f t="shared" si="34"/>
        <v>-91450.689999999944</v>
      </c>
      <c r="R915" s="94">
        <f t="shared" si="35"/>
        <v>355.27819879400892</v>
      </c>
    </row>
    <row r="916" spans="1:18" x14ac:dyDescent="0.35">
      <c r="A916" s="100">
        <v>25</v>
      </c>
      <c r="B916" s="101" t="s">
        <v>56</v>
      </c>
      <c r="C916" s="101" t="s">
        <v>536</v>
      </c>
      <c r="D916" s="101" t="s">
        <v>537</v>
      </c>
      <c r="E916" s="101" t="s">
        <v>538</v>
      </c>
      <c r="F916" s="101" t="s">
        <v>178</v>
      </c>
      <c r="G916" s="101" t="s">
        <v>1287</v>
      </c>
      <c r="H916" s="102">
        <v>2939</v>
      </c>
      <c r="I916" s="100">
        <v>2</v>
      </c>
      <c r="J916" s="103">
        <f>นครพนม!F27</f>
        <v>199071.8</v>
      </c>
      <c r="K916" s="104">
        <f>นครพนม!AL27</f>
        <v>-87266.919999999984</v>
      </c>
      <c r="L916" s="105">
        <f>นครพนม!AM27</f>
        <v>1396645.42</v>
      </c>
      <c r="M916" s="105">
        <f>นครพนม!AN27</f>
        <v>1292913.27</v>
      </c>
      <c r="N916" s="101"/>
      <c r="O916" s="101"/>
      <c r="P916" s="101"/>
      <c r="Q916" s="93">
        <f t="shared" si="34"/>
        <v>103732.14999999991</v>
      </c>
      <c r="R916" s="94">
        <f t="shared" si="35"/>
        <v>475.2110990132698</v>
      </c>
    </row>
    <row r="917" spans="1:18" x14ac:dyDescent="0.35">
      <c r="A917" s="100">
        <v>26</v>
      </c>
      <c r="B917" s="101" t="s">
        <v>56</v>
      </c>
      <c r="C917" s="101" t="s">
        <v>536</v>
      </c>
      <c r="D917" s="101" t="s">
        <v>537</v>
      </c>
      <c r="E917" s="101" t="s">
        <v>538</v>
      </c>
      <c r="F917" s="101" t="s">
        <v>178</v>
      </c>
      <c r="G917" s="101" t="s">
        <v>1288</v>
      </c>
      <c r="H917" s="102">
        <v>2933</v>
      </c>
      <c r="I917" s="100">
        <v>2</v>
      </c>
      <c r="J917" s="103">
        <f>นครพนม!F28</f>
        <v>476469.63</v>
      </c>
      <c r="K917" s="104">
        <f>นครพนม!AL28</f>
        <v>463459.03</v>
      </c>
      <c r="L917" s="105">
        <f>นครพนม!AM28</f>
        <v>1059331.04</v>
      </c>
      <c r="M917" s="105">
        <f>นครพนม!AN28</f>
        <v>923795.85000000009</v>
      </c>
      <c r="N917" s="101"/>
      <c r="O917" s="101"/>
      <c r="P917" s="101"/>
      <c r="Q917" s="93">
        <f t="shared" si="34"/>
        <v>135535.18999999994</v>
      </c>
      <c r="R917" s="94">
        <f t="shared" si="35"/>
        <v>361.17662461643368</v>
      </c>
    </row>
    <row r="918" spans="1:18" s="112" customFormat="1" x14ac:dyDescent="0.35">
      <c r="A918" s="106">
        <v>1</v>
      </c>
      <c r="B918" s="107" t="s">
        <v>56</v>
      </c>
      <c r="C918" s="107"/>
      <c r="D918" s="107"/>
      <c r="E918" s="107" t="s">
        <v>75</v>
      </c>
      <c r="F918" s="107"/>
      <c r="G918" s="107" t="s">
        <v>540</v>
      </c>
      <c r="H918" s="113">
        <f>SUM(H892:H917)</f>
        <v>84937</v>
      </c>
      <c r="I918" s="106"/>
      <c r="J918" s="109">
        <f>SUM(J892:J917)</f>
        <v>10686334.640000001</v>
      </c>
      <c r="K918" s="144">
        <f>SUM(K892:K917)</f>
        <v>13088006.74</v>
      </c>
      <c r="L918" s="109">
        <f>SUM(L893:L917)</f>
        <v>46263504.839999996</v>
      </c>
      <c r="M918" s="109">
        <f>SUM(M893:M917)</f>
        <v>44476652.099999994</v>
      </c>
      <c r="N918" s="107">
        <v>25</v>
      </c>
      <c r="O918" s="107">
        <v>25</v>
      </c>
      <c r="P918" s="107">
        <f>N918-O918</f>
        <v>0</v>
      </c>
      <c r="Q918" s="110">
        <f t="shared" si="34"/>
        <v>1786852.7400000021</v>
      </c>
      <c r="R918" s="111">
        <f>L918/H918</f>
        <v>544.68023170114316</v>
      </c>
    </row>
    <row r="919" spans="1:18" x14ac:dyDescent="0.35">
      <c r="A919" s="100">
        <v>1</v>
      </c>
      <c r="B919" s="101" t="s">
        <v>56</v>
      </c>
      <c r="C919" s="101" t="s">
        <v>541</v>
      </c>
      <c r="D919" s="101" t="s">
        <v>77</v>
      </c>
      <c r="E919" s="101" t="s">
        <v>542</v>
      </c>
      <c r="F919" s="101" t="s">
        <v>208</v>
      </c>
      <c r="G919" s="101" t="s">
        <v>543</v>
      </c>
      <c r="H919" s="102"/>
      <c r="I919" s="100"/>
      <c r="J919" s="103"/>
      <c r="K919" s="104"/>
      <c r="L919" s="105"/>
      <c r="M919" s="105"/>
      <c r="N919" s="101"/>
      <c r="O919" s="101"/>
      <c r="P919" s="101"/>
    </row>
    <row r="920" spans="1:18" x14ac:dyDescent="0.35">
      <c r="A920" s="100">
        <v>2</v>
      </c>
      <c r="B920" s="101" t="s">
        <v>56</v>
      </c>
      <c r="C920" s="101" t="s">
        <v>541</v>
      </c>
      <c r="D920" s="101" t="s">
        <v>77</v>
      </c>
      <c r="E920" s="101" t="s">
        <v>542</v>
      </c>
      <c r="F920" s="101" t="s">
        <v>178</v>
      </c>
      <c r="G920" s="101" t="s">
        <v>1289</v>
      </c>
      <c r="H920" s="102">
        <v>4015</v>
      </c>
      <c r="I920" s="100">
        <v>3</v>
      </c>
      <c r="J920" s="103">
        <f>นครพนม!F29</f>
        <v>299522.24</v>
      </c>
      <c r="K920" s="104">
        <f>นครพนม!AL29</f>
        <v>316060.62</v>
      </c>
      <c r="L920" s="105">
        <f>นครพนม!AM29</f>
        <v>2438607.1399999997</v>
      </c>
      <c r="M920" s="105">
        <f>นครพนม!AN29</f>
        <v>2225339.9</v>
      </c>
      <c r="N920" s="101"/>
      <c r="O920" s="101"/>
      <c r="P920" s="101"/>
      <c r="Q920" s="93">
        <f t="shared" si="34"/>
        <v>213267.23999999976</v>
      </c>
      <c r="R920" s="94">
        <f t="shared" si="35"/>
        <v>607.37413200498122</v>
      </c>
    </row>
    <row r="921" spans="1:18" x14ac:dyDescent="0.35">
      <c r="A921" s="100">
        <v>3</v>
      </c>
      <c r="B921" s="101" t="s">
        <v>56</v>
      </c>
      <c r="C921" s="101" t="s">
        <v>541</v>
      </c>
      <c r="D921" s="101" t="s">
        <v>77</v>
      </c>
      <c r="E921" s="101" t="s">
        <v>542</v>
      </c>
      <c r="F921" s="101" t="s">
        <v>178</v>
      </c>
      <c r="G921" s="101" t="s">
        <v>1290</v>
      </c>
      <c r="H921" s="102">
        <v>5032</v>
      </c>
      <c r="I921" s="100">
        <v>4</v>
      </c>
      <c r="J921" s="103">
        <f>นครพนม!F30</f>
        <v>205455.73</v>
      </c>
      <c r="K921" s="104">
        <f>นครพนม!AL30</f>
        <v>406318.05</v>
      </c>
      <c r="L921" s="105">
        <f>นครพนม!AM30</f>
        <v>1887749.1600000001</v>
      </c>
      <c r="M921" s="105">
        <f>นครพนม!AN30</f>
        <v>1943219.6600000001</v>
      </c>
      <c r="N921" s="101"/>
      <c r="O921" s="101"/>
      <c r="P921" s="101"/>
      <c r="Q921" s="93">
        <f t="shared" si="34"/>
        <v>-55470.5</v>
      </c>
      <c r="R921" s="94">
        <f t="shared" si="35"/>
        <v>375.14887917329099</v>
      </c>
    </row>
    <row r="922" spans="1:18" x14ac:dyDescent="0.35">
      <c r="A922" s="100">
        <v>4</v>
      </c>
      <c r="B922" s="101" t="s">
        <v>56</v>
      </c>
      <c r="C922" s="101" t="s">
        <v>541</v>
      </c>
      <c r="D922" s="101" t="s">
        <v>77</v>
      </c>
      <c r="E922" s="101" t="s">
        <v>542</v>
      </c>
      <c r="F922" s="101" t="s">
        <v>178</v>
      </c>
      <c r="G922" s="101" t="s">
        <v>1291</v>
      </c>
      <c r="H922" s="102">
        <v>2960</v>
      </c>
      <c r="I922" s="100">
        <v>2</v>
      </c>
      <c r="J922" s="103">
        <f>นครพนม!F31</f>
        <v>487969.05</v>
      </c>
      <c r="K922" s="104">
        <f>นครพนม!AL31</f>
        <v>536322.68999999994</v>
      </c>
      <c r="L922" s="105">
        <f>นครพนม!AM31</f>
        <v>1626263.1799999997</v>
      </c>
      <c r="M922" s="105">
        <f>นครพนม!AN31</f>
        <v>1535714.11</v>
      </c>
      <c r="N922" s="101"/>
      <c r="O922" s="101"/>
      <c r="P922" s="101"/>
      <c r="Q922" s="93">
        <f t="shared" si="34"/>
        <v>90549.0699999996</v>
      </c>
      <c r="R922" s="94">
        <f t="shared" si="35"/>
        <v>549.41323648648643</v>
      </c>
    </row>
    <row r="923" spans="1:18" x14ac:dyDescent="0.35">
      <c r="A923" s="100">
        <v>5</v>
      </c>
      <c r="B923" s="101" t="s">
        <v>56</v>
      </c>
      <c r="C923" s="101" t="s">
        <v>541</v>
      </c>
      <c r="D923" s="101" t="s">
        <v>77</v>
      </c>
      <c r="E923" s="101" t="s">
        <v>542</v>
      </c>
      <c r="F923" s="101" t="s">
        <v>178</v>
      </c>
      <c r="G923" s="101" t="s">
        <v>1292</v>
      </c>
      <c r="H923" s="102">
        <v>3363</v>
      </c>
      <c r="I923" s="100">
        <v>3</v>
      </c>
      <c r="J923" s="103">
        <f>นครพนม!F32</f>
        <v>329091.09000000003</v>
      </c>
      <c r="K923" s="103">
        <f>นครพนม!AL32</f>
        <v>39393.150000000023</v>
      </c>
      <c r="L923" s="105">
        <f>นครพนม!AM32</f>
        <v>670885.45000000007</v>
      </c>
      <c r="M923" s="105">
        <f>นครพนม!AN32</f>
        <v>952431.79999999993</v>
      </c>
      <c r="N923" s="101"/>
      <c r="O923" s="101"/>
      <c r="P923" s="101"/>
      <c r="Q923" s="93">
        <f t="shared" si="34"/>
        <v>-281546.34999999986</v>
      </c>
      <c r="R923" s="94">
        <f t="shared" si="35"/>
        <v>199.49017246506097</v>
      </c>
    </row>
    <row r="924" spans="1:18" x14ac:dyDescent="0.35">
      <c r="A924" s="100">
        <v>6</v>
      </c>
      <c r="B924" s="101" t="s">
        <v>56</v>
      </c>
      <c r="C924" s="101" t="s">
        <v>541</v>
      </c>
      <c r="D924" s="101" t="s">
        <v>77</v>
      </c>
      <c r="E924" s="101" t="s">
        <v>542</v>
      </c>
      <c r="F924" s="101" t="s">
        <v>178</v>
      </c>
      <c r="G924" s="101" t="s">
        <v>1293</v>
      </c>
      <c r="H924" s="102">
        <v>3862</v>
      </c>
      <c r="I924" s="100">
        <v>3</v>
      </c>
      <c r="J924" s="103">
        <f>นครพนม!F33</f>
        <v>342746.75</v>
      </c>
      <c r="K924" s="104">
        <f>นครพนม!AL33</f>
        <v>395918.16000000003</v>
      </c>
      <c r="L924" s="105">
        <f>นครพนม!AM33</f>
        <v>1834762.5</v>
      </c>
      <c r="M924" s="105">
        <f>นครพนม!AN33</f>
        <v>1792064.57</v>
      </c>
      <c r="N924" s="101"/>
      <c r="O924" s="101"/>
      <c r="P924" s="101"/>
      <c r="Q924" s="93">
        <f t="shared" si="34"/>
        <v>42697.929999999935</v>
      </c>
      <c r="R924" s="94">
        <f t="shared" si="35"/>
        <v>475.08091662351114</v>
      </c>
    </row>
    <row r="925" spans="1:18" x14ac:dyDescent="0.35">
      <c r="A925" s="100">
        <v>7</v>
      </c>
      <c r="B925" s="101" t="s">
        <v>56</v>
      </c>
      <c r="C925" s="101" t="s">
        <v>541</v>
      </c>
      <c r="D925" s="101" t="s">
        <v>77</v>
      </c>
      <c r="E925" s="101" t="s">
        <v>542</v>
      </c>
      <c r="F925" s="101" t="s">
        <v>178</v>
      </c>
      <c r="G925" s="101" t="s">
        <v>1294</v>
      </c>
      <c r="H925" s="102">
        <v>4449</v>
      </c>
      <c r="I925" s="100">
        <v>3</v>
      </c>
      <c r="J925" s="103">
        <f>นครพนม!F34</f>
        <v>412322.41</v>
      </c>
      <c r="K925" s="104">
        <f>นครพนม!AL34</f>
        <v>536982.22</v>
      </c>
      <c r="L925" s="105">
        <f>นครพนม!AM34</f>
        <v>1758186.71</v>
      </c>
      <c r="M925" s="105">
        <f>นครพนม!AN34</f>
        <v>1607877.6900000002</v>
      </c>
      <c r="N925" s="101"/>
      <c r="O925" s="101"/>
      <c r="P925" s="101"/>
      <c r="Q925" s="93">
        <f t="shared" si="34"/>
        <v>150309.01999999979</v>
      </c>
      <c r="R925" s="94">
        <f t="shared" si="35"/>
        <v>395.18694313328837</v>
      </c>
    </row>
    <row r="926" spans="1:18" s="158" customFormat="1" x14ac:dyDescent="0.35">
      <c r="A926" s="152">
        <v>8</v>
      </c>
      <c r="B926" s="153" t="s">
        <v>56</v>
      </c>
      <c r="C926" s="153" t="s">
        <v>541</v>
      </c>
      <c r="D926" s="153" t="s">
        <v>77</v>
      </c>
      <c r="E926" s="153" t="s">
        <v>542</v>
      </c>
      <c r="F926" s="153" t="s">
        <v>178</v>
      </c>
      <c r="G926" s="153" t="s">
        <v>1295</v>
      </c>
      <c r="H926" s="147">
        <v>2114</v>
      </c>
      <c r="I926" s="152">
        <v>2</v>
      </c>
      <c r="J926" s="154">
        <f>นครพนม!F35</f>
        <v>386492.85</v>
      </c>
      <c r="K926" s="155">
        <f>นครพนม!AL35</f>
        <v>393496.2</v>
      </c>
      <c r="L926" s="154">
        <f>นครพนม!AM35</f>
        <v>825870.88</v>
      </c>
      <c r="M926" s="154">
        <f>นครพนม!AN35</f>
        <v>784625.48</v>
      </c>
      <c r="N926" s="153"/>
      <c r="O926" s="153"/>
      <c r="P926" s="153"/>
      <c r="Q926" s="156">
        <f t="shared" si="34"/>
        <v>41245.400000000023</v>
      </c>
      <c r="R926" s="157">
        <f t="shared" si="35"/>
        <v>390.66739829706717</v>
      </c>
    </row>
    <row r="927" spans="1:18" x14ac:dyDescent="0.35">
      <c r="A927" s="100">
        <v>9</v>
      </c>
      <c r="B927" s="101" t="s">
        <v>56</v>
      </c>
      <c r="C927" s="101" t="s">
        <v>541</v>
      </c>
      <c r="D927" s="101" t="s">
        <v>77</v>
      </c>
      <c r="E927" s="101" t="s">
        <v>542</v>
      </c>
      <c r="F927" s="101" t="s">
        <v>178</v>
      </c>
      <c r="G927" s="101" t="s">
        <v>1296</v>
      </c>
      <c r="H927" s="102">
        <v>2727</v>
      </c>
      <c r="I927" s="100">
        <v>2</v>
      </c>
      <c r="J927" s="103">
        <f>นครพนม!F36</f>
        <v>331368.95</v>
      </c>
      <c r="K927" s="104">
        <f>นครพนม!AL36</f>
        <v>341976.37</v>
      </c>
      <c r="L927" s="105">
        <f>นครพนม!AM36</f>
        <v>679323.82000000007</v>
      </c>
      <c r="M927" s="105">
        <f>นครพนม!AN36</f>
        <v>579998.14</v>
      </c>
      <c r="N927" s="101"/>
      <c r="O927" s="101"/>
      <c r="P927" s="101"/>
      <c r="Q927" s="93">
        <f t="shared" si="34"/>
        <v>99325.680000000051</v>
      </c>
      <c r="R927" s="94">
        <f t="shared" si="35"/>
        <v>249.11031169783647</v>
      </c>
    </row>
    <row r="928" spans="1:18" x14ac:dyDescent="0.35">
      <c r="A928" s="100">
        <v>10</v>
      </c>
      <c r="B928" s="101" t="s">
        <v>56</v>
      </c>
      <c r="C928" s="101" t="s">
        <v>541</v>
      </c>
      <c r="D928" s="101" t="s">
        <v>77</v>
      </c>
      <c r="E928" s="101" t="s">
        <v>542</v>
      </c>
      <c r="F928" s="101" t="s">
        <v>178</v>
      </c>
      <c r="G928" s="101" t="s">
        <v>1297</v>
      </c>
      <c r="H928" s="102">
        <v>2481</v>
      </c>
      <c r="I928" s="100">
        <v>2</v>
      </c>
      <c r="J928" s="103">
        <f>นครพนม!F37</f>
        <v>215447.66</v>
      </c>
      <c r="K928" s="104">
        <f>นครพนม!AL37</f>
        <v>381814.63</v>
      </c>
      <c r="L928" s="105">
        <f>นครพนม!AM37</f>
        <v>1722119.24</v>
      </c>
      <c r="M928" s="105">
        <f>นครพนม!AN37</f>
        <v>1599634.09</v>
      </c>
      <c r="N928" s="101"/>
      <c r="O928" s="101"/>
      <c r="P928" s="101"/>
      <c r="Q928" s="93">
        <f t="shared" si="34"/>
        <v>122485.14999999991</v>
      </c>
      <c r="R928" s="94">
        <f t="shared" si="35"/>
        <v>694.1230310358726</v>
      </c>
    </row>
    <row r="929" spans="1:18" s="112" customFormat="1" x14ac:dyDescent="0.35">
      <c r="A929" s="106">
        <v>2</v>
      </c>
      <c r="B929" s="107" t="s">
        <v>56</v>
      </c>
      <c r="C929" s="107"/>
      <c r="D929" s="107"/>
      <c r="E929" s="107" t="s">
        <v>75</v>
      </c>
      <c r="F929" s="107"/>
      <c r="G929" s="107" t="s">
        <v>544</v>
      </c>
      <c r="H929" s="113">
        <f>SUM(H919:H928)</f>
        <v>31003</v>
      </c>
      <c r="I929" s="106"/>
      <c r="J929" s="109">
        <f>SUM(J919:J928)</f>
        <v>3010416.7300000004</v>
      </c>
      <c r="K929" s="144">
        <f>SUM(K919:K928)</f>
        <v>3348282.09</v>
      </c>
      <c r="L929" s="109">
        <f>SUM(L919:L928)</f>
        <v>13443768.080000002</v>
      </c>
      <c r="M929" s="109">
        <f>SUM(M919:M928)</f>
        <v>13020905.439999999</v>
      </c>
      <c r="N929" s="107">
        <v>9</v>
      </c>
      <c r="O929" s="107">
        <v>9</v>
      </c>
      <c r="P929" s="107">
        <f>N929-O929</f>
        <v>0</v>
      </c>
      <c r="Q929" s="110">
        <f t="shared" si="34"/>
        <v>422862.64000000246</v>
      </c>
      <c r="R929" s="111">
        <f>L929/H929</f>
        <v>433.62797406702583</v>
      </c>
    </row>
    <row r="930" spans="1:18" x14ac:dyDescent="0.35">
      <c r="A930" s="100">
        <v>1</v>
      </c>
      <c r="B930" s="101" t="s">
        <v>56</v>
      </c>
      <c r="C930" s="101" t="s">
        <v>545</v>
      </c>
      <c r="D930" s="101" t="s">
        <v>84</v>
      </c>
      <c r="E930" s="101" t="s">
        <v>546</v>
      </c>
      <c r="F930" s="101" t="s">
        <v>208</v>
      </c>
      <c r="G930" s="101" t="s">
        <v>547</v>
      </c>
      <c r="H930" s="102"/>
      <c r="I930" s="100"/>
      <c r="J930" s="103"/>
      <c r="K930" s="104"/>
      <c r="L930" s="105"/>
      <c r="M930" s="105"/>
      <c r="N930" s="101"/>
      <c r="O930" s="101"/>
      <c r="P930" s="101"/>
    </row>
    <row r="931" spans="1:18" x14ac:dyDescent="0.35">
      <c r="A931" s="100">
        <v>2</v>
      </c>
      <c r="B931" s="101" t="s">
        <v>56</v>
      </c>
      <c r="C931" s="101" t="s">
        <v>545</v>
      </c>
      <c r="D931" s="101" t="s">
        <v>84</v>
      </c>
      <c r="E931" s="101" t="s">
        <v>546</v>
      </c>
      <c r="F931" s="101" t="s">
        <v>178</v>
      </c>
      <c r="G931" s="101" t="s">
        <v>1298</v>
      </c>
      <c r="H931" s="102">
        <v>3561</v>
      </c>
      <c r="I931" s="100">
        <v>3</v>
      </c>
      <c r="J931" s="103">
        <f>นครพนม!F38</f>
        <v>502081.72</v>
      </c>
      <c r="K931" s="104">
        <f>นครพนม!AL38</f>
        <v>574236.9</v>
      </c>
      <c r="L931" s="105">
        <f>นครพนม!AM38</f>
        <v>1693160.17</v>
      </c>
      <c r="M931" s="105">
        <f>นครพนม!AN38</f>
        <v>1371626.9700000002</v>
      </c>
      <c r="N931" s="101"/>
      <c r="O931" s="101"/>
      <c r="P931" s="101"/>
      <c r="Q931" s="93">
        <f t="shared" si="34"/>
        <v>321533.19999999972</v>
      </c>
      <c r="R931" s="94">
        <f t="shared" si="35"/>
        <v>475.47322942993537</v>
      </c>
    </row>
    <row r="932" spans="1:18" x14ac:dyDescent="0.35">
      <c r="A932" s="100">
        <v>3</v>
      </c>
      <c r="B932" s="101" t="s">
        <v>56</v>
      </c>
      <c r="C932" s="101" t="s">
        <v>545</v>
      </c>
      <c r="D932" s="101" t="s">
        <v>84</v>
      </c>
      <c r="E932" s="101" t="s">
        <v>546</v>
      </c>
      <c r="F932" s="101" t="s">
        <v>178</v>
      </c>
      <c r="G932" s="101" t="s">
        <v>1299</v>
      </c>
      <c r="H932" s="102">
        <v>4235</v>
      </c>
      <c r="I932" s="100">
        <v>3</v>
      </c>
      <c r="J932" s="103">
        <f>นครพนม!F39</f>
        <v>640621.24</v>
      </c>
      <c r="K932" s="104">
        <f>นครพนม!AL39</f>
        <v>829408.97</v>
      </c>
      <c r="L932" s="105">
        <f>นครพนม!AM39</f>
        <v>1739236.6400000001</v>
      </c>
      <c r="M932" s="105">
        <f>นครพนม!AN39</f>
        <v>1283423.3900000001</v>
      </c>
      <c r="N932" s="101"/>
      <c r="O932" s="101"/>
      <c r="P932" s="101"/>
      <c r="Q932" s="93">
        <f t="shared" si="34"/>
        <v>455813.25</v>
      </c>
      <c r="R932" s="94">
        <f t="shared" si="35"/>
        <v>410.68161511216061</v>
      </c>
    </row>
    <row r="933" spans="1:18" x14ac:dyDescent="0.35">
      <c r="A933" s="100">
        <v>4</v>
      </c>
      <c r="B933" s="101" t="s">
        <v>56</v>
      </c>
      <c r="C933" s="101" t="s">
        <v>545</v>
      </c>
      <c r="D933" s="101" t="s">
        <v>84</v>
      </c>
      <c r="E933" s="101" t="s">
        <v>546</v>
      </c>
      <c r="F933" s="101" t="s">
        <v>178</v>
      </c>
      <c r="G933" s="101" t="s">
        <v>1300</v>
      </c>
      <c r="H933" s="102">
        <v>1123</v>
      </c>
      <c r="I933" s="100">
        <v>1</v>
      </c>
      <c r="J933" s="103">
        <f>นครพนม!F40</f>
        <v>641855.11</v>
      </c>
      <c r="K933" s="104">
        <f>นครพนม!AL40</f>
        <v>767082.74</v>
      </c>
      <c r="L933" s="105">
        <f>นครพนม!AM40</f>
        <v>1541455.69</v>
      </c>
      <c r="M933" s="105">
        <f>นครพนม!AN40</f>
        <v>1396552.0299999998</v>
      </c>
      <c r="N933" s="101"/>
      <c r="O933" s="101"/>
      <c r="P933" s="101"/>
      <c r="Q933" s="93">
        <f t="shared" si="34"/>
        <v>144903.66000000015</v>
      </c>
      <c r="R933" s="94">
        <f t="shared" si="35"/>
        <v>1372.6230543187889</v>
      </c>
    </row>
    <row r="934" spans="1:18" x14ac:dyDescent="0.35">
      <c r="A934" s="100">
        <v>5</v>
      </c>
      <c r="B934" s="101" t="s">
        <v>56</v>
      </c>
      <c r="C934" s="101" t="s">
        <v>545</v>
      </c>
      <c r="D934" s="101" t="s">
        <v>84</v>
      </c>
      <c r="E934" s="101" t="s">
        <v>546</v>
      </c>
      <c r="F934" s="101" t="s">
        <v>178</v>
      </c>
      <c r="G934" s="101" t="s">
        <v>1301</v>
      </c>
      <c r="H934" s="102">
        <v>1984</v>
      </c>
      <c r="I934" s="100">
        <v>2</v>
      </c>
      <c r="J934" s="103">
        <f>นครพนม!F41</f>
        <v>155058.03</v>
      </c>
      <c r="K934" s="104">
        <f>นครพนม!AL41</f>
        <v>-348793.49</v>
      </c>
      <c r="L934" s="105">
        <f>นครพนม!AM41</f>
        <v>1391732.29</v>
      </c>
      <c r="M934" s="105">
        <f>นครพนม!AN41</f>
        <v>1303744.8700000001</v>
      </c>
      <c r="N934" s="101"/>
      <c r="O934" s="101"/>
      <c r="P934" s="101"/>
      <c r="Q934" s="93">
        <f t="shared" si="34"/>
        <v>87987.419999999925</v>
      </c>
      <c r="R934" s="94">
        <f t="shared" si="35"/>
        <v>701.47796875000006</v>
      </c>
    </row>
    <row r="935" spans="1:18" x14ac:dyDescent="0.35">
      <c r="A935" s="100">
        <v>6</v>
      </c>
      <c r="B935" s="101" t="s">
        <v>56</v>
      </c>
      <c r="C935" s="101" t="s">
        <v>545</v>
      </c>
      <c r="D935" s="101" t="s">
        <v>84</v>
      </c>
      <c r="E935" s="101" t="s">
        <v>546</v>
      </c>
      <c r="F935" s="101" t="s">
        <v>178</v>
      </c>
      <c r="G935" s="101" t="s">
        <v>1302</v>
      </c>
      <c r="H935" s="102">
        <v>2515</v>
      </c>
      <c r="I935" s="100">
        <v>2</v>
      </c>
      <c r="J935" s="103">
        <f>นครพนม!F42</f>
        <v>302050.62</v>
      </c>
      <c r="K935" s="104">
        <f>นครพนม!AL42</f>
        <v>253999.20999999996</v>
      </c>
      <c r="L935" s="105">
        <f>นครพนม!AM42</f>
        <v>1957147.21</v>
      </c>
      <c r="M935" s="105">
        <f>นครพนม!AN42</f>
        <v>1615430.09</v>
      </c>
      <c r="N935" s="101"/>
      <c r="O935" s="101"/>
      <c r="P935" s="101"/>
      <c r="Q935" s="93">
        <f t="shared" si="34"/>
        <v>341717.11999999988</v>
      </c>
      <c r="R935" s="94">
        <f t="shared" si="35"/>
        <v>778.18974552683892</v>
      </c>
    </row>
    <row r="936" spans="1:18" x14ac:dyDescent="0.35">
      <c r="A936" s="100">
        <v>7</v>
      </c>
      <c r="B936" s="101" t="s">
        <v>56</v>
      </c>
      <c r="C936" s="101" t="s">
        <v>545</v>
      </c>
      <c r="D936" s="101" t="s">
        <v>84</v>
      </c>
      <c r="E936" s="101" t="s">
        <v>546</v>
      </c>
      <c r="F936" s="101" t="s">
        <v>178</v>
      </c>
      <c r="G936" s="101" t="s">
        <v>1303</v>
      </c>
      <c r="H936" s="102">
        <v>2195</v>
      </c>
      <c r="I936" s="100">
        <v>2</v>
      </c>
      <c r="J936" s="103">
        <f>นครพนม!F43</f>
        <v>471546.35</v>
      </c>
      <c r="K936" s="104">
        <f>นครพนม!AL43</f>
        <v>464608.69999999995</v>
      </c>
      <c r="L936" s="105">
        <f>นครพนม!AM43</f>
        <v>1976426.99</v>
      </c>
      <c r="M936" s="105">
        <f>นครพนม!AN43</f>
        <v>1690023.98</v>
      </c>
      <c r="N936" s="101"/>
      <c r="O936" s="101"/>
      <c r="P936" s="101"/>
      <c r="Q936" s="93">
        <f t="shared" si="34"/>
        <v>286403.01</v>
      </c>
      <c r="R936" s="94">
        <f t="shared" si="35"/>
        <v>900.42231890660594</v>
      </c>
    </row>
    <row r="937" spans="1:18" x14ac:dyDescent="0.35">
      <c r="A937" s="100">
        <v>8</v>
      </c>
      <c r="B937" s="101" t="s">
        <v>56</v>
      </c>
      <c r="C937" s="101" t="s">
        <v>545</v>
      </c>
      <c r="D937" s="101" t="s">
        <v>84</v>
      </c>
      <c r="E937" s="101" t="s">
        <v>546</v>
      </c>
      <c r="F937" s="101" t="s">
        <v>178</v>
      </c>
      <c r="G937" s="101" t="s">
        <v>1304</v>
      </c>
      <c r="H937" s="102">
        <v>2113</v>
      </c>
      <c r="I937" s="100">
        <v>2</v>
      </c>
      <c r="J937" s="103">
        <f>นครพนม!F44</f>
        <v>458478.34</v>
      </c>
      <c r="K937" s="104">
        <f>นครพนม!AL44</f>
        <v>557029.75</v>
      </c>
      <c r="L937" s="105">
        <f>นครพนม!AM44</f>
        <v>631393.68999999994</v>
      </c>
      <c r="M937" s="105">
        <f>นครพนม!AN44</f>
        <v>397009.27</v>
      </c>
      <c r="N937" s="101"/>
      <c r="O937" s="101"/>
      <c r="P937" s="101"/>
      <c r="Q937" s="93">
        <f t="shared" si="34"/>
        <v>234384.41999999993</v>
      </c>
      <c r="R937" s="94">
        <f t="shared" si="35"/>
        <v>298.81386180785609</v>
      </c>
    </row>
    <row r="938" spans="1:18" x14ac:dyDescent="0.35">
      <c r="A938" s="100">
        <v>9</v>
      </c>
      <c r="B938" s="101" t="s">
        <v>56</v>
      </c>
      <c r="C938" s="101" t="s">
        <v>545</v>
      </c>
      <c r="D938" s="101" t="s">
        <v>84</v>
      </c>
      <c r="E938" s="101" t="s">
        <v>546</v>
      </c>
      <c r="F938" s="101" t="s">
        <v>178</v>
      </c>
      <c r="G938" s="101" t="s">
        <v>1305</v>
      </c>
      <c r="H938" s="102">
        <v>2880</v>
      </c>
      <c r="I938" s="100">
        <v>2</v>
      </c>
      <c r="J938" s="103">
        <f>นครพนม!F45</f>
        <v>525016.44999999995</v>
      </c>
      <c r="K938" s="104">
        <f>นครพนม!AL45</f>
        <v>567419.64</v>
      </c>
      <c r="L938" s="105">
        <f>นครพนม!AM45</f>
        <v>1806965</v>
      </c>
      <c r="M938" s="105">
        <f>นครพนม!AN45</f>
        <v>1510944.03</v>
      </c>
      <c r="N938" s="101"/>
      <c r="O938" s="101"/>
      <c r="P938" s="101"/>
      <c r="Q938" s="93">
        <f t="shared" si="34"/>
        <v>296020.96999999997</v>
      </c>
      <c r="R938" s="94">
        <f t="shared" si="35"/>
        <v>627.41840277777783</v>
      </c>
    </row>
    <row r="939" spans="1:18" x14ac:dyDescent="0.35">
      <c r="A939" s="100">
        <v>10</v>
      </c>
      <c r="B939" s="101" t="s">
        <v>56</v>
      </c>
      <c r="C939" s="101" t="s">
        <v>545</v>
      </c>
      <c r="D939" s="101" t="s">
        <v>84</v>
      </c>
      <c r="E939" s="101" t="s">
        <v>546</v>
      </c>
      <c r="F939" s="101" t="s">
        <v>178</v>
      </c>
      <c r="G939" s="101" t="s">
        <v>1306</v>
      </c>
      <c r="H939" s="102">
        <v>2008</v>
      </c>
      <c r="I939" s="100">
        <v>2</v>
      </c>
      <c r="J939" s="103">
        <f>นครพนม!F46</f>
        <v>286779.73</v>
      </c>
      <c r="K939" s="104">
        <f>นครพนม!AL46</f>
        <v>311052.64999999997</v>
      </c>
      <c r="L939" s="105">
        <f>นครพนม!AM46</f>
        <v>1326167.5699999998</v>
      </c>
      <c r="M939" s="105">
        <f>นครพนม!AN46</f>
        <v>1179995.24</v>
      </c>
      <c r="N939" s="101"/>
      <c r="O939" s="101"/>
      <c r="P939" s="101"/>
      <c r="Q939" s="93">
        <f t="shared" si="34"/>
        <v>146172.32999999984</v>
      </c>
      <c r="R939" s="94">
        <f t="shared" si="35"/>
        <v>660.4420169322708</v>
      </c>
    </row>
    <row r="940" spans="1:18" x14ac:dyDescent="0.35">
      <c r="A940" s="100">
        <v>11</v>
      </c>
      <c r="B940" s="101" t="s">
        <v>56</v>
      </c>
      <c r="C940" s="101" t="s">
        <v>545</v>
      </c>
      <c r="D940" s="101" t="s">
        <v>84</v>
      </c>
      <c r="E940" s="101" t="s">
        <v>546</v>
      </c>
      <c r="F940" s="101" t="s">
        <v>178</v>
      </c>
      <c r="G940" s="101" t="s">
        <v>1307</v>
      </c>
      <c r="H940" s="102">
        <v>1706</v>
      </c>
      <c r="I940" s="100">
        <v>2</v>
      </c>
      <c r="J940" s="103">
        <f>นครพนม!F47</f>
        <v>381395.01</v>
      </c>
      <c r="K940" s="104">
        <f>นครพนม!AL47</f>
        <v>289163.53999999998</v>
      </c>
      <c r="L940" s="105">
        <f>นครพนม!AM47</f>
        <v>1320047.8500000001</v>
      </c>
      <c r="M940" s="105">
        <f>นครพนม!AN47</f>
        <v>1015445.9400000001</v>
      </c>
      <c r="N940" s="101"/>
      <c r="O940" s="101"/>
      <c r="P940" s="101"/>
      <c r="Q940" s="93">
        <f t="shared" si="34"/>
        <v>304601.91000000003</v>
      </c>
      <c r="R940" s="94">
        <f t="shared" si="35"/>
        <v>773.76779015240334</v>
      </c>
    </row>
    <row r="941" spans="1:18" x14ac:dyDescent="0.35">
      <c r="A941" s="100">
        <v>12</v>
      </c>
      <c r="B941" s="101" t="s">
        <v>56</v>
      </c>
      <c r="C941" s="101" t="s">
        <v>545</v>
      </c>
      <c r="D941" s="101" t="s">
        <v>84</v>
      </c>
      <c r="E941" s="101" t="s">
        <v>546</v>
      </c>
      <c r="F941" s="101" t="s">
        <v>178</v>
      </c>
      <c r="G941" s="101" t="s">
        <v>1308</v>
      </c>
      <c r="H941" s="102">
        <v>1846</v>
      </c>
      <c r="I941" s="100">
        <v>2</v>
      </c>
      <c r="J941" s="103">
        <f>นครพนม!F48</f>
        <v>182781.59</v>
      </c>
      <c r="K941" s="104">
        <f>นครพนม!AL48</f>
        <v>386375.79000000004</v>
      </c>
      <c r="L941" s="105">
        <f>นครพนม!AM48</f>
        <v>1210718.76</v>
      </c>
      <c r="M941" s="105">
        <f>นครพนม!AN48</f>
        <v>1077714.75</v>
      </c>
      <c r="N941" s="101"/>
      <c r="O941" s="101"/>
      <c r="P941" s="101"/>
      <c r="Q941" s="93">
        <f t="shared" si="34"/>
        <v>133004.01</v>
      </c>
      <c r="R941" s="94">
        <f t="shared" si="35"/>
        <v>655.86065005417117</v>
      </c>
    </row>
    <row r="942" spans="1:18" x14ac:dyDescent="0.35">
      <c r="A942" s="100">
        <v>13</v>
      </c>
      <c r="B942" s="101" t="s">
        <v>56</v>
      </c>
      <c r="C942" s="101" t="s">
        <v>545</v>
      </c>
      <c r="D942" s="101" t="s">
        <v>84</v>
      </c>
      <c r="E942" s="101" t="s">
        <v>546</v>
      </c>
      <c r="F942" s="101" t="s">
        <v>178</v>
      </c>
      <c r="G942" s="101" t="s">
        <v>1309</v>
      </c>
      <c r="H942" s="102">
        <v>2707</v>
      </c>
      <c r="I942" s="100">
        <v>2</v>
      </c>
      <c r="J942" s="103">
        <f>นครพนม!F49</f>
        <v>545306.64</v>
      </c>
      <c r="K942" s="104">
        <f>นครพนม!AL49</f>
        <v>544722.04</v>
      </c>
      <c r="L942" s="105">
        <f>นครพนม!AM49</f>
        <v>1645074.5899999999</v>
      </c>
      <c r="M942" s="105">
        <f>นครพนม!AN49</f>
        <v>1564915.31</v>
      </c>
      <c r="N942" s="101"/>
      <c r="O942" s="101"/>
      <c r="P942" s="101"/>
      <c r="Q942" s="93">
        <f t="shared" si="34"/>
        <v>80159.279999999795</v>
      </c>
      <c r="R942" s="94">
        <f t="shared" si="35"/>
        <v>607.71133727373467</v>
      </c>
    </row>
    <row r="943" spans="1:18" x14ac:dyDescent="0.35">
      <c r="A943" s="100">
        <v>14</v>
      </c>
      <c r="B943" s="101" t="s">
        <v>56</v>
      </c>
      <c r="C943" s="101" t="s">
        <v>545</v>
      </c>
      <c r="D943" s="101" t="s">
        <v>84</v>
      </c>
      <c r="E943" s="101" t="s">
        <v>546</v>
      </c>
      <c r="F943" s="101" t="s">
        <v>178</v>
      </c>
      <c r="G943" s="101" t="s">
        <v>1310</v>
      </c>
      <c r="H943" s="102">
        <v>2688</v>
      </c>
      <c r="I943" s="100">
        <v>2</v>
      </c>
      <c r="J943" s="103">
        <f>นครพนม!F50</f>
        <v>334651.64</v>
      </c>
      <c r="K943" s="104">
        <f>นครพนม!AL50</f>
        <v>586799.44999999995</v>
      </c>
      <c r="L943" s="105">
        <f>นครพนม!AM50</f>
        <v>1674158.6400000001</v>
      </c>
      <c r="M943" s="105">
        <f>นครพนม!AN50</f>
        <v>1562589.9100000001</v>
      </c>
      <c r="N943" s="101"/>
      <c r="O943" s="101"/>
      <c r="P943" s="101"/>
      <c r="Q943" s="93">
        <f t="shared" si="34"/>
        <v>111568.72999999998</v>
      </c>
      <c r="R943" s="94">
        <f t="shared" si="35"/>
        <v>622.82687500000009</v>
      </c>
    </row>
    <row r="944" spans="1:18" x14ac:dyDescent="0.35">
      <c r="A944" s="100">
        <v>15</v>
      </c>
      <c r="B944" s="101" t="s">
        <v>56</v>
      </c>
      <c r="C944" s="101" t="s">
        <v>545</v>
      </c>
      <c r="D944" s="101" t="s">
        <v>84</v>
      </c>
      <c r="E944" s="101" t="s">
        <v>546</v>
      </c>
      <c r="F944" s="101" t="s">
        <v>178</v>
      </c>
      <c r="G944" s="101" t="s">
        <v>1311</v>
      </c>
      <c r="H944" s="102">
        <v>2663</v>
      </c>
      <c r="I944" s="100">
        <v>2</v>
      </c>
      <c r="J944" s="103">
        <f>นครพนม!F51</f>
        <v>669748.11</v>
      </c>
      <c r="K944" s="104">
        <f>นครพนม!AL51</f>
        <v>864559.40999999992</v>
      </c>
      <c r="L944" s="105">
        <f>นครพนม!AM51</f>
        <v>1839582.04</v>
      </c>
      <c r="M944" s="105">
        <f>นครพนม!AN51</f>
        <v>1696772.58</v>
      </c>
      <c r="N944" s="101"/>
      <c r="O944" s="101"/>
      <c r="P944" s="101"/>
      <c r="Q944" s="93">
        <f t="shared" si="34"/>
        <v>142809.45999999996</v>
      </c>
      <c r="R944" s="94">
        <f t="shared" si="35"/>
        <v>690.79310552009019</v>
      </c>
    </row>
    <row r="945" spans="1:18" x14ac:dyDescent="0.35">
      <c r="A945" s="100">
        <v>16</v>
      </c>
      <c r="B945" s="101" t="s">
        <v>56</v>
      </c>
      <c r="C945" s="101" t="s">
        <v>545</v>
      </c>
      <c r="D945" s="101" t="s">
        <v>84</v>
      </c>
      <c r="E945" s="101" t="s">
        <v>546</v>
      </c>
      <c r="F945" s="101" t="s">
        <v>178</v>
      </c>
      <c r="G945" s="101" t="s">
        <v>1312</v>
      </c>
      <c r="H945" s="102">
        <v>1880</v>
      </c>
      <c r="I945" s="100">
        <v>2</v>
      </c>
      <c r="J945" s="103">
        <f>นครพนม!F52</f>
        <v>657612.49</v>
      </c>
      <c r="K945" s="104">
        <f>นครพนม!AL52</f>
        <v>704243.57</v>
      </c>
      <c r="L945" s="105">
        <f>นครพนม!AM52</f>
        <v>1707697.85</v>
      </c>
      <c r="M945" s="105">
        <f>นครพนม!AN52</f>
        <v>1450874.76</v>
      </c>
      <c r="N945" s="101"/>
      <c r="O945" s="101"/>
      <c r="P945" s="101"/>
      <c r="Q945" s="93">
        <f t="shared" si="34"/>
        <v>256823.09000000008</v>
      </c>
      <c r="R945" s="94">
        <f t="shared" si="35"/>
        <v>908.34992021276605</v>
      </c>
    </row>
    <row r="946" spans="1:18" x14ac:dyDescent="0.35">
      <c r="A946" s="114">
        <v>17</v>
      </c>
      <c r="B946" s="115" t="s">
        <v>56</v>
      </c>
      <c r="C946" s="115" t="s">
        <v>545</v>
      </c>
      <c r="D946" s="115" t="s">
        <v>84</v>
      </c>
      <c r="E946" s="115" t="s">
        <v>546</v>
      </c>
      <c r="F946" s="115" t="s">
        <v>178</v>
      </c>
      <c r="G946" s="115" t="s">
        <v>1313</v>
      </c>
      <c r="H946" s="116">
        <v>2375</v>
      </c>
      <c r="I946" s="114">
        <v>2</v>
      </c>
      <c r="J946" s="103">
        <f>นครพนม!F53</f>
        <v>131107.20000000001</v>
      </c>
      <c r="K946" s="104">
        <f>นครพนม!AL53</f>
        <v>198331.63</v>
      </c>
      <c r="L946" s="105">
        <f>นครพนม!AM53</f>
        <v>1273281.4700000002</v>
      </c>
      <c r="M946" s="105">
        <f>นครพนม!AN53</f>
        <v>1339551.9099999999</v>
      </c>
      <c r="N946" s="101"/>
      <c r="O946" s="101"/>
      <c r="P946" s="101"/>
      <c r="Q946" s="93">
        <f t="shared" si="34"/>
        <v>-66270.439999999711</v>
      </c>
      <c r="R946" s="94">
        <f t="shared" si="35"/>
        <v>536.1185136842106</v>
      </c>
    </row>
    <row r="947" spans="1:18" x14ac:dyDescent="0.35">
      <c r="A947" s="114">
        <v>18</v>
      </c>
      <c r="B947" s="115" t="s">
        <v>56</v>
      </c>
      <c r="C947" s="115" t="s">
        <v>545</v>
      </c>
      <c r="D947" s="115" t="s">
        <v>84</v>
      </c>
      <c r="E947" s="115" t="s">
        <v>546</v>
      </c>
      <c r="F947" s="115" t="s">
        <v>178</v>
      </c>
      <c r="G947" s="115" t="s">
        <v>1314</v>
      </c>
      <c r="H947" s="116">
        <v>1804</v>
      </c>
      <c r="I947" s="114">
        <v>2</v>
      </c>
      <c r="J947" s="103">
        <f>นครพนม!F54</f>
        <v>146925.99</v>
      </c>
      <c r="K947" s="104">
        <f>นครพนม!AL54</f>
        <v>269388.63</v>
      </c>
      <c r="L947" s="105">
        <f>นครพนม!AM54</f>
        <v>1308304.29</v>
      </c>
      <c r="M947" s="105">
        <f>นครพนม!AN54</f>
        <v>1146908.48</v>
      </c>
      <c r="N947" s="101"/>
      <c r="O947" s="101"/>
      <c r="P947" s="101"/>
      <c r="Q947" s="93">
        <f t="shared" si="34"/>
        <v>161395.81000000006</v>
      </c>
      <c r="R947" s="94">
        <f t="shared" si="35"/>
        <v>725.22410753880263</v>
      </c>
    </row>
    <row r="948" spans="1:18" s="112" customFormat="1" x14ac:dyDescent="0.35">
      <c r="A948" s="106">
        <v>3</v>
      </c>
      <c r="B948" s="107" t="s">
        <v>56</v>
      </c>
      <c r="C948" s="107"/>
      <c r="D948" s="107"/>
      <c r="E948" s="107" t="s">
        <v>75</v>
      </c>
      <c r="F948" s="107"/>
      <c r="G948" s="107" t="s">
        <v>548</v>
      </c>
      <c r="H948" s="113">
        <f>SUM(H930:H947)</f>
        <v>40283</v>
      </c>
      <c r="I948" s="106"/>
      <c r="J948" s="109">
        <f>SUM(J930:J947)</f>
        <v>7033016.2599999998</v>
      </c>
      <c r="K948" s="109">
        <f>SUM(K930:K947)</f>
        <v>7819629.1300000008</v>
      </c>
      <c r="L948" s="109">
        <f>SUM(L930:L947)</f>
        <v>26042550.739999998</v>
      </c>
      <c r="M948" s="109">
        <f>SUM(M930:M947)</f>
        <v>22603523.510000002</v>
      </c>
      <c r="N948" s="107">
        <v>17</v>
      </c>
      <c r="O948" s="107">
        <v>17</v>
      </c>
      <c r="P948" s="107">
        <f>N948-O948</f>
        <v>0</v>
      </c>
      <c r="Q948" s="110">
        <f t="shared" si="34"/>
        <v>3439027.2299999967</v>
      </c>
      <c r="R948" s="111">
        <f>L948/H948</f>
        <v>646.48985279150008</v>
      </c>
    </row>
    <row r="949" spans="1:18" x14ac:dyDescent="0.35">
      <c r="A949" s="100">
        <v>1</v>
      </c>
      <c r="B949" s="101" t="s">
        <v>56</v>
      </c>
      <c r="C949" s="101" t="s">
        <v>549</v>
      </c>
      <c r="D949" s="101" t="s">
        <v>91</v>
      </c>
      <c r="E949" s="101" t="s">
        <v>550</v>
      </c>
      <c r="F949" s="101" t="s">
        <v>208</v>
      </c>
      <c r="G949" s="101" t="s">
        <v>551</v>
      </c>
      <c r="H949" s="102"/>
      <c r="I949" s="100"/>
      <c r="J949" s="103"/>
      <c r="K949" s="104"/>
      <c r="L949" s="105"/>
      <c r="M949" s="105"/>
      <c r="N949" s="101"/>
      <c r="O949" s="101"/>
      <c r="P949" s="101"/>
    </row>
    <row r="950" spans="1:18" x14ac:dyDescent="0.35">
      <c r="A950" s="100">
        <v>2</v>
      </c>
      <c r="B950" s="101" t="s">
        <v>56</v>
      </c>
      <c r="C950" s="101" t="s">
        <v>549</v>
      </c>
      <c r="D950" s="101" t="s">
        <v>91</v>
      </c>
      <c r="E950" s="101" t="s">
        <v>550</v>
      </c>
      <c r="F950" s="101" t="s">
        <v>178</v>
      </c>
      <c r="G950" s="101" t="s">
        <v>1315</v>
      </c>
      <c r="H950" s="102">
        <v>2423</v>
      </c>
      <c r="I950" s="100">
        <v>2</v>
      </c>
      <c r="J950" s="103">
        <f>นครพนม!F55</f>
        <v>374471.46</v>
      </c>
      <c r="K950" s="104">
        <f>นครพนม!AL55</f>
        <v>379073.89</v>
      </c>
      <c r="L950" s="105">
        <f>นครพนม!AM55</f>
        <v>2300634.08</v>
      </c>
      <c r="M950" s="105">
        <f>นครพนม!AN55</f>
        <v>2129494.96</v>
      </c>
      <c r="N950" s="101"/>
      <c r="O950" s="101"/>
      <c r="P950" s="101"/>
      <c r="Q950" s="93">
        <f t="shared" si="34"/>
        <v>171139.12000000011</v>
      </c>
      <c r="R950" s="94">
        <f t="shared" si="35"/>
        <v>949.49817581510524</v>
      </c>
    </row>
    <row r="951" spans="1:18" x14ac:dyDescent="0.35">
      <c r="A951" s="100">
        <v>3</v>
      </c>
      <c r="B951" s="101" t="s">
        <v>56</v>
      </c>
      <c r="C951" s="101" t="s">
        <v>549</v>
      </c>
      <c r="D951" s="101" t="s">
        <v>91</v>
      </c>
      <c r="E951" s="101" t="s">
        <v>550</v>
      </c>
      <c r="F951" s="101" t="s">
        <v>178</v>
      </c>
      <c r="G951" s="101" t="s">
        <v>1316</v>
      </c>
      <c r="H951" s="102">
        <v>1424</v>
      </c>
      <c r="I951" s="100">
        <v>1</v>
      </c>
      <c r="J951" s="103">
        <f>นครพนม!F56</f>
        <v>299296.09999999998</v>
      </c>
      <c r="K951" s="104">
        <f>นครพนม!AL56</f>
        <v>334013.02999999997</v>
      </c>
      <c r="L951" s="105">
        <f>นครพนม!AM56</f>
        <v>1047632.23</v>
      </c>
      <c r="M951" s="105">
        <f>นครพนม!AN56</f>
        <v>1008831.1000000001</v>
      </c>
      <c r="N951" s="101"/>
      <c r="O951" s="101"/>
      <c r="P951" s="101"/>
      <c r="Q951" s="93">
        <f t="shared" si="34"/>
        <v>38801.129999999888</v>
      </c>
      <c r="R951" s="94">
        <f t="shared" si="35"/>
        <v>735.69679073033706</v>
      </c>
    </row>
    <row r="952" spans="1:18" x14ac:dyDescent="0.35">
      <c r="A952" s="100">
        <v>4</v>
      </c>
      <c r="B952" s="101" t="s">
        <v>56</v>
      </c>
      <c r="C952" s="101" t="s">
        <v>549</v>
      </c>
      <c r="D952" s="101" t="s">
        <v>91</v>
      </c>
      <c r="E952" s="101" t="s">
        <v>550</v>
      </c>
      <c r="F952" s="101" t="s">
        <v>178</v>
      </c>
      <c r="G952" s="101" t="s">
        <v>1317</v>
      </c>
      <c r="H952" s="102">
        <v>1355</v>
      </c>
      <c r="I952" s="100">
        <v>1</v>
      </c>
      <c r="J952" s="103">
        <f>นครพนม!F57</f>
        <v>181008.5</v>
      </c>
      <c r="K952" s="104">
        <f>นครพนม!AL57</f>
        <v>218177.97999999998</v>
      </c>
      <c r="L952" s="105">
        <f>นครพนม!AM57</f>
        <v>979966.54</v>
      </c>
      <c r="M952" s="105">
        <f>นครพนม!AN57</f>
        <v>1039296.9699999999</v>
      </c>
      <c r="N952" s="101"/>
      <c r="O952" s="101"/>
      <c r="P952" s="101"/>
      <c r="Q952" s="93">
        <f t="shared" si="34"/>
        <v>-59330.429999999818</v>
      </c>
      <c r="R952" s="94">
        <f t="shared" si="35"/>
        <v>723.22253874538751</v>
      </c>
    </row>
    <row r="953" spans="1:18" x14ac:dyDescent="0.35">
      <c r="A953" s="100">
        <v>5</v>
      </c>
      <c r="B953" s="101" t="s">
        <v>56</v>
      </c>
      <c r="C953" s="101" t="s">
        <v>549</v>
      </c>
      <c r="D953" s="101" t="s">
        <v>91</v>
      </c>
      <c r="E953" s="101" t="s">
        <v>550</v>
      </c>
      <c r="F953" s="101" t="s">
        <v>178</v>
      </c>
      <c r="G953" s="101" t="s">
        <v>1318</v>
      </c>
      <c r="H953" s="102">
        <v>2385</v>
      </c>
      <c r="I953" s="100">
        <v>2</v>
      </c>
      <c r="J953" s="103">
        <f>นครพนม!F58</f>
        <v>579758.26</v>
      </c>
      <c r="K953" s="104">
        <f>นครพนม!AL58</f>
        <v>579080.43999999994</v>
      </c>
      <c r="L953" s="105">
        <f>นครพนม!AM58</f>
        <v>1610276.61</v>
      </c>
      <c r="M953" s="105">
        <f>นครพนม!AN58</f>
        <v>1509532.79</v>
      </c>
      <c r="N953" s="101"/>
      <c r="O953" s="101"/>
      <c r="P953" s="101"/>
      <c r="Q953" s="93">
        <f t="shared" si="34"/>
        <v>100743.82000000007</v>
      </c>
      <c r="R953" s="94">
        <f t="shared" si="35"/>
        <v>675.16838993710701</v>
      </c>
    </row>
    <row r="954" spans="1:18" x14ac:dyDescent="0.35">
      <c r="A954" s="100">
        <v>6</v>
      </c>
      <c r="B954" s="101" t="s">
        <v>56</v>
      </c>
      <c r="C954" s="101" t="s">
        <v>549</v>
      </c>
      <c r="D954" s="101" t="s">
        <v>91</v>
      </c>
      <c r="E954" s="101" t="s">
        <v>550</v>
      </c>
      <c r="F954" s="101" t="s">
        <v>178</v>
      </c>
      <c r="G954" s="101" t="s">
        <v>1319</v>
      </c>
      <c r="H954" s="102">
        <v>1462</v>
      </c>
      <c r="I954" s="100">
        <v>1</v>
      </c>
      <c r="J954" s="103">
        <f>นครพนม!F59</f>
        <v>284981.46999999997</v>
      </c>
      <c r="K954" s="104">
        <f>นครพนม!AL59</f>
        <v>288274.27999999997</v>
      </c>
      <c r="L954" s="105">
        <f>นครพนม!AM59</f>
        <v>1408519.76</v>
      </c>
      <c r="M954" s="105">
        <f>นครพนม!AN59</f>
        <v>1219667.83</v>
      </c>
      <c r="N954" s="101"/>
      <c r="O954" s="101"/>
      <c r="P954" s="101"/>
      <c r="Q954" s="93">
        <f t="shared" si="34"/>
        <v>188851.92999999993</v>
      </c>
      <c r="R954" s="94">
        <f t="shared" si="35"/>
        <v>963.41980848153219</v>
      </c>
    </row>
    <row r="955" spans="1:18" x14ac:dyDescent="0.35">
      <c r="A955" s="100">
        <v>7</v>
      </c>
      <c r="B955" s="101" t="s">
        <v>56</v>
      </c>
      <c r="C955" s="101" t="s">
        <v>549</v>
      </c>
      <c r="D955" s="101" t="s">
        <v>91</v>
      </c>
      <c r="E955" s="101" t="s">
        <v>550</v>
      </c>
      <c r="F955" s="101" t="s">
        <v>178</v>
      </c>
      <c r="G955" s="101" t="s">
        <v>1320</v>
      </c>
      <c r="H955" s="102">
        <v>2682</v>
      </c>
      <c r="I955" s="100">
        <v>2</v>
      </c>
      <c r="J955" s="103">
        <f>นครพนม!F60</f>
        <v>364919.73</v>
      </c>
      <c r="K955" s="104">
        <f>นครพนม!AL60</f>
        <v>409643.42</v>
      </c>
      <c r="L955" s="105">
        <f>นครพนม!AM60</f>
        <v>2052852.3199999998</v>
      </c>
      <c r="M955" s="105">
        <f>นครพนม!AN60</f>
        <v>1645961.82</v>
      </c>
      <c r="N955" s="101"/>
      <c r="O955" s="101"/>
      <c r="P955" s="101"/>
      <c r="Q955" s="93">
        <f t="shared" si="34"/>
        <v>406890.49999999977</v>
      </c>
      <c r="R955" s="94">
        <f t="shared" si="35"/>
        <v>765.41846383296047</v>
      </c>
    </row>
    <row r="956" spans="1:18" x14ac:dyDescent="0.35">
      <c r="A956" s="100">
        <v>8</v>
      </c>
      <c r="B956" s="101" t="s">
        <v>56</v>
      </c>
      <c r="C956" s="101" t="s">
        <v>549</v>
      </c>
      <c r="D956" s="101" t="s">
        <v>91</v>
      </c>
      <c r="E956" s="101" t="s">
        <v>550</v>
      </c>
      <c r="F956" s="101" t="s">
        <v>178</v>
      </c>
      <c r="G956" s="101" t="s">
        <v>1321</v>
      </c>
      <c r="H956" s="102">
        <v>4067</v>
      </c>
      <c r="I956" s="100">
        <v>3</v>
      </c>
      <c r="J956" s="103">
        <f>นครพนม!F61</f>
        <v>246135.46</v>
      </c>
      <c r="K956" s="104">
        <f>นครพนม!AL61</f>
        <v>231182.77</v>
      </c>
      <c r="L956" s="105">
        <f>นครพนม!AM61</f>
        <v>2241527.21</v>
      </c>
      <c r="M956" s="105">
        <f>นครพนม!AN61</f>
        <v>2274220.87</v>
      </c>
      <c r="N956" s="101"/>
      <c r="O956" s="101"/>
      <c r="P956" s="101"/>
      <c r="Q956" s="93">
        <f t="shared" si="34"/>
        <v>-32693.660000000149</v>
      </c>
      <c r="R956" s="94">
        <f t="shared" si="35"/>
        <v>551.15003934103765</v>
      </c>
    </row>
    <row r="957" spans="1:18" x14ac:dyDescent="0.35">
      <c r="A957" s="100">
        <v>9</v>
      </c>
      <c r="B957" s="101" t="s">
        <v>56</v>
      </c>
      <c r="C957" s="101" t="s">
        <v>549</v>
      </c>
      <c r="D957" s="101" t="s">
        <v>91</v>
      </c>
      <c r="E957" s="101" t="s">
        <v>550</v>
      </c>
      <c r="F957" s="101" t="s">
        <v>178</v>
      </c>
      <c r="G957" s="101" t="s">
        <v>1322</v>
      </c>
      <c r="H957" s="102">
        <v>2581</v>
      </c>
      <c r="I957" s="100">
        <v>2</v>
      </c>
      <c r="J957" s="103">
        <f>นครพนม!F62</f>
        <v>308195.71000000002</v>
      </c>
      <c r="K957" s="104">
        <f>นครพนม!AL62</f>
        <v>360498.13</v>
      </c>
      <c r="L957" s="105">
        <f>นครพนม!AM62</f>
        <v>1424137.17</v>
      </c>
      <c r="M957" s="105">
        <f>นครพนม!AN62</f>
        <v>1353312.6700000002</v>
      </c>
      <c r="N957" s="101"/>
      <c r="O957" s="101"/>
      <c r="P957" s="101"/>
      <c r="Q957" s="93">
        <f t="shared" si="34"/>
        <v>70824.499999999767</v>
      </c>
      <c r="R957" s="94">
        <f t="shared" si="35"/>
        <v>551.77728399845023</v>
      </c>
    </row>
    <row r="958" spans="1:18" x14ac:dyDescent="0.35">
      <c r="A958" s="100">
        <v>10</v>
      </c>
      <c r="B958" s="101" t="s">
        <v>56</v>
      </c>
      <c r="C958" s="101" t="s">
        <v>549</v>
      </c>
      <c r="D958" s="101" t="s">
        <v>91</v>
      </c>
      <c r="E958" s="101" t="s">
        <v>550</v>
      </c>
      <c r="F958" s="101" t="s">
        <v>178</v>
      </c>
      <c r="G958" s="101" t="s">
        <v>1323</v>
      </c>
      <c r="H958" s="102">
        <v>1424</v>
      </c>
      <c r="I958" s="100">
        <v>1</v>
      </c>
      <c r="J958" s="103">
        <f>นครพนม!F63</f>
        <v>455673.45</v>
      </c>
      <c r="K958" s="104">
        <f>นครพนม!AL63</f>
        <v>452042.87</v>
      </c>
      <c r="L958" s="105">
        <f>นครพนม!AM63</f>
        <v>1955907.83</v>
      </c>
      <c r="M958" s="105">
        <f>นครพนม!AN63</f>
        <v>1563455.01</v>
      </c>
      <c r="N958" s="101"/>
      <c r="O958" s="101"/>
      <c r="P958" s="101"/>
      <c r="Q958" s="93">
        <f t="shared" si="34"/>
        <v>392452.82000000007</v>
      </c>
      <c r="R958" s="94">
        <f t="shared" si="35"/>
        <v>1373.5307794943822</v>
      </c>
    </row>
    <row r="959" spans="1:18" s="112" customFormat="1" x14ac:dyDescent="0.35">
      <c r="A959" s="106">
        <v>4</v>
      </c>
      <c r="B959" s="107" t="s">
        <v>56</v>
      </c>
      <c r="C959" s="107"/>
      <c r="D959" s="107"/>
      <c r="E959" s="107" t="s">
        <v>75</v>
      </c>
      <c r="F959" s="107"/>
      <c r="G959" s="107" t="s">
        <v>552</v>
      </c>
      <c r="H959" s="113">
        <f>SUM(H949:H958)</f>
        <v>19803</v>
      </c>
      <c r="I959" s="106"/>
      <c r="J959" s="109">
        <f>SUM(J949:J958)</f>
        <v>3094440.14</v>
      </c>
      <c r="K959" s="109">
        <f>SUM(K949:K958)</f>
        <v>3251986.81</v>
      </c>
      <c r="L959" s="109">
        <f>SUM(L949:L958)</f>
        <v>15021453.75</v>
      </c>
      <c r="M959" s="109">
        <f>SUM(M949:M958)</f>
        <v>13743774.02</v>
      </c>
      <c r="N959" s="107">
        <v>9</v>
      </c>
      <c r="O959" s="107">
        <v>9</v>
      </c>
      <c r="P959" s="107">
        <f>N959-O959</f>
        <v>0</v>
      </c>
      <c r="Q959" s="110">
        <f t="shared" si="34"/>
        <v>1277679.7300000004</v>
      </c>
      <c r="R959" s="111">
        <f>L959/H959</f>
        <v>758.54434934100891</v>
      </c>
    </row>
    <row r="960" spans="1:18" x14ac:dyDescent="0.35">
      <c r="A960" s="100">
        <v>1</v>
      </c>
      <c r="B960" s="101" t="s">
        <v>56</v>
      </c>
      <c r="C960" s="101" t="s">
        <v>553</v>
      </c>
      <c r="D960" s="101" t="s">
        <v>134</v>
      </c>
      <c r="E960" s="101" t="s">
        <v>554</v>
      </c>
      <c r="F960" s="101" t="s">
        <v>327</v>
      </c>
      <c r="G960" s="101" t="s">
        <v>555</v>
      </c>
      <c r="H960" s="102"/>
      <c r="I960" s="100"/>
      <c r="J960" s="103"/>
      <c r="K960" s="104"/>
      <c r="L960" s="105"/>
      <c r="M960" s="105"/>
      <c r="N960" s="101"/>
      <c r="O960" s="101"/>
      <c r="P960" s="101"/>
    </row>
    <row r="961" spans="1:18" x14ac:dyDescent="0.35">
      <c r="A961" s="100">
        <v>2</v>
      </c>
      <c r="B961" s="101" t="s">
        <v>56</v>
      </c>
      <c r="C961" s="101" t="s">
        <v>553</v>
      </c>
      <c r="D961" s="101" t="s">
        <v>134</v>
      </c>
      <c r="E961" s="101" t="s">
        <v>554</v>
      </c>
      <c r="F961" s="101" t="s">
        <v>178</v>
      </c>
      <c r="G961" s="101" t="s">
        <v>1324</v>
      </c>
      <c r="H961" s="102">
        <v>4840</v>
      </c>
      <c r="I961" s="100">
        <v>4</v>
      </c>
      <c r="J961" s="103">
        <f>นครพนม!F64</f>
        <v>455952.02</v>
      </c>
      <c r="K961" s="104">
        <f>นครพนม!AL64</f>
        <v>667964.63</v>
      </c>
      <c r="L961" s="105">
        <f>นครพนม!AM64</f>
        <v>2256974.5499999998</v>
      </c>
      <c r="M961" s="105">
        <f>นครพนม!AN64</f>
        <v>2200436.9099999997</v>
      </c>
      <c r="N961" s="101"/>
      <c r="O961" s="101"/>
      <c r="P961" s="101"/>
      <c r="Q961" s="93">
        <f t="shared" si="34"/>
        <v>56537.64000000013</v>
      </c>
      <c r="R961" s="94">
        <f t="shared" si="35"/>
        <v>466.31705578512396</v>
      </c>
    </row>
    <row r="962" spans="1:18" x14ac:dyDescent="0.35">
      <c r="A962" s="100">
        <v>3</v>
      </c>
      <c r="B962" s="101" t="s">
        <v>56</v>
      </c>
      <c r="C962" s="101" t="s">
        <v>553</v>
      </c>
      <c r="D962" s="101" t="s">
        <v>134</v>
      </c>
      <c r="E962" s="101" t="s">
        <v>554</v>
      </c>
      <c r="F962" s="101" t="s">
        <v>178</v>
      </c>
      <c r="G962" s="101" t="s">
        <v>1325</v>
      </c>
      <c r="H962" s="102">
        <v>1989</v>
      </c>
      <c r="I962" s="100">
        <v>2</v>
      </c>
      <c r="J962" s="103">
        <f>นครพนม!F65</f>
        <v>526637.51</v>
      </c>
      <c r="K962" s="104">
        <f>นครพนม!AL65</f>
        <v>428546.28</v>
      </c>
      <c r="L962" s="105">
        <f>นครพนม!AM65</f>
        <v>1199363.28</v>
      </c>
      <c r="M962" s="105">
        <f>นครพนม!AN65</f>
        <v>1264880.4099999999</v>
      </c>
      <c r="N962" s="101"/>
      <c r="O962" s="101"/>
      <c r="P962" s="101"/>
      <c r="Q962" s="93">
        <f t="shared" si="34"/>
        <v>-65517.129999999888</v>
      </c>
      <c r="R962" s="94">
        <f t="shared" si="35"/>
        <v>602.99812971342385</v>
      </c>
    </row>
    <row r="963" spans="1:18" x14ac:dyDescent="0.35">
      <c r="A963" s="100">
        <v>4</v>
      </c>
      <c r="B963" s="101" t="s">
        <v>56</v>
      </c>
      <c r="C963" s="101" t="s">
        <v>553</v>
      </c>
      <c r="D963" s="101" t="s">
        <v>134</v>
      </c>
      <c r="E963" s="101" t="s">
        <v>554</v>
      </c>
      <c r="F963" s="101" t="s">
        <v>178</v>
      </c>
      <c r="G963" s="101" t="s">
        <v>1326</v>
      </c>
      <c r="H963" s="102">
        <v>1664</v>
      </c>
      <c r="I963" s="100">
        <v>2</v>
      </c>
      <c r="J963" s="103">
        <f>นครพนม!F66</f>
        <v>393026.23</v>
      </c>
      <c r="K963" s="104">
        <f>นครพนม!AL66</f>
        <v>444523.81</v>
      </c>
      <c r="L963" s="105">
        <f>นครพนม!AM66</f>
        <v>1368837.4</v>
      </c>
      <c r="M963" s="105">
        <f>นครพนม!AN66</f>
        <v>1772622.68</v>
      </c>
      <c r="N963" s="101"/>
      <c r="O963" s="101"/>
      <c r="P963" s="101"/>
      <c r="Q963" s="93">
        <f t="shared" si="34"/>
        <v>-403785.28</v>
      </c>
      <c r="R963" s="94">
        <f t="shared" si="35"/>
        <v>822.61862980769229</v>
      </c>
    </row>
    <row r="964" spans="1:18" x14ac:dyDescent="0.35">
      <c r="A964" s="100">
        <v>5</v>
      </c>
      <c r="B964" s="101" t="s">
        <v>56</v>
      </c>
      <c r="C964" s="101" t="s">
        <v>553</v>
      </c>
      <c r="D964" s="101" t="s">
        <v>134</v>
      </c>
      <c r="E964" s="101" t="s">
        <v>554</v>
      </c>
      <c r="F964" s="101" t="s">
        <v>178</v>
      </c>
      <c r="G964" s="101" t="s">
        <v>1327</v>
      </c>
      <c r="H964" s="102">
        <v>4566</v>
      </c>
      <c r="I964" s="100">
        <v>4</v>
      </c>
      <c r="J964" s="103">
        <f>นครพนม!F67</f>
        <v>433834.64</v>
      </c>
      <c r="K964" s="104">
        <f>นครพนม!AL67</f>
        <v>578461.82000000007</v>
      </c>
      <c r="L964" s="105">
        <f>นครพนม!AM67</f>
        <v>1911796.52</v>
      </c>
      <c r="M964" s="105">
        <f>นครพนม!AN67</f>
        <v>1868180.0599999998</v>
      </c>
      <c r="N964" s="101"/>
      <c r="O964" s="101"/>
      <c r="P964" s="101"/>
      <c r="Q964" s="93">
        <f t="shared" si="34"/>
        <v>43616.460000000196</v>
      </c>
      <c r="R964" s="94">
        <f t="shared" si="35"/>
        <v>418.70269820411738</v>
      </c>
    </row>
    <row r="965" spans="1:18" x14ac:dyDescent="0.35">
      <c r="A965" s="100">
        <v>6</v>
      </c>
      <c r="B965" s="101" t="s">
        <v>56</v>
      </c>
      <c r="C965" s="101" t="s">
        <v>553</v>
      </c>
      <c r="D965" s="101" t="s">
        <v>134</v>
      </c>
      <c r="E965" s="101" t="s">
        <v>554</v>
      </c>
      <c r="F965" s="101" t="s">
        <v>178</v>
      </c>
      <c r="G965" s="101" t="s">
        <v>1328</v>
      </c>
      <c r="H965" s="102">
        <v>3846</v>
      </c>
      <c r="I965" s="100">
        <v>3</v>
      </c>
      <c r="J965" s="103">
        <f>นครพนม!F68</f>
        <v>558176.54</v>
      </c>
      <c r="K965" s="104">
        <f>นครพนม!AL68</f>
        <v>148647.69000000006</v>
      </c>
      <c r="L965" s="105">
        <f>นครพนม!AM68</f>
        <v>2555748.9299999997</v>
      </c>
      <c r="M965" s="105">
        <f>นครพนม!AN68</f>
        <v>3054964.4699999997</v>
      </c>
      <c r="N965" s="101"/>
      <c r="O965" s="101"/>
      <c r="P965" s="101"/>
      <c r="Q965" s="93">
        <f t="shared" si="34"/>
        <v>-499215.54000000004</v>
      </c>
      <c r="R965" s="94">
        <f t="shared" si="35"/>
        <v>664.52130265210599</v>
      </c>
    </row>
    <row r="966" spans="1:18" x14ac:dyDescent="0.35">
      <c r="A966" s="100">
        <v>7</v>
      </c>
      <c r="B966" s="101" t="s">
        <v>56</v>
      </c>
      <c r="C966" s="101" t="s">
        <v>553</v>
      </c>
      <c r="D966" s="101" t="s">
        <v>134</v>
      </c>
      <c r="E966" s="101" t="s">
        <v>554</v>
      </c>
      <c r="F966" s="101" t="s">
        <v>178</v>
      </c>
      <c r="G966" s="101" t="s">
        <v>1329</v>
      </c>
      <c r="H966" s="102">
        <v>2300</v>
      </c>
      <c r="I966" s="100">
        <v>2</v>
      </c>
      <c r="J966" s="103">
        <f>นครพนม!F69</f>
        <v>518506.16</v>
      </c>
      <c r="K966" s="104">
        <f>นครพนม!AL69</f>
        <v>719034.2</v>
      </c>
      <c r="L966" s="105">
        <f>นครพนม!AM69</f>
        <v>1511669</v>
      </c>
      <c r="M966" s="105">
        <f>นครพนม!AN69</f>
        <v>1648999.8199999998</v>
      </c>
      <c r="N966" s="101"/>
      <c r="O966" s="101"/>
      <c r="P966" s="101"/>
      <c r="Q966" s="93">
        <f t="shared" si="34"/>
        <v>-137330.81999999983</v>
      </c>
      <c r="R966" s="94">
        <f t="shared" si="35"/>
        <v>657.24739130434784</v>
      </c>
    </row>
    <row r="967" spans="1:18" x14ac:dyDescent="0.35">
      <c r="A967" s="100">
        <v>8</v>
      </c>
      <c r="B967" s="101" t="s">
        <v>56</v>
      </c>
      <c r="C967" s="101" t="s">
        <v>553</v>
      </c>
      <c r="D967" s="101" t="s">
        <v>134</v>
      </c>
      <c r="E967" s="101" t="s">
        <v>554</v>
      </c>
      <c r="F967" s="101" t="s">
        <v>178</v>
      </c>
      <c r="G967" s="101" t="s">
        <v>1330</v>
      </c>
      <c r="H967" s="102">
        <v>2685</v>
      </c>
      <c r="I967" s="100">
        <v>2</v>
      </c>
      <c r="J967" s="103">
        <f>นครพนม!F70</f>
        <v>640173.24</v>
      </c>
      <c r="K967" s="104">
        <f>นครพนม!AL70</f>
        <v>812087.02</v>
      </c>
      <c r="L967" s="105">
        <f>นครพนม!AM70</f>
        <v>1897122.4</v>
      </c>
      <c r="M967" s="105">
        <f>นครพนม!AN70</f>
        <v>1744658.22</v>
      </c>
      <c r="N967" s="101"/>
      <c r="O967" s="101"/>
      <c r="P967" s="101"/>
      <c r="Q967" s="93">
        <f t="shared" ref="Q967:Q1029" si="36">L967-M967</f>
        <v>152464.17999999993</v>
      </c>
      <c r="R967" s="94">
        <f t="shared" ref="R967:R1028" si="37">L967/H967</f>
        <v>706.56327746741147</v>
      </c>
    </row>
    <row r="968" spans="1:18" x14ac:dyDescent="0.35">
      <c r="A968" s="100">
        <v>9</v>
      </c>
      <c r="B968" s="101" t="s">
        <v>56</v>
      </c>
      <c r="C968" s="101" t="s">
        <v>553</v>
      </c>
      <c r="D968" s="101" t="s">
        <v>134</v>
      </c>
      <c r="E968" s="101" t="s">
        <v>554</v>
      </c>
      <c r="F968" s="101" t="s">
        <v>178</v>
      </c>
      <c r="G968" s="101" t="s">
        <v>1331</v>
      </c>
      <c r="H968" s="102">
        <v>4912</v>
      </c>
      <c r="I968" s="100">
        <v>4</v>
      </c>
      <c r="J968" s="103">
        <f>นครพนม!F71</f>
        <v>543486.89</v>
      </c>
      <c r="K968" s="104">
        <f>นครพนม!AL71</f>
        <v>406958.1</v>
      </c>
      <c r="L968" s="105">
        <f>นครพนม!AM71</f>
        <v>2092108.88</v>
      </c>
      <c r="M968" s="105">
        <f>นครพนม!AN71</f>
        <v>2138579.5699999998</v>
      </c>
      <c r="N968" s="101"/>
      <c r="O968" s="101"/>
      <c r="P968" s="101"/>
      <c r="Q968" s="93">
        <f t="shared" si="36"/>
        <v>-46470.689999999944</v>
      </c>
      <c r="R968" s="94">
        <f t="shared" si="37"/>
        <v>425.91793159609119</v>
      </c>
    </row>
    <row r="969" spans="1:18" x14ac:dyDescent="0.35">
      <c r="A969" s="100">
        <v>10</v>
      </c>
      <c r="B969" s="101" t="s">
        <v>56</v>
      </c>
      <c r="C969" s="101" t="s">
        <v>553</v>
      </c>
      <c r="D969" s="101" t="s">
        <v>134</v>
      </c>
      <c r="E969" s="101" t="s">
        <v>554</v>
      </c>
      <c r="F969" s="101" t="s">
        <v>178</v>
      </c>
      <c r="G969" s="101" t="s">
        <v>1332</v>
      </c>
      <c r="H969" s="102">
        <v>4333</v>
      </c>
      <c r="I969" s="100">
        <v>3</v>
      </c>
      <c r="J969" s="103">
        <f>นครพนม!F72</f>
        <v>627159.35</v>
      </c>
      <c r="K969" s="104">
        <f>นครพนม!AL72</f>
        <v>431607.73</v>
      </c>
      <c r="L969" s="105">
        <f>นครพนม!AM72</f>
        <v>1854906.79</v>
      </c>
      <c r="M969" s="105">
        <f>นครพนม!AN72</f>
        <v>2010201.6199999999</v>
      </c>
      <c r="N969" s="101"/>
      <c r="O969" s="101"/>
      <c r="P969" s="101"/>
      <c r="Q969" s="93">
        <f t="shared" si="36"/>
        <v>-155294.82999999984</v>
      </c>
      <c r="R969" s="94">
        <f t="shared" si="37"/>
        <v>428.08834294945768</v>
      </c>
    </row>
    <row r="970" spans="1:18" x14ac:dyDescent="0.35">
      <c r="A970" s="100">
        <v>11</v>
      </c>
      <c r="B970" s="101" t="s">
        <v>56</v>
      </c>
      <c r="C970" s="101" t="s">
        <v>553</v>
      </c>
      <c r="D970" s="101" t="s">
        <v>134</v>
      </c>
      <c r="E970" s="101" t="s">
        <v>554</v>
      </c>
      <c r="F970" s="101" t="s">
        <v>178</v>
      </c>
      <c r="G970" s="101" t="s">
        <v>1333</v>
      </c>
      <c r="H970" s="102">
        <v>3150</v>
      </c>
      <c r="I970" s="100">
        <v>3</v>
      </c>
      <c r="J970" s="103">
        <f>นครพนม!F73</f>
        <v>653767.5</v>
      </c>
      <c r="K970" s="104">
        <f>นครพนม!AL73</f>
        <v>554654.13000000012</v>
      </c>
      <c r="L970" s="105">
        <f>นครพนม!AM73</f>
        <v>1370506.93</v>
      </c>
      <c r="M970" s="105">
        <f>นครพนม!AN73</f>
        <v>1419830.46</v>
      </c>
      <c r="N970" s="101"/>
      <c r="O970" s="101"/>
      <c r="P970" s="101"/>
      <c r="Q970" s="93">
        <f t="shared" si="36"/>
        <v>-49323.530000000028</v>
      </c>
      <c r="R970" s="94">
        <f t="shared" si="37"/>
        <v>435.08156507936508</v>
      </c>
    </row>
    <row r="971" spans="1:18" x14ac:dyDescent="0.35">
      <c r="A971" s="100">
        <v>12</v>
      </c>
      <c r="B971" s="101" t="s">
        <v>56</v>
      </c>
      <c r="C971" s="101" t="s">
        <v>553</v>
      </c>
      <c r="D971" s="101" t="s">
        <v>134</v>
      </c>
      <c r="E971" s="101" t="s">
        <v>554</v>
      </c>
      <c r="F971" s="101" t="s">
        <v>178</v>
      </c>
      <c r="G971" s="101" t="s">
        <v>1334</v>
      </c>
      <c r="H971" s="102">
        <v>1574</v>
      </c>
      <c r="I971" s="100">
        <v>2</v>
      </c>
      <c r="J971" s="103">
        <f>นครพนม!F74</f>
        <v>706913.98</v>
      </c>
      <c r="K971" s="104">
        <f>นครพนม!AL74</f>
        <v>611447.98</v>
      </c>
      <c r="L971" s="105">
        <f>นครพนม!AM74</f>
        <v>1518047.96</v>
      </c>
      <c r="M971" s="105">
        <f>นครพนม!AN74</f>
        <v>1568841.8499999999</v>
      </c>
      <c r="N971" s="101"/>
      <c r="O971" s="101"/>
      <c r="P971" s="101"/>
      <c r="Q971" s="93">
        <f t="shared" si="36"/>
        <v>-50793.889999999898</v>
      </c>
      <c r="R971" s="94">
        <f t="shared" si="37"/>
        <v>964.45232528589577</v>
      </c>
    </row>
    <row r="972" spans="1:18" x14ac:dyDescent="0.35">
      <c r="A972" s="100">
        <v>13</v>
      </c>
      <c r="B972" s="101" t="s">
        <v>56</v>
      </c>
      <c r="C972" s="101" t="s">
        <v>553</v>
      </c>
      <c r="D972" s="101" t="s">
        <v>134</v>
      </c>
      <c r="E972" s="101" t="s">
        <v>554</v>
      </c>
      <c r="F972" s="101" t="s">
        <v>178</v>
      </c>
      <c r="G972" s="101" t="s">
        <v>1335</v>
      </c>
      <c r="H972" s="102">
        <v>4253</v>
      </c>
      <c r="I972" s="100">
        <v>3</v>
      </c>
      <c r="J972" s="103">
        <f>นครพนม!F75</f>
        <v>231564.03</v>
      </c>
      <c r="K972" s="104">
        <f>นครพนม!AL75</f>
        <v>228782.87</v>
      </c>
      <c r="L972" s="105">
        <f>นครพนม!AM75</f>
        <v>1715787.4100000001</v>
      </c>
      <c r="M972" s="105">
        <f>นครพนม!AN75</f>
        <v>2004835.07</v>
      </c>
      <c r="N972" s="101"/>
      <c r="O972" s="101"/>
      <c r="P972" s="101"/>
      <c r="Q972" s="93">
        <f t="shared" si="36"/>
        <v>-289047.65999999992</v>
      </c>
      <c r="R972" s="94">
        <f t="shared" si="37"/>
        <v>403.42991065130502</v>
      </c>
    </row>
    <row r="973" spans="1:18" x14ac:dyDescent="0.35">
      <c r="A973" s="100">
        <v>14</v>
      </c>
      <c r="B973" s="101" t="s">
        <v>56</v>
      </c>
      <c r="C973" s="101" t="s">
        <v>553</v>
      </c>
      <c r="D973" s="101" t="s">
        <v>134</v>
      </c>
      <c r="E973" s="101" t="s">
        <v>554</v>
      </c>
      <c r="F973" s="101" t="s">
        <v>178</v>
      </c>
      <c r="G973" s="101" t="s">
        <v>1336</v>
      </c>
      <c r="H973" s="102">
        <v>4225</v>
      </c>
      <c r="I973" s="100">
        <v>3</v>
      </c>
      <c r="J973" s="103">
        <f>นครพนม!F76</f>
        <v>559904.46</v>
      </c>
      <c r="K973" s="104">
        <f>นครพนม!AL76</f>
        <v>527003.05999999994</v>
      </c>
      <c r="L973" s="105">
        <f>นครพนม!AM76</f>
        <v>1398982.9100000001</v>
      </c>
      <c r="M973" s="105">
        <f>นครพนม!AN76</f>
        <v>1460592.68</v>
      </c>
      <c r="N973" s="101"/>
      <c r="O973" s="101"/>
      <c r="P973" s="101"/>
      <c r="Q973" s="93">
        <f t="shared" si="36"/>
        <v>-61609.769999999786</v>
      </c>
      <c r="R973" s="94">
        <f t="shared" si="37"/>
        <v>331.12021538461539</v>
      </c>
    </row>
    <row r="974" spans="1:18" x14ac:dyDescent="0.35">
      <c r="A974" s="100">
        <v>15</v>
      </c>
      <c r="B974" s="101" t="s">
        <v>56</v>
      </c>
      <c r="C974" s="101" t="s">
        <v>553</v>
      </c>
      <c r="D974" s="101" t="s">
        <v>134</v>
      </c>
      <c r="E974" s="101" t="s">
        <v>554</v>
      </c>
      <c r="F974" s="101" t="s">
        <v>178</v>
      </c>
      <c r="G974" s="101" t="s">
        <v>1337</v>
      </c>
      <c r="H974" s="102">
        <v>3156</v>
      </c>
      <c r="I974" s="100">
        <v>3</v>
      </c>
      <c r="J974" s="103">
        <f>นครพนม!F77</f>
        <v>257832.15</v>
      </c>
      <c r="K974" s="104">
        <f>นครพนม!AL77</f>
        <v>-227630.88999999996</v>
      </c>
      <c r="L974" s="105">
        <f>นครพนม!AM77</f>
        <v>1514115.1600000001</v>
      </c>
      <c r="M974" s="105">
        <f>นครพนม!AN77</f>
        <v>1734319.53</v>
      </c>
      <c r="N974" s="101"/>
      <c r="O974" s="101"/>
      <c r="P974" s="101"/>
      <c r="Q974" s="93">
        <f t="shared" si="36"/>
        <v>-220204.36999999988</v>
      </c>
      <c r="R974" s="94">
        <f t="shared" si="37"/>
        <v>479.75765525982263</v>
      </c>
    </row>
    <row r="975" spans="1:18" x14ac:dyDescent="0.35">
      <c r="A975" s="100">
        <v>16</v>
      </c>
      <c r="B975" s="101" t="s">
        <v>56</v>
      </c>
      <c r="C975" s="101" t="s">
        <v>553</v>
      </c>
      <c r="D975" s="101" t="s">
        <v>134</v>
      </c>
      <c r="E975" s="101" t="s">
        <v>554</v>
      </c>
      <c r="F975" s="101" t="s">
        <v>178</v>
      </c>
      <c r="G975" s="101" t="s">
        <v>1338</v>
      </c>
      <c r="H975" s="102">
        <v>2114</v>
      </c>
      <c r="I975" s="100">
        <v>2</v>
      </c>
      <c r="J975" s="103">
        <f>นครพนม!F78</f>
        <v>538267.72</v>
      </c>
      <c r="K975" s="104">
        <f>นครพนม!AL78</f>
        <v>620913.09</v>
      </c>
      <c r="L975" s="105">
        <f>นครพนม!AM78</f>
        <v>1199024.8</v>
      </c>
      <c r="M975" s="105">
        <f>นครพนม!AN78</f>
        <v>1328753.22</v>
      </c>
      <c r="N975" s="101"/>
      <c r="O975" s="101"/>
      <c r="P975" s="101"/>
      <c r="Q975" s="93">
        <f t="shared" si="36"/>
        <v>-129728.41999999993</v>
      </c>
      <c r="R975" s="94">
        <f t="shared" si="37"/>
        <v>567.18297067171238</v>
      </c>
    </row>
    <row r="976" spans="1:18" s="112" customFormat="1" x14ac:dyDescent="0.35">
      <c r="A976" s="106">
        <v>5</v>
      </c>
      <c r="B976" s="107" t="s">
        <v>56</v>
      </c>
      <c r="C976" s="107"/>
      <c r="D976" s="107"/>
      <c r="E976" s="107" t="s">
        <v>75</v>
      </c>
      <c r="F976" s="107"/>
      <c r="G976" s="107" t="s">
        <v>556</v>
      </c>
      <c r="H976" s="113">
        <f>SUM(H960:H974)</f>
        <v>47493</v>
      </c>
      <c r="I976" s="106"/>
      <c r="J976" s="109">
        <f>SUM(J960:J974)</f>
        <v>7106934.7000000011</v>
      </c>
      <c r="K976" s="109">
        <f>SUM(K960:K974)</f>
        <v>6332088.4299999988</v>
      </c>
      <c r="L976" s="109">
        <f>SUM(L960:L974)</f>
        <v>24165968.120000001</v>
      </c>
      <c r="M976" s="109">
        <f>SUM(M960:M974)</f>
        <v>25891943.350000001</v>
      </c>
      <c r="N976" s="107">
        <v>15</v>
      </c>
      <c r="O976" s="107">
        <v>15</v>
      </c>
      <c r="P976" s="107">
        <f>N976-O976</f>
        <v>0</v>
      </c>
      <c r="Q976" s="110">
        <f t="shared" si="36"/>
        <v>-1725975.2300000004</v>
      </c>
      <c r="R976" s="111">
        <f>L976/H976</f>
        <v>508.83220937822421</v>
      </c>
    </row>
    <row r="977" spans="1:18" x14ac:dyDescent="0.35">
      <c r="A977" s="100">
        <v>1</v>
      </c>
      <c r="B977" s="101" t="s">
        <v>56</v>
      </c>
      <c r="C977" s="101" t="s">
        <v>557</v>
      </c>
      <c r="D977" s="101" t="s">
        <v>105</v>
      </c>
      <c r="E977" s="101" t="s">
        <v>558</v>
      </c>
      <c r="F977" s="101" t="s">
        <v>208</v>
      </c>
      <c r="G977" s="101" t="s">
        <v>559</v>
      </c>
      <c r="H977" s="102"/>
      <c r="I977" s="100"/>
      <c r="J977" s="103"/>
      <c r="K977" s="104"/>
      <c r="L977" s="105"/>
      <c r="M977" s="105"/>
      <c r="N977" s="101"/>
      <c r="O977" s="101"/>
      <c r="P977" s="101"/>
    </row>
    <row r="978" spans="1:18" x14ac:dyDescent="0.35">
      <c r="A978" s="100">
        <v>2</v>
      </c>
      <c r="B978" s="101" t="s">
        <v>56</v>
      </c>
      <c r="C978" s="101" t="s">
        <v>557</v>
      </c>
      <c r="D978" s="101" t="s">
        <v>105</v>
      </c>
      <c r="E978" s="101" t="s">
        <v>558</v>
      </c>
      <c r="F978" s="101" t="s">
        <v>178</v>
      </c>
      <c r="G978" s="101" t="s">
        <v>1339</v>
      </c>
      <c r="H978" s="102">
        <v>3378</v>
      </c>
      <c r="I978" s="100">
        <v>3</v>
      </c>
      <c r="J978" s="103">
        <f>นครพนม!F79</f>
        <v>439753.24</v>
      </c>
      <c r="K978" s="104">
        <f>นครพนม!AL79</f>
        <v>518729.61</v>
      </c>
      <c r="L978" s="105">
        <f>นครพนม!AM79</f>
        <v>2278380.25</v>
      </c>
      <c r="M978" s="105">
        <f>นครพนม!AN79</f>
        <v>1922038.29</v>
      </c>
      <c r="N978" s="101"/>
      <c r="O978" s="101"/>
      <c r="P978" s="101"/>
      <c r="Q978" s="93">
        <f t="shared" si="36"/>
        <v>356341.95999999996</v>
      </c>
      <c r="R978" s="94">
        <f t="shared" si="37"/>
        <v>674.47609532267609</v>
      </c>
    </row>
    <row r="979" spans="1:18" x14ac:dyDescent="0.35">
      <c r="A979" s="100">
        <v>3</v>
      </c>
      <c r="B979" s="101" t="s">
        <v>56</v>
      </c>
      <c r="C979" s="101" t="s">
        <v>557</v>
      </c>
      <c r="D979" s="101" t="s">
        <v>105</v>
      </c>
      <c r="E979" s="101" t="s">
        <v>558</v>
      </c>
      <c r="F979" s="101" t="s">
        <v>178</v>
      </c>
      <c r="G979" s="101" t="s">
        <v>1340</v>
      </c>
      <c r="H979" s="102">
        <v>2146</v>
      </c>
      <c r="I979" s="100">
        <v>2</v>
      </c>
      <c r="J979" s="103">
        <f>นครพนม!F80</f>
        <v>235317.86</v>
      </c>
      <c r="K979" s="104">
        <f>นครพนม!AL80</f>
        <v>105586.57999999996</v>
      </c>
      <c r="L979" s="105">
        <f>นครพนม!AM80</f>
        <v>1595588.44</v>
      </c>
      <c r="M979" s="105">
        <f>นครพนม!AN80</f>
        <v>1634335.8599999999</v>
      </c>
      <c r="N979" s="101"/>
      <c r="O979" s="101"/>
      <c r="P979" s="101"/>
      <c r="Q979" s="93">
        <f t="shared" si="36"/>
        <v>-38747.419999999925</v>
      </c>
      <c r="R979" s="94">
        <f t="shared" si="37"/>
        <v>743.5174464119292</v>
      </c>
    </row>
    <row r="980" spans="1:18" x14ac:dyDescent="0.35">
      <c r="A980" s="100">
        <v>4</v>
      </c>
      <c r="B980" s="101" t="s">
        <v>56</v>
      </c>
      <c r="C980" s="101" t="s">
        <v>557</v>
      </c>
      <c r="D980" s="101" t="s">
        <v>105</v>
      </c>
      <c r="E980" s="101" t="s">
        <v>558</v>
      </c>
      <c r="F980" s="101" t="s">
        <v>178</v>
      </c>
      <c r="G980" s="101" t="s">
        <v>1341</v>
      </c>
      <c r="H980" s="102">
        <v>4006</v>
      </c>
      <c r="I980" s="100">
        <v>3</v>
      </c>
      <c r="J980" s="103">
        <f>นครพนม!F81</f>
        <v>622402.68999999994</v>
      </c>
      <c r="K980" s="104">
        <f>นครพนม!AL81</f>
        <v>424057.2699999999</v>
      </c>
      <c r="L980" s="105">
        <f>นครพนม!AM81</f>
        <v>2070832.4</v>
      </c>
      <c r="M980" s="105">
        <f>นครพนม!AN81</f>
        <v>2257946</v>
      </c>
      <c r="N980" s="101"/>
      <c r="O980" s="101"/>
      <c r="P980" s="101"/>
      <c r="Q980" s="93">
        <f t="shared" si="36"/>
        <v>-187113.60000000009</v>
      </c>
      <c r="R980" s="94">
        <f t="shared" si="37"/>
        <v>516.93270094857712</v>
      </c>
    </row>
    <row r="981" spans="1:18" x14ac:dyDescent="0.35">
      <c r="A981" s="100">
        <v>5</v>
      </c>
      <c r="B981" s="101" t="s">
        <v>56</v>
      </c>
      <c r="C981" s="101" t="s">
        <v>557</v>
      </c>
      <c r="D981" s="101" t="s">
        <v>105</v>
      </c>
      <c r="E981" s="101" t="s">
        <v>558</v>
      </c>
      <c r="F981" s="101" t="s">
        <v>178</v>
      </c>
      <c r="G981" s="101" t="s">
        <v>1342</v>
      </c>
      <c r="H981" s="102">
        <v>2776</v>
      </c>
      <c r="I981" s="100">
        <v>2</v>
      </c>
      <c r="J981" s="103">
        <f>นครพนม!F82</f>
        <v>330177.2</v>
      </c>
      <c r="K981" s="104">
        <f>นครพนม!AL82</f>
        <v>256277.79000000004</v>
      </c>
      <c r="L981" s="105">
        <f>นครพนม!AM82</f>
        <v>2050028.81</v>
      </c>
      <c r="M981" s="105">
        <f>นครพนม!AN82</f>
        <v>2055154.95</v>
      </c>
      <c r="N981" s="101"/>
      <c r="O981" s="101"/>
      <c r="P981" s="101"/>
      <c r="Q981" s="93">
        <f t="shared" si="36"/>
        <v>-5126.1399999998976</v>
      </c>
      <c r="R981" s="94">
        <f t="shared" si="37"/>
        <v>738.48300072046106</v>
      </c>
    </row>
    <row r="982" spans="1:18" x14ac:dyDescent="0.35">
      <c r="A982" s="100">
        <v>6</v>
      </c>
      <c r="B982" s="101" t="s">
        <v>56</v>
      </c>
      <c r="C982" s="101" t="s">
        <v>557</v>
      </c>
      <c r="D982" s="101" t="s">
        <v>105</v>
      </c>
      <c r="E982" s="101" t="s">
        <v>558</v>
      </c>
      <c r="F982" s="101" t="s">
        <v>178</v>
      </c>
      <c r="G982" s="101" t="s">
        <v>1343</v>
      </c>
      <c r="H982" s="102">
        <v>2929</v>
      </c>
      <c r="I982" s="100">
        <v>2</v>
      </c>
      <c r="J982" s="103">
        <f>นครพนม!F83</f>
        <v>1108059.6200000001</v>
      </c>
      <c r="K982" s="104">
        <f>นครพนม!AL83</f>
        <v>1035040.7800000001</v>
      </c>
      <c r="L982" s="105">
        <f>นครพนม!AM83</f>
        <v>3963602.06</v>
      </c>
      <c r="M982" s="105">
        <f>นครพนม!AN83</f>
        <v>2948416.63</v>
      </c>
      <c r="N982" s="101"/>
      <c r="O982" s="101"/>
      <c r="P982" s="101"/>
      <c r="Q982" s="93">
        <f t="shared" si="36"/>
        <v>1015185.4300000002</v>
      </c>
      <c r="R982" s="94">
        <f t="shared" si="37"/>
        <v>1353.2270604301809</v>
      </c>
    </row>
    <row r="983" spans="1:18" x14ac:dyDescent="0.35">
      <c r="A983" s="100">
        <v>7</v>
      </c>
      <c r="B983" s="101" t="s">
        <v>56</v>
      </c>
      <c r="C983" s="101" t="s">
        <v>557</v>
      </c>
      <c r="D983" s="101" t="s">
        <v>105</v>
      </c>
      <c r="E983" s="101" t="s">
        <v>558</v>
      </c>
      <c r="F983" s="101" t="s">
        <v>178</v>
      </c>
      <c r="G983" s="101" t="s">
        <v>1344</v>
      </c>
      <c r="H983" s="102">
        <v>1882</v>
      </c>
      <c r="I983" s="100">
        <v>2</v>
      </c>
      <c r="J983" s="103">
        <f>นครพนม!F84</f>
        <v>558232.73</v>
      </c>
      <c r="K983" s="104">
        <f>นครพนม!AL84</f>
        <v>625686.94000000006</v>
      </c>
      <c r="L983" s="105">
        <f>นครพนม!AM84</f>
        <v>2307861.9400000004</v>
      </c>
      <c r="M983" s="105">
        <f>นครพนม!AN84</f>
        <v>1935200.3599999999</v>
      </c>
      <c r="N983" s="101"/>
      <c r="O983" s="101"/>
      <c r="P983" s="101"/>
      <c r="Q983" s="93">
        <f t="shared" si="36"/>
        <v>372661.58000000054</v>
      </c>
      <c r="R983" s="94">
        <f t="shared" si="37"/>
        <v>1226.2815834218918</v>
      </c>
    </row>
    <row r="984" spans="1:18" x14ac:dyDescent="0.35">
      <c r="A984" s="100">
        <v>8</v>
      </c>
      <c r="B984" s="101" t="s">
        <v>56</v>
      </c>
      <c r="C984" s="101" t="s">
        <v>557</v>
      </c>
      <c r="D984" s="101" t="s">
        <v>105</v>
      </c>
      <c r="E984" s="101" t="s">
        <v>558</v>
      </c>
      <c r="F984" s="101" t="s">
        <v>178</v>
      </c>
      <c r="G984" s="101" t="s">
        <v>1345</v>
      </c>
      <c r="H984" s="102">
        <v>2733</v>
      </c>
      <c r="I984" s="100">
        <v>2</v>
      </c>
      <c r="J984" s="103">
        <f>นครพนม!F85</f>
        <v>560079.04</v>
      </c>
      <c r="K984" s="104">
        <f>นครพนม!AL85</f>
        <v>531179.88</v>
      </c>
      <c r="L984" s="105">
        <f>นครพนม!AM85</f>
        <v>2171554.59</v>
      </c>
      <c r="M984" s="105">
        <f>นครพนม!AN85</f>
        <v>2010200.75</v>
      </c>
      <c r="N984" s="101"/>
      <c r="O984" s="101"/>
      <c r="P984" s="101"/>
      <c r="Q984" s="93">
        <f t="shared" si="36"/>
        <v>161353.83999999985</v>
      </c>
      <c r="R984" s="94">
        <f t="shared" si="37"/>
        <v>794.5680900109769</v>
      </c>
    </row>
    <row r="985" spans="1:18" x14ac:dyDescent="0.35">
      <c r="A985" s="100">
        <v>9</v>
      </c>
      <c r="B985" s="101" t="s">
        <v>56</v>
      </c>
      <c r="C985" s="101" t="s">
        <v>557</v>
      </c>
      <c r="D985" s="101" t="s">
        <v>105</v>
      </c>
      <c r="E985" s="101" t="s">
        <v>558</v>
      </c>
      <c r="F985" s="101" t="s">
        <v>178</v>
      </c>
      <c r="G985" s="101" t="s">
        <v>1346</v>
      </c>
      <c r="H985" s="102">
        <v>1930</v>
      </c>
      <c r="I985" s="100">
        <v>2</v>
      </c>
      <c r="J985" s="103">
        <f>นครพนม!F86</f>
        <v>356553.65</v>
      </c>
      <c r="K985" s="104">
        <f>นครพนม!AL86</f>
        <v>389851.03</v>
      </c>
      <c r="L985" s="105">
        <f>นครพนม!AM86</f>
        <v>1925158.3900000001</v>
      </c>
      <c r="M985" s="105">
        <f>นครพนม!AN86</f>
        <v>1720280.98</v>
      </c>
      <c r="N985" s="101"/>
      <c r="O985" s="101"/>
      <c r="P985" s="101"/>
      <c r="Q985" s="93">
        <f t="shared" si="36"/>
        <v>204877.41000000015</v>
      </c>
      <c r="R985" s="94">
        <f t="shared" si="37"/>
        <v>997.49139378238351</v>
      </c>
    </row>
    <row r="986" spans="1:18" x14ac:dyDescent="0.35">
      <c r="A986" s="100">
        <v>10</v>
      </c>
      <c r="B986" s="101" t="s">
        <v>56</v>
      </c>
      <c r="C986" s="101" t="s">
        <v>557</v>
      </c>
      <c r="D986" s="101" t="s">
        <v>105</v>
      </c>
      <c r="E986" s="101" t="s">
        <v>558</v>
      </c>
      <c r="F986" s="101" t="s">
        <v>178</v>
      </c>
      <c r="G986" s="101" t="s">
        <v>1347</v>
      </c>
      <c r="H986" s="102">
        <v>2859</v>
      </c>
      <c r="I986" s="100">
        <v>2</v>
      </c>
      <c r="J986" s="103">
        <f>นครพนม!F87</f>
        <v>603981.69999999995</v>
      </c>
      <c r="K986" s="104">
        <f>นครพนม!AL87</f>
        <v>519536.86999999988</v>
      </c>
      <c r="L986" s="105">
        <f>นครพนม!AM87</f>
        <v>2168406.7800000003</v>
      </c>
      <c r="M986" s="105">
        <f>นครพนม!AN87</f>
        <v>2104559.2599999998</v>
      </c>
      <c r="N986" s="101"/>
      <c r="O986" s="101"/>
      <c r="P986" s="101"/>
      <c r="Q986" s="93">
        <f t="shared" si="36"/>
        <v>63847.520000000484</v>
      </c>
      <c r="R986" s="94">
        <f t="shared" si="37"/>
        <v>758.44938090241351</v>
      </c>
    </row>
    <row r="987" spans="1:18" s="198" customFormat="1" x14ac:dyDescent="0.35">
      <c r="A987" s="193">
        <v>11</v>
      </c>
      <c r="B987" s="194" t="s">
        <v>56</v>
      </c>
      <c r="C987" s="194" t="s">
        <v>557</v>
      </c>
      <c r="D987" s="194" t="s">
        <v>105</v>
      </c>
      <c r="E987" s="194" t="s">
        <v>558</v>
      </c>
      <c r="F987" s="194" t="s">
        <v>178</v>
      </c>
      <c r="G987" s="101" t="s">
        <v>1348</v>
      </c>
      <c r="H987" s="195">
        <v>1615</v>
      </c>
      <c r="I987" s="193">
        <v>2</v>
      </c>
      <c r="J987" s="103">
        <f>นครพนม!F88</f>
        <v>371819.11</v>
      </c>
      <c r="K987" s="104">
        <f>นครพนม!AL88</f>
        <v>300896.69999999995</v>
      </c>
      <c r="L987" s="105">
        <f>นครพนม!AM88</f>
        <v>1921514.6800000002</v>
      </c>
      <c r="M987" s="105">
        <f>นครพนม!AN88</f>
        <v>1783403.09</v>
      </c>
      <c r="N987" s="194"/>
      <c r="O987" s="194"/>
      <c r="P987" s="194"/>
      <c r="Q987" s="196">
        <f t="shared" si="36"/>
        <v>138111.59000000008</v>
      </c>
      <c r="R987" s="197">
        <f t="shared" si="37"/>
        <v>1189.792371517028</v>
      </c>
    </row>
    <row r="988" spans="1:18" s="112" customFormat="1" x14ac:dyDescent="0.35">
      <c r="A988" s="106">
        <v>6</v>
      </c>
      <c r="B988" s="107" t="s">
        <v>56</v>
      </c>
      <c r="C988" s="107"/>
      <c r="D988" s="107"/>
      <c r="E988" s="107" t="s">
        <v>75</v>
      </c>
      <c r="F988" s="107"/>
      <c r="G988" s="107" t="s">
        <v>560</v>
      </c>
      <c r="H988" s="113">
        <f>SUM(H977:H987)</f>
        <v>26254</v>
      </c>
      <c r="I988" s="106"/>
      <c r="J988" s="109">
        <f>SUM(J977:J987)</f>
        <v>5186376.8400000008</v>
      </c>
      <c r="K988" s="109">
        <f>SUM(K977:K987)</f>
        <v>4706843.45</v>
      </c>
      <c r="L988" s="109">
        <f>SUM(L977:L987)</f>
        <v>22452928.340000004</v>
      </c>
      <c r="M988" s="109">
        <f>SUM(M977:M987)</f>
        <v>20371536.169999998</v>
      </c>
      <c r="N988" s="107">
        <v>10</v>
      </c>
      <c r="O988" s="107">
        <v>10</v>
      </c>
      <c r="P988" s="107">
        <f>N988-O988</f>
        <v>0</v>
      </c>
      <c r="Q988" s="110">
        <f t="shared" si="36"/>
        <v>2081392.1700000055</v>
      </c>
      <c r="R988" s="111">
        <f>L988/H988</f>
        <v>855.21933191132791</v>
      </c>
    </row>
    <row r="989" spans="1:18" x14ac:dyDescent="0.35">
      <c r="A989" s="100">
        <v>1</v>
      </c>
      <c r="B989" s="101" t="s">
        <v>56</v>
      </c>
      <c r="C989" s="101" t="s">
        <v>561</v>
      </c>
      <c r="D989" s="101" t="s">
        <v>112</v>
      </c>
      <c r="E989" s="101" t="s">
        <v>562</v>
      </c>
      <c r="F989" s="101" t="s">
        <v>208</v>
      </c>
      <c r="G989" s="101" t="s">
        <v>563</v>
      </c>
      <c r="H989" s="102"/>
      <c r="I989" s="100"/>
      <c r="J989" s="103"/>
      <c r="K989" s="104"/>
      <c r="L989" s="105"/>
      <c r="M989" s="105"/>
      <c r="N989" s="101"/>
      <c r="O989" s="101"/>
      <c r="P989" s="101"/>
    </row>
    <row r="990" spans="1:18" x14ac:dyDescent="0.35">
      <c r="A990" s="100">
        <v>2</v>
      </c>
      <c r="B990" s="101" t="s">
        <v>56</v>
      </c>
      <c r="C990" s="101" t="s">
        <v>561</v>
      </c>
      <c r="D990" s="101" t="s">
        <v>112</v>
      </c>
      <c r="E990" s="101" t="s">
        <v>562</v>
      </c>
      <c r="F990" s="101" t="s">
        <v>178</v>
      </c>
      <c r="G990" s="101" t="s">
        <v>1349</v>
      </c>
      <c r="H990" s="102">
        <v>3691</v>
      </c>
      <c r="I990" s="100">
        <v>3</v>
      </c>
      <c r="J990" s="103">
        <f>นครพนม!F89</f>
        <v>263346.68</v>
      </c>
      <c r="K990" s="104">
        <f>นครพนม!AL89</f>
        <v>262228.25</v>
      </c>
      <c r="L990" s="105">
        <f>นครพนม!AM89</f>
        <v>630996.34</v>
      </c>
      <c r="M990" s="105">
        <f>นครพนม!AN89</f>
        <v>789962.02</v>
      </c>
      <c r="N990" s="101"/>
      <c r="O990" s="101"/>
      <c r="P990" s="101"/>
      <c r="Q990" s="93">
        <f t="shared" si="36"/>
        <v>-158965.68000000005</v>
      </c>
      <c r="R990" s="94">
        <f t="shared" si="37"/>
        <v>170.9553887835275</v>
      </c>
    </row>
    <row r="991" spans="1:18" x14ac:dyDescent="0.35">
      <c r="A991" s="100">
        <v>3</v>
      </c>
      <c r="B991" s="101" t="s">
        <v>56</v>
      </c>
      <c r="C991" s="101" t="s">
        <v>561</v>
      </c>
      <c r="D991" s="101" t="s">
        <v>112</v>
      </c>
      <c r="E991" s="101" t="s">
        <v>562</v>
      </c>
      <c r="F991" s="101" t="s">
        <v>178</v>
      </c>
      <c r="G991" s="101" t="s">
        <v>1350</v>
      </c>
      <c r="H991" s="102">
        <v>1589</v>
      </c>
      <c r="I991" s="100">
        <v>2</v>
      </c>
      <c r="J991" s="103">
        <f>นครพนม!F90</f>
        <v>381198.77</v>
      </c>
      <c r="K991" s="104">
        <f>นครพนม!AL90</f>
        <v>375634.80000000005</v>
      </c>
      <c r="L991" s="105">
        <f>นครพนม!AM90</f>
        <v>1530336.83</v>
      </c>
      <c r="M991" s="105">
        <f>นครพนม!AN90</f>
        <v>1584003.93</v>
      </c>
      <c r="N991" s="101"/>
      <c r="O991" s="101"/>
      <c r="P991" s="101"/>
      <c r="Q991" s="93">
        <f t="shared" si="36"/>
        <v>-53667.09999999986</v>
      </c>
      <c r="R991" s="94">
        <f t="shared" si="37"/>
        <v>963.08170547514169</v>
      </c>
    </row>
    <row r="992" spans="1:18" x14ac:dyDescent="0.35">
      <c r="A992" s="100">
        <v>4</v>
      </c>
      <c r="B992" s="101" t="s">
        <v>56</v>
      </c>
      <c r="C992" s="101" t="s">
        <v>561</v>
      </c>
      <c r="D992" s="101" t="s">
        <v>112</v>
      </c>
      <c r="E992" s="101" t="s">
        <v>562</v>
      </c>
      <c r="F992" s="101" t="s">
        <v>178</v>
      </c>
      <c r="G992" s="101" t="s">
        <v>1351</v>
      </c>
      <c r="H992" s="102">
        <v>3400</v>
      </c>
      <c r="I992" s="100">
        <v>3</v>
      </c>
      <c r="J992" s="103">
        <f>นครพนม!F91</f>
        <v>295382.52</v>
      </c>
      <c r="K992" s="104">
        <f>นครพนม!AL91</f>
        <v>373329.86</v>
      </c>
      <c r="L992" s="105">
        <f>นครพนม!AM91</f>
        <v>2199249.2799999998</v>
      </c>
      <c r="M992" s="105">
        <f>นครพนม!AN91</f>
        <v>2049110.7000000002</v>
      </c>
      <c r="N992" s="101"/>
      <c r="O992" s="101"/>
      <c r="P992" s="101"/>
      <c r="Q992" s="93">
        <f t="shared" si="36"/>
        <v>150138.57999999961</v>
      </c>
      <c r="R992" s="94">
        <f t="shared" si="37"/>
        <v>646.83802352941166</v>
      </c>
    </row>
    <row r="993" spans="1:18" x14ac:dyDescent="0.35">
      <c r="A993" s="100">
        <v>5</v>
      </c>
      <c r="B993" s="101" t="s">
        <v>56</v>
      </c>
      <c r="C993" s="101" t="s">
        <v>561</v>
      </c>
      <c r="D993" s="101" t="s">
        <v>112</v>
      </c>
      <c r="E993" s="101" t="s">
        <v>562</v>
      </c>
      <c r="F993" s="101" t="s">
        <v>178</v>
      </c>
      <c r="G993" s="101" t="s">
        <v>1352</v>
      </c>
      <c r="H993" s="102">
        <v>2389</v>
      </c>
      <c r="I993" s="100">
        <v>2</v>
      </c>
      <c r="J993" s="103">
        <f>นครพนม!F92</f>
        <v>378541.69</v>
      </c>
      <c r="K993" s="104">
        <f>นครพนม!AL92</f>
        <v>495819.2</v>
      </c>
      <c r="L993" s="105">
        <f>นครพนม!AM92</f>
        <v>1646949.95</v>
      </c>
      <c r="M993" s="105">
        <f>นครพนม!AN92</f>
        <v>1554528</v>
      </c>
      <c r="N993" s="101"/>
      <c r="O993" s="101"/>
      <c r="P993" s="101"/>
      <c r="Q993" s="93">
        <f t="shared" si="36"/>
        <v>92421.949999999953</v>
      </c>
      <c r="R993" s="94">
        <f t="shared" si="37"/>
        <v>689.38884470489745</v>
      </c>
    </row>
    <row r="994" spans="1:18" x14ac:dyDescent="0.35">
      <c r="A994" s="100">
        <v>6</v>
      </c>
      <c r="B994" s="101" t="s">
        <v>56</v>
      </c>
      <c r="C994" s="101" t="s">
        <v>561</v>
      </c>
      <c r="D994" s="101" t="s">
        <v>112</v>
      </c>
      <c r="E994" s="101" t="s">
        <v>562</v>
      </c>
      <c r="F994" s="101" t="s">
        <v>178</v>
      </c>
      <c r="G994" s="101" t="s">
        <v>1353</v>
      </c>
      <c r="H994" s="102">
        <v>2341</v>
      </c>
      <c r="I994" s="100">
        <v>2</v>
      </c>
      <c r="J994" s="103">
        <f>นครพนม!F93</f>
        <v>386406.36</v>
      </c>
      <c r="K994" s="104">
        <f>นครพนม!AL93</f>
        <v>392675.47</v>
      </c>
      <c r="L994" s="105">
        <f>นครพนม!AM93</f>
        <v>1884159.34</v>
      </c>
      <c r="M994" s="105">
        <f>นครพนม!AN93</f>
        <v>1632176.98</v>
      </c>
      <c r="N994" s="101"/>
      <c r="O994" s="101"/>
      <c r="P994" s="101"/>
      <c r="Q994" s="93">
        <f t="shared" si="36"/>
        <v>251982.3600000001</v>
      </c>
      <c r="R994" s="94">
        <f t="shared" si="37"/>
        <v>804.85234515164461</v>
      </c>
    </row>
    <row r="995" spans="1:18" x14ac:dyDescent="0.35">
      <c r="A995" s="100">
        <v>7</v>
      </c>
      <c r="B995" s="101" t="s">
        <v>56</v>
      </c>
      <c r="C995" s="101" t="s">
        <v>561</v>
      </c>
      <c r="D995" s="101" t="s">
        <v>112</v>
      </c>
      <c r="E995" s="101" t="s">
        <v>562</v>
      </c>
      <c r="F995" s="101" t="s">
        <v>178</v>
      </c>
      <c r="G995" s="101" t="s">
        <v>1354</v>
      </c>
      <c r="H995" s="102">
        <v>1781</v>
      </c>
      <c r="I995" s="100">
        <v>2</v>
      </c>
      <c r="J995" s="103">
        <f>นครพนม!F94</f>
        <v>592500.37</v>
      </c>
      <c r="K995" s="104">
        <f>นครพนม!AL94</f>
        <v>604514.37</v>
      </c>
      <c r="L995" s="105">
        <f>นครพนม!AM94</f>
        <v>1407734.4600000002</v>
      </c>
      <c r="M995" s="105">
        <f>นครพนม!AN94</f>
        <v>1037890.52</v>
      </c>
      <c r="N995" s="101"/>
      <c r="O995" s="101"/>
      <c r="P995" s="101"/>
      <c r="Q995" s="93">
        <f t="shared" si="36"/>
        <v>369843.94000000018</v>
      </c>
      <c r="R995" s="94">
        <f t="shared" si="37"/>
        <v>790.41800112296471</v>
      </c>
    </row>
    <row r="996" spans="1:18" x14ac:dyDescent="0.35">
      <c r="A996" s="100">
        <v>8</v>
      </c>
      <c r="B996" s="101" t="s">
        <v>56</v>
      </c>
      <c r="C996" s="101" t="s">
        <v>561</v>
      </c>
      <c r="D996" s="101" t="s">
        <v>112</v>
      </c>
      <c r="E996" s="101" t="s">
        <v>562</v>
      </c>
      <c r="F996" s="101" t="s">
        <v>178</v>
      </c>
      <c r="G996" s="101" t="s">
        <v>1355</v>
      </c>
      <c r="H996" s="102">
        <v>2682</v>
      </c>
      <c r="I996" s="100">
        <v>2</v>
      </c>
      <c r="J996" s="103">
        <f>นครพนม!F95</f>
        <v>585082.42000000004</v>
      </c>
      <c r="K996" s="104">
        <f>นครพนม!AL95</f>
        <v>698503.03</v>
      </c>
      <c r="L996" s="105">
        <f>นครพนม!AM95</f>
        <v>2032123.24</v>
      </c>
      <c r="M996" s="105">
        <f>นครพนม!AN95</f>
        <v>1740219.8499999999</v>
      </c>
      <c r="N996" s="101"/>
      <c r="O996" s="101"/>
      <c r="P996" s="101"/>
      <c r="Q996" s="93">
        <f t="shared" si="36"/>
        <v>291903.39000000013</v>
      </c>
      <c r="R996" s="94">
        <f t="shared" si="37"/>
        <v>757.68950037285606</v>
      </c>
    </row>
    <row r="997" spans="1:18" x14ac:dyDescent="0.35">
      <c r="A997" s="100">
        <v>9</v>
      </c>
      <c r="B997" s="101" t="s">
        <v>56</v>
      </c>
      <c r="C997" s="101" t="s">
        <v>561</v>
      </c>
      <c r="D997" s="101" t="s">
        <v>112</v>
      </c>
      <c r="E997" s="101" t="s">
        <v>562</v>
      </c>
      <c r="F997" s="101" t="s">
        <v>178</v>
      </c>
      <c r="G997" s="101" t="s">
        <v>1356</v>
      </c>
      <c r="H997" s="102">
        <v>1785</v>
      </c>
      <c r="I997" s="100">
        <v>2</v>
      </c>
      <c r="J997" s="103">
        <f>นครพนม!F96</f>
        <v>293588.88</v>
      </c>
      <c r="K997" s="104">
        <f>นครพนม!AL96</f>
        <v>422150.13</v>
      </c>
      <c r="L997" s="105">
        <f>นครพนม!AM96</f>
        <v>1712376.21</v>
      </c>
      <c r="M997" s="105">
        <f>นครพนม!AN96</f>
        <v>1621225.9700000002</v>
      </c>
      <c r="N997" s="101"/>
      <c r="O997" s="101"/>
      <c r="P997" s="101"/>
      <c r="Q997" s="93">
        <f t="shared" si="36"/>
        <v>91150.239999999758</v>
      </c>
      <c r="R997" s="94">
        <f t="shared" si="37"/>
        <v>959.31440336134449</v>
      </c>
    </row>
    <row r="998" spans="1:18" x14ac:dyDescent="0.35">
      <c r="A998" s="100">
        <v>10</v>
      </c>
      <c r="B998" s="101" t="s">
        <v>56</v>
      </c>
      <c r="C998" s="101" t="s">
        <v>561</v>
      </c>
      <c r="D998" s="101" t="s">
        <v>112</v>
      </c>
      <c r="E998" s="101" t="s">
        <v>562</v>
      </c>
      <c r="F998" s="101" t="s">
        <v>178</v>
      </c>
      <c r="G998" s="101" t="s">
        <v>1357</v>
      </c>
      <c r="H998" s="102">
        <v>3086</v>
      </c>
      <c r="I998" s="100">
        <v>3</v>
      </c>
      <c r="J998" s="103">
        <f>นครพนม!F97</f>
        <v>630947.48</v>
      </c>
      <c r="K998" s="104">
        <f>นครพนม!AL97</f>
        <v>745942.41999999993</v>
      </c>
      <c r="L998" s="105">
        <f>นครพนม!AM97</f>
        <v>2345228.33</v>
      </c>
      <c r="M998" s="105">
        <f>นครพนม!AN97</f>
        <v>1679675.92</v>
      </c>
      <c r="N998" s="101"/>
      <c r="O998" s="101"/>
      <c r="P998" s="101"/>
      <c r="Q998" s="93">
        <f t="shared" si="36"/>
        <v>665552.41000000015</v>
      </c>
      <c r="R998" s="94">
        <f t="shared" si="37"/>
        <v>759.95733311730396</v>
      </c>
    </row>
    <row r="999" spans="1:18" x14ac:dyDescent="0.35">
      <c r="A999" s="100">
        <v>11</v>
      </c>
      <c r="B999" s="101" t="s">
        <v>56</v>
      </c>
      <c r="C999" s="101" t="s">
        <v>561</v>
      </c>
      <c r="D999" s="101" t="s">
        <v>112</v>
      </c>
      <c r="E999" s="101" t="s">
        <v>562</v>
      </c>
      <c r="F999" s="101" t="s">
        <v>178</v>
      </c>
      <c r="G999" s="101" t="s">
        <v>1358</v>
      </c>
      <c r="H999" s="102">
        <v>2935</v>
      </c>
      <c r="I999" s="100">
        <v>2</v>
      </c>
      <c r="J999" s="103">
        <f>นครพนม!F98</f>
        <v>448361.34</v>
      </c>
      <c r="K999" s="104">
        <f>นครพนม!AL98</f>
        <v>495958.22000000003</v>
      </c>
      <c r="L999" s="105">
        <f>นครพนม!AM98</f>
        <v>1806002.1</v>
      </c>
      <c r="M999" s="105">
        <f>นครพนม!AN98</f>
        <v>1847468.1</v>
      </c>
      <c r="N999" s="101"/>
      <c r="O999" s="101"/>
      <c r="P999" s="101"/>
      <c r="Q999" s="93">
        <f t="shared" si="36"/>
        <v>-41466</v>
      </c>
      <c r="R999" s="94">
        <f t="shared" si="37"/>
        <v>615.33291311754692</v>
      </c>
    </row>
    <row r="1000" spans="1:18" x14ac:dyDescent="0.35">
      <c r="A1000" s="100">
        <v>12</v>
      </c>
      <c r="B1000" s="101" t="s">
        <v>56</v>
      </c>
      <c r="C1000" s="101" t="s">
        <v>561</v>
      </c>
      <c r="D1000" s="101" t="s">
        <v>112</v>
      </c>
      <c r="E1000" s="101" t="s">
        <v>562</v>
      </c>
      <c r="F1000" s="101" t="s">
        <v>178</v>
      </c>
      <c r="G1000" s="101" t="s">
        <v>1359</v>
      </c>
      <c r="H1000" s="102">
        <v>3083</v>
      </c>
      <c r="I1000" s="100">
        <v>3</v>
      </c>
      <c r="J1000" s="103">
        <f>นครพนม!F99</f>
        <v>236277.94</v>
      </c>
      <c r="K1000" s="104">
        <f>นครพนม!AL99</f>
        <v>366730.05</v>
      </c>
      <c r="L1000" s="105">
        <f>นครพนม!AM99</f>
        <v>1959182.0299999998</v>
      </c>
      <c r="M1000" s="105">
        <f>นครพนม!AN99</f>
        <v>1818485.9200000002</v>
      </c>
      <c r="N1000" s="101"/>
      <c r="O1000" s="101"/>
      <c r="P1000" s="101"/>
      <c r="Q1000" s="93">
        <f t="shared" si="36"/>
        <v>140696.10999999964</v>
      </c>
      <c r="R1000" s="94">
        <f t="shared" si="37"/>
        <v>635.47908855011349</v>
      </c>
    </row>
    <row r="1001" spans="1:18" x14ac:dyDescent="0.35">
      <c r="A1001" s="100">
        <v>13</v>
      </c>
      <c r="B1001" s="101" t="s">
        <v>56</v>
      </c>
      <c r="C1001" s="101" t="s">
        <v>561</v>
      </c>
      <c r="D1001" s="101" t="s">
        <v>112</v>
      </c>
      <c r="E1001" s="101" t="s">
        <v>562</v>
      </c>
      <c r="F1001" s="101" t="s">
        <v>178</v>
      </c>
      <c r="G1001" s="101" t="s">
        <v>1360</v>
      </c>
      <c r="H1001" s="102">
        <v>2178</v>
      </c>
      <c r="I1001" s="100">
        <v>2</v>
      </c>
      <c r="J1001" s="103">
        <f>นครพนม!F100</f>
        <v>497211.13</v>
      </c>
      <c r="K1001" s="104">
        <f>นครพนม!AL100</f>
        <v>593149.98</v>
      </c>
      <c r="L1001" s="105">
        <f>นครพนม!AM100</f>
        <v>1835173.79</v>
      </c>
      <c r="M1001" s="105">
        <f>นครพนม!AN100</f>
        <v>1391426.8399999999</v>
      </c>
      <c r="N1001" s="101"/>
      <c r="O1001" s="101"/>
      <c r="P1001" s="101"/>
      <c r="Q1001" s="93">
        <f t="shared" si="36"/>
        <v>443746.95000000019</v>
      </c>
      <c r="R1001" s="94">
        <f t="shared" si="37"/>
        <v>842.59586317722687</v>
      </c>
    </row>
    <row r="1002" spans="1:18" x14ac:dyDescent="0.35">
      <c r="A1002" s="100">
        <v>14</v>
      </c>
      <c r="B1002" s="101" t="s">
        <v>56</v>
      </c>
      <c r="C1002" s="101" t="s">
        <v>561</v>
      </c>
      <c r="D1002" s="101" t="s">
        <v>112</v>
      </c>
      <c r="E1002" s="101" t="s">
        <v>562</v>
      </c>
      <c r="F1002" s="101" t="s">
        <v>178</v>
      </c>
      <c r="G1002" s="101" t="s">
        <v>1361</v>
      </c>
      <c r="H1002" s="102">
        <v>1955</v>
      </c>
      <c r="I1002" s="100">
        <v>2</v>
      </c>
      <c r="J1002" s="103">
        <f>นครพนม!F101</f>
        <v>637014.28</v>
      </c>
      <c r="K1002" s="104">
        <f>นครพนม!AL101</f>
        <v>736112.53</v>
      </c>
      <c r="L1002" s="105">
        <f>นครพนม!AM101</f>
        <v>1921156.21</v>
      </c>
      <c r="M1002" s="105">
        <f>นครพนม!AN101</f>
        <v>1966613.25</v>
      </c>
      <c r="N1002" s="101"/>
      <c r="O1002" s="101"/>
      <c r="P1002" s="101"/>
      <c r="Q1002" s="93">
        <f t="shared" si="36"/>
        <v>-45457.040000000037</v>
      </c>
      <c r="R1002" s="94">
        <f t="shared" si="37"/>
        <v>982.68859846547309</v>
      </c>
    </row>
    <row r="1003" spans="1:18" x14ac:dyDescent="0.35">
      <c r="A1003" s="100">
        <v>15</v>
      </c>
      <c r="B1003" s="101" t="s">
        <v>56</v>
      </c>
      <c r="C1003" s="101" t="s">
        <v>561</v>
      </c>
      <c r="D1003" s="101" t="s">
        <v>112</v>
      </c>
      <c r="E1003" s="101" t="s">
        <v>562</v>
      </c>
      <c r="F1003" s="101" t="s">
        <v>178</v>
      </c>
      <c r="G1003" s="101" t="s">
        <v>1362</v>
      </c>
      <c r="H1003" s="102">
        <v>2753</v>
      </c>
      <c r="I1003" s="100">
        <v>2</v>
      </c>
      <c r="J1003" s="103">
        <f>นครพนม!F102</f>
        <v>358758.55</v>
      </c>
      <c r="K1003" s="104">
        <f>นครพนม!AL102</f>
        <v>1187527.42</v>
      </c>
      <c r="L1003" s="105">
        <f>นครพนม!AM102</f>
        <v>2722458.81</v>
      </c>
      <c r="M1003" s="105">
        <f>นครพนม!AN102</f>
        <v>1762940.8</v>
      </c>
      <c r="N1003" s="101"/>
      <c r="O1003" s="101"/>
      <c r="P1003" s="101"/>
      <c r="Q1003" s="93">
        <f t="shared" si="36"/>
        <v>959518.01</v>
      </c>
      <c r="R1003" s="94">
        <f t="shared" si="37"/>
        <v>988.9062150381402</v>
      </c>
    </row>
    <row r="1004" spans="1:18" x14ac:dyDescent="0.35">
      <c r="A1004" s="100">
        <v>16</v>
      </c>
      <c r="B1004" s="101" t="s">
        <v>56</v>
      </c>
      <c r="C1004" s="101" t="s">
        <v>561</v>
      </c>
      <c r="D1004" s="101" t="s">
        <v>112</v>
      </c>
      <c r="E1004" s="101" t="s">
        <v>562</v>
      </c>
      <c r="F1004" s="101" t="s">
        <v>178</v>
      </c>
      <c r="G1004" s="101" t="s">
        <v>1363</v>
      </c>
      <c r="H1004" s="102">
        <v>2934</v>
      </c>
      <c r="I1004" s="100">
        <v>2</v>
      </c>
      <c r="J1004" s="103">
        <f>นครพนม!F103</f>
        <v>325143.63</v>
      </c>
      <c r="K1004" s="104">
        <f>นครพนม!AL103</f>
        <v>409874.74</v>
      </c>
      <c r="L1004" s="105">
        <f>นครพนม!AM103</f>
        <v>1805993.85</v>
      </c>
      <c r="M1004" s="105">
        <f>นครพนม!AN103</f>
        <v>1883849.03</v>
      </c>
      <c r="N1004" s="101"/>
      <c r="O1004" s="101"/>
      <c r="P1004" s="101"/>
      <c r="Q1004" s="93">
        <f t="shared" si="36"/>
        <v>-77855.179999999935</v>
      </c>
      <c r="R1004" s="94">
        <f t="shared" si="37"/>
        <v>615.53982617586917</v>
      </c>
    </row>
    <row r="1005" spans="1:18" x14ac:dyDescent="0.35">
      <c r="A1005" s="100">
        <v>17</v>
      </c>
      <c r="B1005" s="101" t="s">
        <v>56</v>
      </c>
      <c r="C1005" s="101" t="s">
        <v>561</v>
      </c>
      <c r="D1005" s="101" t="s">
        <v>112</v>
      </c>
      <c r="E1005" s="101" t="s">
        <v>562</v>
      </c>
      <c r="F1005" s="101" t="s">
        <v>178</v>
      </c>
      <c r="G1005" s="101" t="s">
        <v>1364</v>
      </c>
      <c r="H1005" s="102">
        <v>3440</v>
      </c>
      <c r="I1005" s="100">
        <v>3</v>
      </c>
      <c r="J1005" s="103">
        <f>นครพนม!F104</f>
        <v>757041.77</v>
      </c>
      <c r="K1005" s="104">
        <f>นครพนม!AL104</f>
        <v>869005.72</v>
      </c>
      <c r="L1005" s="105">
        <f>นครพนม!AM104</f>
        <v>2345098.7799999998</v>
      </c>
      <c r="M1005" s="105">
        <f>นครพนม!AN104</f>
        <v>1839224.44</v>
      </c>
      <c r="N1005" s="101"/>
      <c r="O1005" s="101"/>
      <c r="P1005" s="101"/>
      <c r="Q1005" s="93">
        <f t="shared" si="36"/>
        <v>505874.33999999985</v>
      </c>
      <c r="R1005" s="94">
        <f t="shared" si="37"/>
        <v>681.71476162790691</v>
      </c>
    </row>
    <row r="1006" spans="1:18" x14ac:dyDescent="0.35">
      <c r="A1006" s="100">
        <v>18</v>
      </c>
      <c r="B1006" s="101" t="s">
        <v>56</v>
      </c>
      <c r="C1006" s="101" t="s">
        <v>561</v>
      </c>
      <c r="D1006" s="101" t="s">
        <v>112</v>
      </c>
      <c r="E1006" s="101" t="s">
        <v>562</v>
      </c>
      <c r="F1006" s="101" t="s">
        <v>178</v>
      </c>
      <c r="G1006" s="101" t="s">
        <v>1365</v>
      </c>
      <c r="H1006" s="102">
        <v>1937</v>
      </c>
      <c r="I1006" s="100">
        <v>2</v>
      </c>
      <c r="J1006" s="103">
        <f>นครพนม!F105</f>
        <v>482656.48</v>
      </c>
      <c r="K1006" s="104">
        <f>นครพนม!AL105</f>
        <v>480956.93</v>
      </c>
      <c r="L1006" s="105">
        <f>นครพนม!AM105</f>
        <v>2073824.1</v>
      </c>
      <c r="M1006" s="105">
        <f>นครพนม!AN105</f>
        <v>2019590.63</v>
      </c>
      <c r="N1006" s="101"/>
      <c r="O1006" s="101"/>
      <c r="P1006" s="101"/>
      <c r="Q1006" s="93">
        <f t="shared" si="36"/>
        <v>54233.470000000205</v>
      </c>
      <c r="R1006" s="94">
        <f t="shared" si="37"/>
        <v>1070.6371192565823</v>
      </c>
    </row>
    <row r="1007" spans="1:18" x14ac:dyDescent="0.35">
      <c r="A1007" s="100">
        <v>19</v>
      </c>
      <c r="B1007" s="101" t="s">
        <v>56</v>
      </c>
      <c r="C1007" s="101" t="s">
        <v>561</v>
      </c>
      <c r="D1007" s="101" t="s">
        <v>112</v>
      </c>
      <c r="E1007" s="101" t="s">
        <v>562</v>
      </c>
      <c r="F1007" s="101" t="s">
        <v>178</v>
      </c>
      <c r="G1007" s="101" t="s">
        <v>1366</v>
      </c>
      <c r="H1007" s="102">
        <v>2642</v>
      </c>
      <c r="I1007" s="100">
        <v>2</v>
      </c>
      <c r="J1007" s="103">
        <f>นครพนม!F106</f>
        <v>226897.13</v>
      </c>
      <c r="K1007" s="104">
        <f>นครพนม!AL106</f>
        <v>148994.30000000002</v>
      </c>
      <c r="L1007" s="105">
        <f>นครพนม!AM106</f>
        <v>1754854.9</v>
      </c>
      <c r="M1007" s="105">
        <f>นครพนม!AN106</f>
        <v>1754537.24</v>
      </c>
      <c r="N1007" s="101"/>
      <c r="O1007" s="101"/>
      <c r="P1007" s="101"/>
      <c r="Q1007" s="93">
        <f t="shared" si="36"/>
        <v>317.65999999991618</v>
      </c>
      <c r="R1007" s="94">
        <f t="shared" si="37"/>
        <v>664.21457229371686</v>
      </c>
    </row>
    <row r="1008" spans="1:18" x14ac:dyDescent="0.35">
      <c r="A1008" s="100">
        <v>20</v>
      </c>
      <c r="B1008" s="101" t="s">
        <v>56</v>
      </c>
      <c r="C1008" s="101" t="s">
        <v>561</v>
      </c>
      <c r="D1008" s="101" t="s">
        <v>112</v>
      </c>
      <c r="E1008" s="101" t="s">
        <v>562</v>
      </c>
      <c r="F1008" s="101" t="s">
        <v>178</v>
      </c>
      <c r="G1008" s="101" t="s">
        <v>1367</v>
      </c>
      <c r="H1008" s="102">
        <v>2293</v>
      </c>
      <c r="I1008" s="100">
        <v>2</v>
      </c>
      <c r="J1008" s="103">
        <f>นครพนม!F107</f>
        <v>900446.52</v>
      </c>
      <c r="K1008" s="104">
        <f>นครพนม!AL107</f>
        <v>931832.19000000006</v>
      </c>
      <c r="L1008" s="105">
        <f>นครพนม!AM107</f>
        <v>1829208.3699999999</v>
      </c>
      <c r="M1008" s="105">
        <f>นครพนม!AN107</f>
        <v>1650349.26</v>
      </c>
      <c r="N1008" s="101"/>
      <c r="O1008" s="101"/>
      <c r="P1008" s="101"/>
      <c r="Q1008" s="93">
        <f t="shared" si="36"/>
        <v>178859.10999999987</v>
      </c>
      <c r="R1008" s="94">
        <f t="shared" si="37"/>
        <v>797.73587876144779</v>
      </c>
    </row>
    <row r="1009" spans="1:18" s="112" customFormat="1" x14ac:dyDescent="0.35">
      <c r="A1009" s="106">
        <v>7</v>
      </c>
      <c r="B1009" s="107" t="s">
        <v>56</v>
      </c>
      <c r="C1009" s="107"/>
      <c r="D1009" s="107"/>
      <c r="E1009" s="199" t="s">
        <v>75</v>
      </c>
      <c r="F1009" s="199"/>
      <c r="G1009" s="199" t="s">
        <v>564</v>
      </c>
      <c r="H1009" s="113">
        <f>SUM(H989:H1008)</f>
        <v>48894</v>
      </c>
      <c r="I1009" s="106"/>
      <c r="J1009" s="109">
        <f>SUM(J989:J1008)</f>
        <v>8676803.9400000013</v>
      </c>
      <c r="K1009" s="109">
        <f>SUM(K989:K1008)</f>
        <v>10590939.609999999</v>
      </c>
      <c r="L1009" s="109">
        <f>SUM(L989:L1008)</f>
        <v>35442106.920000002</v>
      </c>
      <c r="M1009" s="109">
        <f>SUM(M989:M1008)</f>
        <v>31623279.400000002</v>
      </c>
      <c r="N1009" s="107">
        <v>19</v>
      </c>
      <c r="O1009" s="107">
        <v>19</v>
      </c>
      <c r="P1009" s="107">
        <f>N1009-O1009</f>
        <v>0</v>
      </c>
      <c r="Q1009" s="110">
        <f t="shared" si="36"/>
        <v>3818827.5199999996</v>
      </c>
      <c r="R1009" s="111">
        <f>L1009/H1009</f>
        <v>724.87640446680575</v>
      </c>
    </row>
    <row r="1010" spans="1:18" x14ac:dyDescent="0.35">
      <c r="A1010" s="100">
        <v>1</v>
      </c>
      <c r="B1010" s="101" t="s">
        <v>56</v>
      </c>
      <c r="C1010" s="101" t="s">
        <v>565</v>
      </c>
      <c r="D1010" s="101" t="s">
        <v>119</v>
      </c>
      <c r="E1010" s="101" t="s">
        <v>566</v>
      </c>
      <c r="F1010" s="101" t="s">
        <v>208</v>
      </c>
      <c r="G1010" s="101" t="s">
        <v>567</v>
      </c>
      <c r="H1010" s="102"/>
      <c r="I1010" s="100"/>
      <c r="J1010" s="103"/>
      <c r="K1010" s="104"/>
      <c r="L1010" s="105"/>
      <c r="M1010" s="105"/>
      <c r="N1010" s="101"/>
      <c r="O1010" s="101"/>
      <c r="P1010" s="101"/>
    </row>
    <row r="1011" spans="1:18" x14ac:dyDescent="0.35">
      <c r="A1011" s="100">
        <v>2</v>
      </c>
      <c r="B1011" s="101" t="s">
        <v>56</v>
      </c>
      <c r="C1011" s="101" t="s">
        <v>565</v>
      </c>
      <c r="D1011" s="101" t="s">
        <v>119</v>
      </c>
      <c r="E1011" s="101" t="s">
        <v>566</v>
      </c>
      <c r="F1011" s="101" t="s">
        <v>178</v>
      </c>
      <c r="G1011" s="101" t="s">
        <v>1368</v>
      </c>
      <c r="H1011" s="102">
        <v>2877</v>
      </c>
      <c r="I1011" s="100">
        <v>2</v>
      </c>
      <c r="J1011" s="103">
        <f>นครพนม!F108</f>
        <v>406383.31</v>
      </c>
      <c r="K1011" s="104">
        <f>นครพนม!AL108</f>
        <v>432407.49</v>
      </c>
      <c r="L1011" s="105">
        <f>นครพนม!AM108</f>
        <v>1989826.1099999999</v>
      </c>
      <c r="M1011" s="105">
        <f>นครพนม!AN108</f>
        <v>1732020.2</v>
      </c>
      <c r="N1011" s="101"/>
      <c r="O1011" s="101"/>
      <c r="P1011" s="101"/>
      <c r="Q1011" s="93">
        <f t="shared" si="36"/>
        <v>257805.90999999992</v>
      </c>
      <c r="R1011" s="94">
        <f t="shared" si="37"/>
        <v>691.63229405630864</v>
      </c>
    </row>
    <row r="1012" spans="1:18" x14ac:dyDescent="0.35">
      <c r="A1012" s="100">
        <v>3</v>
      </c>
      <c r="B1012" s="101" t="s">
        <v>56</v>
      </c>
      <c r="C1012" s="101" t="s">
        <v>565</v>
      </c>
      <c r="D1012" s="101" t="s">
        <v>119</v>
      </c>
      <c r="E1012" s="101" t="s">
        <v>566</v>
      </c>
      <c r="F1012" s="101" t="s">
        <v>178</v>
      </c>
      <c r="G1012" s="101" t="s">
        <v>1369</v>
      </c>
      <c r="H1012" s="102">
        <v>2927</v>
      </c>
      <c r="I1012" s="100">
        <v>2</v>
      </c>
      <c r="J1012" s="103">
        <f>นครพนม!F109</f>
        <v>617599.11</v>
      </c>
      <c r="K1012" s="104">
        <f>นครพนม!AL109</f>
        <v>637670.85</v>
      </c>
      <c r="L1012" s="105">
        <f>นครพนม!AM109</f>
        <v>1697051.95</v>
      </c>
      <c r="M1012" s="105">
        <f>นครพนม!AN109</f>
        <v>1673247.24</v>
      </c>
      <c r="N1012" s="101"/>
      <c r="O1012" s="101"/>
      <c r="P1012" s="101"/>
      <c r="Q1012" s="93">
        <f t="shared" si="36"/>
        <v>23804.709999999963</v>
      </c>
      <c r="R1012" s="94">
        <f t="shared" si="37"/>
        <v>579.79226170140078</v>
      </c>
    </row>
    <row r="1013" spans="1:18" x14ac:dyDescent="0.35">
      <c r="A1013" s="100">
        <v>4</v>
      </c>
      <c r="B1013" s="101" t="s">
        <v>56</v>
      </c>
      <c r="C1013" s="101" t="s">
        <v>565</v>
      </c>
      <c r="D1013" s="101" t="s">
        <v>119</v>
      </c>
      <c r="E1013" s="101" t="s">
        <v>566</v>
      </c>
      <c r="F1013" s="101" t="s">
        <v>178</v>
      </c>
      <c r="G1013" s="101" t="s">
        <v>1370</v>
      </c>
      <c r="H1013" s="102">
        <v>4184</v>
      </c>
      <c r="I1013" s="100">
        <v>3</v>
      </c>
      <c r="J1013" s="103">
        <f>นครพนม!F110</f>
        <v>383376.53</v>
      </c>
      <c r="K1013" s="104">
        <f>นครพนม!AL110</f>
        <v>401516.93</v>
      </c>
      <c r="L1013" s="105">
        <f>นครพนม!AM110</f>
        <v>2192563.0100000002</v>
      </c>
      <c r="M1013" s="105">
        <f>นครพนม!AN110</f>
        <v>2016183.4899999998</v>
      </c>
      <c r="N1013" s="101"/>
      <c r="O1013" s="101"/>
      <c r="P1013" s="101"/>
      <c r="Q1013" s="93">
        <f t="shared" si="36"/>
        <v>176379.52000000048</v>
      </c>
      <c r="R1013" s="94">
        <f t="shared" si="37"/>
        <v>524.03513623326967</v>
      </c>
    </row>
    <row r="1014" spans="1:18" x14ac:dyDescent="0.35">
      <c r="A1014" s="100">
        <v>5</v>
      </c>
      <c r="B1014" s="101" t="s">
        <v>56</v>
      </c>
      <c r="C1014" s="101" t="s">
        <v>565</v>
      </c>
      <c r="D1014" s="101" t="s">
        <v>119</v>
      </c>
      <c r="E1014" s="101" t="s">
        <v>566</v>
      </c>
      <c r="F1014" s="101" t="s">
        <v>178</v>
      </c>
      <c r="G1014" s="101" t="s">
        <v>1371</v>
      </c>
      <c r="H1014" s="102">
        <v>4677</v>
      </c>
      <c r="I1014" s="100">
        <v>4</v>
      </c>
      <c r="J1014" s="103">
        <f>นครพนม!F111</f>
        <v>458362.79</v>
      </c>
      <c r="K1014" s="104">
        <f>นครพนม!AL111</f>
        <v>620528.74</v>
      </c>
      <c r="L1014" s="105">
        <f>นครพนม!AM111</f>
        <v>2357828.9099999997</v>
      </c>
      <c r="M1014" s="105">
        <f>นครพนม!AN111</f>
        <v>1937194.7</v>
      </c>
      <c r="N1014" s="101"/>
      <c r="O1014" s="101"/>
      <c r="P1014" s="101"/>
      <c r="Q1014" s="93">
        <f t="shared" si="36"/>
        <v>420634.20999999973</v>
      </c>
      <c r="R1014" s="94">
        <f t="shared" si="37"/>
        <v>504.13275817831936</v>
      </c>
    </row>
    <row r="1015" spans="1:18" x14ac:dyDescent="0.35">
      <c r="A1015" s="100">
        <v>6</v>
      </c>
      <c r="B1015" s="101" t="s">
        <v>56</v>
      </c>
      <c r="C1015" s="101" t="s">
        <v>565</v>
      </c>
      <c r="D1015" s="101" t="s">
        <v>119</v>
      </c>
      <c r="E1015" s="101" t="s">
        <v>566</v>
      </c>
      <c r="F1015" s="101" t="s">
        <v>178</v>
      </c>
      <c r="G1015" s="101" t="s">
        <v>1372</v>
      </c>
      <c r="H1015" s="102">
        <v>2227</v>
      </c>
      <c r="I1015" s="100">
        <v>2</v>
      </c>
      <c r="J1015" s="103">
        <f>นครพนม!F112</f>
        <v>325417.45</v>
      </c>
      <c r="K1015" s="104">
        <f>นครพนม!AL112</f>
        <v>358500.32</v>
      </c>
      <c r="L1015" s="105">
        <f>นครพนม!AM112</f>
        <v>1687397.9</v>
      </c>
      <c r="M1015" s="105">
        <f>นครพนม!AN112</f>
        <v>1513168.06</v>
      </c>
      <c r="N1015" s="101"/>
      <c r="O1015" s="101"/>
      <c r="P1015" s="101"/>
      <c r="Q1015" s="93">
        <f t="shared" si="36"/>
        <v>174229.83999999985</v>
      </c>
      <c r="R1015" s="94">
        <f t="shared" si="37"/>
        <v>757.69999999999993</v>
      </c>
    </row>
    <row r="1016" spans="1:18" x14ac:dyDescent="0.35">
      <c r="A1016" s="100">
        <v>7</v>
      </c>
      <c r="B1016" s="101" t="s">
        <v>56</v>
      </c>
      <c r="C1016" s="101" t="s">
        <v>565</v>
      </c>
      <c r="D1016" s="101" t="s">
        <v>119</v>
      </c>
      <c r="E1016" s="101" t="s">
        <v>566</v>
      </c>
      <c r="F1016" s="101" t="s">
        <v>178</v>
      </c>
      <c r="G1016" s="101" t="s">
        <v>1373</v>
      </c>
      <c r="H1016" s="102">
        <v>815</v>
      </c>
      <c r="I1016" s="100">
        <v>1</v>
      </c>
      <c r="J1016" s="103">
        <f>นครพนม!F113</f>
        <v>399768.67</v>
      </c>
      <c r="K1016" s="104">
        <f>นครพนม!AL113</f>
        <v>398183.81</v>
      </c>
      <c r="L1016" s="105">
        <f>นครพนม!AM113</f>
        <v>1422752</v>
      </c>
      <c r="M1016" s="105">
        <f>นครพนม!AN113</f>
        <v>1195445.0799999998</v>
      </c>
      <c r="N1016" s="101"/>
      <c r="O1016" s="101"/>
      <c r="P1016" s="101"/>
      <c r="Q1016" s="93">
        <f t="shared" si="36"/>
        <v>227306.92000000016</v>
      </c>
      <c r="R1016" s="94">
        <f t="shared" si="37"/>
        <v>1745.7079754601227</v>
      </c>
    </row>
    <row r="1017" spans="1:18" x14ac:dyDescent="0.35">
      <c r="A1017" s="100">
        <v>8</v>
      </c>
      <c r="B1017" s="101" t="s">
        <v>56</v>
      </c>
      <c r="C1017" s="101" t="s">
        <v>565</v>
      </c>
      <c r="D1017" s="101" t="s">
        <v>119</v>
      </c>
      <c r="E1017" s="101" t="s">
        <v>566</v>
      </c>
      <c r="F1017" s="101" t="s">
        <v>178</v>
      </c>
      <c r="G1017" s="101" t="s">
        <v>1374</v>
      </c>
      <c r="H1017" s="102">
        <v>3601</v>
      </c>
      <c r="I1017" s="100">
        <v>3</v>
      </c>
      <c r="J1017" s="103">
        <f>นครพนม!F114</f>
        <v>170053.92</v>
      </c>
      <c r="K1017" s="104">
        <f>นครพนม!AL114</f>
        <v>363378.37</v>
      </c>
      <c r="L1017" s="105">
        <f>นครพนม!AM114</f>
        <v>1784946.1800000002</v>
      </c>
      <c r="M1017" s="105">
        <f>นครพนม!AN114</f>
        <v>1654130</v>
      </c>
      <c r="N1017" s="101"/>
      <c r="O1017" s="101"/>
      <c r="P1017" s="101"/>
      <c r="Q1017" s="93">
        <f t="shared" si="36"/>
        <v>130816.18000000017</v>
      </c>
      <c r="R1017" s="94">
        <f t="shared" si="37"/>
        <v>495.68069425159683</v>
      </c>
    </row>
    <row r="1018" spans="1:18" x14ac:dyDescent="0.35">
      <c r="A1018" s="100">
        <v>9</v>
      </c>
      <c r="B1018" s="101" t="s">
        <v>56</v>
      </c>
      <c r="C1018" s="101" t="s">
        <v>565</v>
      </c>
      <c r="D1018" s="101" t="s">
        <v>119</v>
      </c>
      <c r="E1018" s="101" t="s">
        <v>566</v>
      </c>
      <c r="F1018" s="101" t="s">
        <v>178</v>
      </c>
      <c r="G1018" s="101" t="s">
        <v>1375</v>
      </c>
      <c r="H1018" s="102">
        <v>2371</v>
      </c>
      <c r="I1018" s="100">
        <v>2</v>
      </c>
      <c r="J1018" s="103">
        <f>นครพนม!F115</f>
        <v>408747.09</v>
      </c>
      <c r="K1018" s="104">
        <f>นครพนม!AL115</f>
        <v>475517.8</v>
      </c>
      <c r="L1018" s="105">
        <f>นครพนม!AM115</f>
        <v>1711904.37</v>
      </c>
      <c r="M1018" s="105">
        <f>นครพนม!AN115</f>
        <v>1515411.3800000001</v>
      </c>
      <c r="N1018" s="101"/>
      <c r="O1018" s="101"/>
      <c r="P1018" s="101"/>
      <c r="Q1018" s="93">
        <f t="shared" si="36"/>
        <v>196492.99</v>
      </c>
      <c r="R1018" s="94">
        <f t="shared" si="37"/>
        <v>722.01787009700558</v>
      </c>
    </row>
    <row r="1019" spans="1:18" x14ac:dyDescent="0.35">
      <c r="A1019" s="100">
        <v>10</v>
      </c>
      <c r="B1019" s="101" t="s">
        <v>56</v>
      </c>
      <c r="C1019" s="101" t="s">
        <v>565</v>
      </c>
      <c r="D1019" s="101" t="s">
        <v>119</v>
      </c>
      <c r="E1019" s="101" t="s">
        <v>566</v>
      </c>
      <c r="F1019" s="101" t="s">
        <v>178</v>
      </c>
      <c r="G1019" s="101" t="s">
        <v>1376</v>
      </c>
      <c r="H1019" s="102">
        <v>1293</v>
      </c>
      <c r="I1019" s="100">
        <v>1</v>
      </c>
      <c r="J1019" s="103">
        <f>นครพนม!F116</f>
        <v>394005.22</v>
      </c>
      <c r="K1019" s="104">
        <f>นครพนม!AL116</f>
        <v>431132.20999999996</v>
      </c>
      <c r="L1019" s="105">
        <f>นครพนม!AM116</f>
        <v>1446855.5</v>
      </c>
      <c r="M1019" s="105">
        <f>นครพนม!AN116</f>
        <v>1315753.6299999999</v>
      </c>
      <c r="N1019" s="101"/>
      <c r="O1019" s="101"/>
      <c r="P1019" s="101"/>
      <c r="Q1019" s="93">
        <f t="shared" si="36"/>
        <v>131101.87000000011</v>
      </c>
      <c r="R1019" s="94">
        <f t="shared" si="37"/>
        <v>1118.991105955143</v>
      </c>
    </row>
    <row r="1020" spans="1:18" x14ac:dyDescent="0.35">
      <c r="A1020" s="100">
        <v>11</v>
      </c>
      <c r="B1020" s="101" t="s">
        <v>56</v>
      </c>
      <c r="C1020" s="101" t="s">
        <v>565</v>
      </c>
      <c r="D1020" s="101" t="s">
        <v>119</v>
      </c>
      <c r="E1020" s="101" t="s">
        <v>566</v>
      </c>
      <c r="F1020" s="101" t="s">
        <v>178</v>
      </c>
      <c r="G1020" s="101" t="s">
        <v>1377</v>
      </c>
      <c r="H1020" s="102">
        <v>3237</v>
      </c>
      <c r="I1020" s="100">
        <v>3</v>
      </c>
      <c r="J1020" s="103">
        <f>นครพนม!F117</f>
        <v>527047.47</v>
      </c>
      <c r="K1020" s="104">
        <f>นครพนม!AL117</f>
        <v>531097.62</v>
      </c>
      <c r="L1020" s="105">
        <f>นครพนม!AM117</f>
        <v>2715829.1500000004</v>
      </c>
      <c r="M1020" s="105">
        <f>นครพนม!AN117</f>
        <v>2251274.23</v>
      </c>
      <c r="N1020" s="101"/>
      <c r="O1020" s="101"/>
      <c r="P1020" s="101"/>
      <c r="Q1020" s="93">
        <f t="shared" si="36"/>
        <v>464554.92000000039</v>
      </c>
      <c r="R1020" s="94">
        <f t="shared" si="37"/>
        <v>838.9957213469263</v>
      </c>
    </row>
    <row r="1021" spans="1:18" x14ac:dyDescent="0.35">
      <c r="A1021" s="100">
        <v>12</v>
      </c>
      <c r="B1021" s="101" t="s">
        <v>56</v>
      </c>
      <c r="C1021" s="101" t="s">
        <v>565</v>
      </c>
      <c r="D1021" s="101" t="s">
        <v>119</v>
      </c>
      <c r="E1021" s="101" t="s">
        <v>566</v>
      </c>
      <c r="F1021" s="101" t="s">
        <v>178</v>
      </c>
      <c r="G1021" s="101" t="s">
        <v>1378</v>
      </c>
      <c r="H1021" s="102">
        <v>1500</v>
      </c>
      <c r="I1021" s="100">
        <v>1</v>
      </c>
      <c r="J1021" s="103">
        <f>นครพนม!F118</f>
        <v>497018.66</v>
      </c>
      <c r="K1021" s="104">
        <f>นครพนม!AL118</f>
        <v>518304.76</v>
      </c>
      <c r="L1021" s="105">
        <f>นครพนม!AM118</f>
        <v>1731565.7899999998</v>
      </c>
      <c r="M1021" s="105">
        <f>นครพนม!AN118</f>
        <v>1446903.11</v>
      </c>
      <c r="N1021" s="101"/>
      <c r="O1021" s="101"/>
      <c r="P1021" s="101"/>
      <c r="Q1021" s="93">
        <f t="shared" si="36"/>
        <v>284662.6799999997</v>
      </c>
      <c r="R1021" s="94">
        <f t="shared" si="37"/>
        <v>1154.3771933333333</v>
      </c>
    </row>
    <row r="1022" spans="1:18" x14ac:dyDescent="0.35">
      <c r="A1022" s="100">
        <v>13</v>
      </c>
      <c r="B1022" s="101" t="s">
        <v>56</v>
      </c>
      <c r="C1022" s="101" t="s">
        <v>565</v>
      </c>
      <c r="D1022" s="101" t="s">
        <v>119</v>
      </c>
      <c r="E1022" s="101" t="s">
        <v>566</v>
      </c>
      <c r="F1022" s="101" t="s">
        <v>178</v>
      </c>
      <c r="G1022" s="101" t="s">
        <v>1379</v>
      </c>
      <c r="H1022" s="102">
        <v>2077</v>
      </c>
      <c r="I1022" s="100">
        <v>2</v>
      </c>
      <c r="J1022" s="103">
        <f>นครพนม!F119</f>
        <v>217553.97</v>
      </c>
      <c r="K1022" s="104">
        <f>นครพนม!AL119</f>
        <v>243100.77000000002</v>
      </c>
      <c r="L1022" s="105">
        <f>นครพนม!AM119</f>
        <v>1895122.1099999999</v>
      </c>
      <c r="M1022" s="105">
        <f>นครพนม!AN119</f>
        <v>1747032.23</v>
      </c>
      <c r="N1022" s="101"/>
      <c r="O1022" s="101"/>
      <c r="P1022" s="101"/>
      <c r="Q1022" s="93">
        <f t="shared" si="36"/>
        <v>148089.87999999989</v>
      </c>
      <c r="R1022" s="94">
        <f t="shared" si="37"/>
        <v>912.43240731824744</v>
      </c>
    </row>
    <row r="1023" spans="1:18" x14ac:dyDescent="0.35">
      <c r="A1023" s="100">
        <v>14</v>
      </c>
      <c r="B1023" s="101" t="s">
        <v>56</v>
      </c>
      <c r="C1023" s="101" t="s">
        <v>565</v>
      </c>
      <c r="D1023" s="101" t="s">
        <v>119</v>
      </c>
      <c r="E1023" s="101" t="s">
        <v>566</v>
      </c>
      <c r="F1023" s="101" t="s">
        <v>178</v>
      </c>
      <c r="G1023" s="101" t="s">
        <v>1380</v>
      </c>
      <c r="H1023" s="102">
        <v>2981</v>
      </c>
      <c r="I1023" s="100">
        <v>2</v>
      </c>
      <c r="J1023" s="103">
        <f>นครพนม!F120</f>
        <v>340535.25</v>
      </c>
      <c r="K1023" s="104">
        <f>นครพนม!AL120</f>
        <v>396795.98</v>
      </c>
      <c r="L1023" s="105">
        <f>นครพนม!AM120</f>
        <v>1828358.15</v>
      </c>
      <c r="M1023" s="105">
        <f>นครพนม!AN120</f>
        <v>1675625.05</v>
      </c>
      <c r="N1023" s="101"/>
      <c r="O1023" s="101"/>
      <c r="P1023" s="101"/>
      <c r="Q1023" s="93">
        <f t="shared" si="36"/>
        <v>152733.09999999986</v>
      </c>
      <c r="R1023" s="94">
        <f t="shared" si="37"/>
        <v>613.33718550821868</v>
      </c>
    </row>
    <row r="1024" spans="1:18" x14ac:dyDescent="0.35">
      <c r="A1024" s="100">
        <v>15</v>
      </c>
      <c r="B1024" s="101" t="s">
        <v>56</v>
      </c>
      <c r="C1024" s="101" t="s">
        <v>565</v>
      </c>
      <c r="D1024" s="101" t="s">
        <v>119</v>
      </c>
      <c r="E1024" s="101" t="s">
        <v>566</v>
      </c>
      <c r="F1024" s="101" t="s">
        <v>178</v>
      </c>
      <c r="G1024" s="101" t="s">
        <v>1381</v>
      </c>
      <c r="H1024" s="102">
        <v>2573</v>
      </c>
      <c r="I1024" s="100">
        <v>2</v>
      </c>
      <c r="J1024" s="103">
        <f>นครพนม!F121</f>
        <v>371294.23</v>
      </c>
      <c r="K1024" s="104">
        <f>นครพนม!AL121</f>
        <v>255527.33</v>
      </c>
      <c r="L1024" s="105">
        <f>นครพนม!AM121</f>
        <v>1922114.47</v>
      </c>
      <c r="M1024" s="105">
        <f>นครพนม!AN121</f>
        <v>1821748.64</v>
      </c>
      <c r="N1024" s="101"/>
      <c r="O1024" s="101"/>
      <c r="P1024" s="101"/>
      <c r="Q1024" s="93">
        <f t="shared" si="36"/>
        <v>100365.83000000007</v>
      </c>
      <c r="R1024" s="94">
        <f t="shared" si="37"/>
        <v>747.03244073066458</v>
      </c>
    </row>
    <row r="1025" spans="1:18" x14ac:dyDescent="0.35">
      <c r="A1025" s="100">
        <v>16</v>
      </c>
      <c r="B1025" s="101" t="s">
        <v>56</v>
      </c>
      <c r="C1025" s="101" t="s">
        <v>565</v>
      </c>
      <c r="D1025" s="101" t="s">
        <v>119</v>
      </c>
      <c r="E1025" s="101" t="s">
        <v>566</v>
      </c>
      <c r="F1025" s="101" t="s">
        <v>178</v>
      </c>
      <c r="G1025" s="101" t="s">
        <v>1382</v>
      </c>
      <c r="H1025" s="102">
        <v>1978</v>
      </c>
      <c r="I1025" s="100">
        <v>2</v>
      </c>
      <c r="J1025" s="103">
        <f>นครพนม!F122</f>
        <v>288306.15000000002</v>
      </c>
      <c r="K1025" s="104">
        <f>นครพนม!AL122</f>
        <v>531083.27</v>
      </c>
      <c r="L1025" s="105">
        <f>นครพนม!AM122</f>
        <v>1118927.71</v>
      </c>
      <c r="M1025" s="105">
        <f>นครพนม!AN122</f>
        <v>1025567.57</v>
      </c>
      <c r="N1025" s="101"/>
      <c r="O1025" s="101"/>
      <c r="P1025" s="101"/>
      <c r="Q1025" s="93">
        <f t="shared" si="36"/>
        <v>93360.140000000014</v>
      </c>
      <c r="R1025" s="94">
        <f t="shared" si="37"/>
        <v>565.68640546006066</v>
      </c>
    </row>
    <row r="1026" spans="1:18" x14ac:dyDescent="0.35">
      <c r="A1026" s="100">
        <v>17</v>
      </c>
      <c r="B1026" s="101" t="s">
        <v>56</v>
      </c>
      <c r="C1026" s="101" t="s">
        <v>565</v>
      </c>
      <c r="D1026" s="101" t="s">
        <v>119</v>
      </c>
      <c r="E1026" s="101" t="s">
        <v>566</v>
      </c>
      <c r="F1026" s="101" t="s">
        <v>178</v>
      </c>
      <c r="G1026" s="101" t="s">
        <v>1383</v>
      </c>
      <c r="H1026" s="102">
        <v>2350</v>
      </c>
      <c r="I1026" s="100">
        <v>2</v>
      </c>
      <c r="J1026" s="103">
        <f>นครพนม!F123</f>
        <v>414756.27</v>
      </c>
      <c r="K1026" s="104">
        <f>นครพนม!AL123</f>
        <v>448855.63</v>
      </c>
      <c r="L1026" s="105">
        <f>นครพนม!AM123</f>
        <v>1703014.0499999998</v>
      </c>
      <c r="M1026" s="105">
        <f>นครพนม!AN123</f>
        <v>1524065.23</v>
      </c>
      <c r="N1026" s="101"/>
      <c r="O1026" s="101"/>
      <c r="P1026" s="101"/>
      <c r="Q1026" s="93">
        <f t="shared" si="36"/>
        <v>178948.81999999983</v>
      </c>
      <c r="R1026" s="94">
        <f t="shared" si="37"/>
        <v>724.68682978723393</v>
      </c>
    </row>
    <row r="1027" spans="1:18" x14ac:dyDescent="0.35">
      <c r="A1027" s="100">
        <v>18</v>
      </c>
      <c r="B1027" s="101" t="s">
        <v>56</v>
      </c>
      <c r="C1027" s="101" t="s">
        <v>565</v>
      </c>
      <c r="D1027" s="101" t="s">
        <v>119</v>
      </c>
      <c r="E1027" s="101" t="s">
        <v>566</v>
      </c>
      <c r="F1027" s="101" t="s">
        <v>178</v>
      </c>
      <c r="G1027" s="101" t="s">
        <v>1384</v>
      </c>
      <c r="H1027" s="102">
        <v>1698</v>
      </c>
      <c r="I1027" s="100">
        <v>2</v>
      </c>
      <c r="J1027" s="103">
        <f>นครพนม!F124</f>
        <v>361409.31</v>
      </c>
      <c r="K1027" s="104">
        <f>นครพนม!AL124</f>
        <v>518587.99000000005</v>
      </c>
      <c r="L1027" s="105">
        <f>นครพนม!AM124</f>
        <v>1171357.76</v>
      </c>
      <c r="M1027" s="105">
        <f>นครพนม!AN124</f>
        <v>845467.29</v>
      </c>
      <c r="N1027" s="101"/>
      <c r="O1027" s="101"/>
      <c r="P1027" s="101"/>
      <c r="Q1027" s="93">
        <f t="shared" si="36"/>
        <v>325890.46999999997</v>
      </c>
      <c r="R1027" s="94">
        <f t="shared" si="37"/>
        <v>689.84555948174318</v>
      </c>
    </row>
    <row r="1028" spans="1:18" x14ac:dyDescent="0.35">
      <c r="A1028" s="100">
        <v>19</v>
      </c>
      <c r="B1028" s="101" t="s">
        <v>56</v>
      </c>
      <c r="C1028" s="101" t="s">
        <v>565</v>
      </c>
      <c r="D1028" s="101" t="s">
        <v>119</v>
      </c>
      <c r="E1028" s="101" t="s">
        <v>566</v>
      </c>
      <c r="F1028" s="101" t="s">
        <v>178</v>
      </c>
      <c r="G1028" s="101" t="s">
        <v>1385</v>
      </c>
      <c r="H1028" s="102">
        <v>2110</v>
      </c>
      <c r="I1028" s="100">
        <v>2</v>
      </c>
      <c r="J1028" s="103">
        <f>นครพนม!F125</f>
        <v>260909.71</v>
      </c>
      <c r="K1028" s="104">
        <f>นครพนม!AL125</f>
        <v>296387.16000000003</v>
      </c>
      <c r="L1028" s="105">
        <f>นครพนม!AM125</f>
        <v>1690084.0400000003</v>
      </c>
      <c r="M1028" s="105">
        <f>นครพนม!AN125</f>
        <v>1259775.17</v>
      </c>
      <c r="N1028" s="101"/>
      <c r="O1028" s="101"/>
      <c r="P1028" s="101"/>
      <c r="Q1028" s="93">
        <f t="shared" si="36"/>
        <v>430308.87000000034</v>
      </c>
      <c r="R1028" s="94">
        <f t="shared" si="37"/>
        <v>800.98769668246462</v>
      </c>
    </row>
    <row r="1029" spans="1:18" s="112" customFormat="1" x14ac:dyDescent="0.35">
      <c r="A1029" s="106">
        <v>8</v>
      </c>
      <c r="B1029" s="107" t="s">
        <v>56</v>
      </c>
      <c r="C1029" s="107"/>
      <c r="D1029" s="107"/>
      <c r="E1029" s="107" t="s">
        <v>75</v>
      </c>
      <c r="F1029" s="107"/>
      <c r="G1029" s="107" t="s">
        <v>568</v>
      </c>
      <c r="H1029" s="113">
        <f>SUM(H1010:H1028)</f>
        <v>45476</v>
      </c>
      <c r="I1029" s="106"/>
      <c r="J1029" s="109">
        <f>SUM(J1010:J1028)</f>
        <v>6842545.1099999994</v>
      </c>
      <c r="K1029" s="144">
        <f>SUM(K1010:K1028)</f>
        <v>7858577.0300000003</v>
      </c>
      <c r="L1029" s="109">
        <f>SUM(L1010:L1028)</f>
        <v>32067499.159999996</v>
      </c>
      <c r="M1029" s="109">
        <f>SUM(M1010:M1028)</f>
        <v>28150012.300000004</v>
      </c>
      <c r="N1029" s="107">
        <v>18</v>
      </c>
      <c r="O1029" s="107">
        <v>18</v>
      </c>
      <c r="P1029" s="107">
        <f>N1029-O1029</f>
        <v>0</v>
      </c>
      <c r="Q1029" s="110">
        <f t="shared" si="36"/>
        <v>3917486.859999992</v>
      </c>
      <c r="R1029" s="111">
        <f>L1029/H1029</f>
        <v>705.15214970533896</v>
      </c>
    </row>
    <row r="1030" spans="1:18" x14ac:dyDescent="0.35">
      <c r="A1030" s="100">
        <v>1</v>
      </c>
      <c r="B1030" s="101" t="s">
        <v>56</v>
      </c>
      <c r="C1030" s="101" t="s">
        <v>569</v>
      </c>
      <c r="D1030" s="101" t="s">
        <v>125</v>
      </c>
      <c r="E1030" s="101" t="s">
        <v>570</v>
      </c>
      <c r="F1030" s="101" t="s">
        <v>208</v>
      </c>
      <c r="G1030" s="101" t="s">
        <v>571</v>
      </c>
      <c r="H1030" s="102"/>
      <c r="I1030" s="100"/>
      <c r="J1030" s="103"/>
      <c r="K1030" s="104"/>
      <c r="L1030" s="105"/>
      <c r="M1030" s="105"/>
      <c r="N1030" s="101"/>
      <c r="O1030" s="101"/>
      <c r="P1030" s="101"/>
    </row>
    <row r="1031" spans="1:18" x14ac:dyDescent="0.35">
      <c r="A1031" s="100">
        <v>2</v>
      </c>
      <c r="B1031" s="101" t="s">
        <v>56</v>
      </c>
      <c r="C1031" s="101" t="s">
        <v>569</v>
      </c>
      <c r="D1031" s="101" t="s">
        <v>125</v>
      </c>
      <c r="E1031" s="101" t="s">
        <v>570</v>
      </c>
      <c r="F1031" s="101" t="s">
        <v>178</v>
      </c>
      <c r="G1031" s="101" t="s">
        <v>1386</v>
      </c>
      <c r="H1031" s="102">
        <v>3653</v>
      </c>
      <c r="I1031" s="100">
        <v>3</v>
      </c>
      <c r="J1031" s="103">
        <f>นครพนม!F126</f>
        <v>254791.79</v>
      </c>
      <c r="K1031" s="104">
        <f>นครพนม!AL126</f>
        <v>499623.29000000004</v>
      </c>
      <c r="L1031" s="105">
        <f>นครพนม!AM126</f>
        <v>2146687.9900000002</v>
      </c>
      <c r="M1031" s="105">
        <f>นครพนม!AN126</f>
        <v>2268474.6</v>
      </c>
      <c r="N1031" s="101"/>
      <c r="O1031" s="101"/>
      <c r="P1031" s="101"/>
      <c r="Q1031" s="93">
        <f t="shared" ref="Q1031:Q1068" si="38">L1031-M1031</f>
        <v>-121786.60999999987</v>
      </c>
      <c r="R1031" s="94">
        <f t="shared" ref="R1031:R1069" si="39">L1031/H1031</f>
        <v>587.65069531891606</v>
      </c>
    </row>
    <row r="1032" spans="1:18" x14ac:dyDescent="0.35">
      <c r="A1032" s="100">
        <v>3</v>
      </c>
      <c r="B1032" s="101" t="s">
        <v>56</v>
      </c>
      <c r="C1032" s="101" t="s">
        <v>569</v>
      </c>
      <c r="D1032" s="101" t="s">
        <v>125</v>
      </c>
      <c r="E1032" s="101" t="s">
        <v>570</v>
      </c>
      <c r="F1032" s="101" t="s">
        <v>178</v>
      </c>
      <c r="G1032" s="101" t="s">
        <v>1387</v>
      </c>
      <c r="H1032" s="102">
        <v>1433</v>
      </c>
      <c r="I1032" s="100">
        <v>1</v>
      </c>
      <c r="J1032" s="103">
        <f>นครพนม!F127</f>
        <v>238691.96</v>
      </c>
      <c r="K1032" s="104">
        <f>นครพนม!AL127</f>
        <v>274312.5</v>
      </c>
      <c r="L1032" s="105">
        <f>นครพนม!AM127</f>
        <v>1208247.75</v>
      </c>
      <c r="M1032" s="105">
        <f>นครพนม!AN127</f>
        <v>1033329.45</v>
      </c>
      <c r="N1032" s="101"/>
      <c r="O1032" s="101"/>
      <c r="P1032" s="101"/>
      <c r="Q1032" s="93">
        <f t="shared" si="38"/>
        <v>174918.30000000005</v>
      </c>
      <c r="R1032" s="94">
        <f t="shared" si="39"/>
        <v>843.15963014654574</v>
      </c>
    </row>
    <row r="1033" spans="1:18" x14ac:dyDescent="0.35">
      <c r="A1033" s="100">
        <v>4</v>
      </c>
      <c r="B1033" s="101" t="s">
        <v>56</v>
      </c>
      <c r="C1033" s="101" t="s">
        <v>569</v>
      </c>
      <c r="D1033" s="101" t="s">
        <v>125</v>
      </c>
      <c r="E1033" s="101" t="s">
        <v>570</v>
      </c>
      <c r="F1033" s="101" t="s">
        <v>178</v>
      </c>
      <c r="G1033" s="101" t="s">
        <v>1388</v>
      </c>
      <c r="H1033" s="102">
        <v>2145</v>
      </c>
      <c r="I1033" s="100">
        <v>2</v>
      </c>
      <c r="J1033" s="103">
        <f>นครพนม!F128</f>
        <v>445449.29</v>
      </c>
      <c r="K1033" s="104">
        <f>นครพนม!AL128</f>
        <v>704812.25</v>
      </c>
      <c r="L1033" s="105">
        <f>นครพนม!AM128</f>
        <v>2013319.4700000002</v>
      </c>
      <c r="M1033" s="105">
        <f>นครพนม!AN128</f>
        <v>1795181.6199999999</v>
      </c>
      <c r="N1033" s="101"/>
      <c r="O1033" s="101"/>
      <c r="P1033" s="101"/>
      <c r="Q1033" s="93">
        <f t="shared" si="38"/>
        <v>218137.85000000033</v>
      </c>
      <c r="R1033" s="94">
        <f t="shared" si="39"/>
        <v>938.61047552447565</v>
      </c>
    </row>
    <row r="1034" spans="1:18" x14ac:dyDescent="0.35">
      <c r="A1034" s="100">
        <v>5</v>
      </c>
      <c r="B1034" s="101" t="s">
        <v>56</v>
      </c>
      <c r="C1034" s="101" t="s">
        <v>569</v>
      </c>
      <c r="D1034" s="101" t="s">
        <v>125</v>
      </c>
      <c r="E1034" s="101" t="s">
        <v>570</v>
      </c>
      <c r="F1034" s="101" t="s">
        <v>178</v>
      </c>
      <c r="G1034" s="101" t="s">
        <v>1389</v>
      </c>
      <c r="H1034" s="102">
        <v>2238</v>
      </c>
      <c r="I1034" s="100">
        <v>2</v>
      </c>
      <c r="J1034" s="103">
        <f>นครพนม!F129</f>
        <v>264608.13</v>
      </c>
      <c r="K1034" s="104">
        <f>นครพนม!AL129</f>
        <v>308584.45999999996</v>
      </c>
      <c r="L1034" s="105">
        <f>นครพนม!AM129</f>
        <v>1653890.21</v>
      </c>
      <c r="M1034" s="105">
        <f>นครพนม!AN129</f>
        <v>1881615.54</v>
      </c>
      <c r="N1034" s="101"/>
      <c r="O1034" s="101"/>
      <c r="P1034" s="101"/>
      <c r="Q1034" s="93">
        <f t="shared" si="38"/>
        <v>-227725.33000000007</v>
      </c>
      <c r="R1034" s="94">
        <f t="shared" si="39"/>
        <v>739.00366845397673</v>
      </c>
    </row>
    <row r="1035" spans="1:18" x14ac:dyDescent="0.35">
      <c r="A1035" s="100">
        <v>6</v>
      </c>
      <c r="B1035" s="101" t="s">
        <v>56</v>
      </c>
      <c r="C1035" s="101" t="s">
        <v>569</v>
      </c>
      <c r="D1035" s="101" t="s">
        <v>125</v>
      </c>
      <c r="E1035" s="101" t="s">
        <v>570</v>
      </c>
      <c r="F1035" s="101" t="s">
        <v>178</v>
      </c>
      <c r="G1035" s="101" t="s">
        <v>1390</v>
      </c>
      <c r="H1035" s="102">
        <v>2480</v>
      </c>
      <c r="I1035" s="100">
        <v>2</v>
      </c>
      <c r="J1035" s="103">
        <f>นครพนม!F130</f>
        <v>333541.59000000003</v>
      </c>
      <c r="K1035" s="104">
        <f>นครพนม!AL130</f>
        <v>369460.54000000004</v>
      </c>
      <c r="L1035" s="105">
        <f>นครพนม!AM130</f>
        <v>1463677.62</v>
      </c>
      <c r="M1035" s="105">
        <f>นครพนม!AN130</f>
        <v>1557884.0899999999</v>
      </c>
      <c r="N1035" s="101"/>
      <c r="O1035" s="101"/>
      <c r="P1035" s="101"/>
      <c r="Q1035" s="93">
        <f t="shared" si="38"/>
        <v>-94206.469999999739</v>
      </c>
      <c r="R1035" s="94">
        <f t="shared" si="39"/>
        <v>590.19258870967747</v>
      </c>
    </row>
    <row r="1036" spans="1:18" x14ac:dyDescent="0.35">
      <c r="A1036" s="100">
        <v>7</v>
      </c>
      <c r="B1036" s="101" t="s">
        <v>56</v>
      </c>
      <c r="C1036" s="101" t="s">
        <v>569</v>
      </c>
      <c r="D1036" s="101" t="s">
        <v>125</v>
      </c>
      <c r="E1036" s="101" t="s">
        <v>570</v>
      </c>
      <c r="F1036" s="101" t="s">
        <v>178</v>
      </c>
      <c r="G1036" s="101" t="s">
        <v>1391</v>
      </c>
      <c r="H1036" s="102">
        <v>3442</v>
      </c>
      <c r="I1036" s="100">
        <v>3</v>
      </c>
      <c r="J1036" s="103">
        <f>นครพนม!F131</f>
        <v>258754.93</v>
      </c>
      <c r="K1036" s="104">
        <f>นครพนม!AL131</f>
        <v>271357.99</v>
      </c>
      <c r="L1036" s="105">
        <f>นครพนม!AM131</f>
        <v>1871773.74</v>
      </c>
      <c r="M1036" s="105">
        <f>นครพนม!AN131</f>
        <v>1932803.9300000002</v>
      </c>
      <c r="N1036" s="101"/>
      <c r="O1036" s="101"/>
      <c r="P1036" s="101"/>
      <c r="Q1036" s="93">
        <f t="shared" si="38"/>
        <v>-61030.190000000177</v>
      </c>
      <c r="R1036" s="94">
        <f t="shared" si="39"/>
        <v>543.80410807669955</v>
      </c>
    </row>
    <row r="1037" spans="1:18" x14ac:dyDescent="0.35">
      <c r="A1037" s="100">
        <v>8</v>
      </c>
      <c r="B1037" s="101" t="s">
        <v>56</v>
      </c>
      <c r="C1037" s="101" t="s">
        <v>569</v>
      </c>
      <c r="D1037" s="101" t="s">
        <v>125</v>
      </c>
      <c r="E1037" s="101" t="s">
        <v>570</v>
      </c>
      <c r="F1037" s="101" t="s">
        <v>178</v>
      </c>
      <c r="G1037" s="101" t="s">
        <v>1392</v>
      </c>
      <c r="H1037" s="102">
        <v>3463</v>
      </c>
      <c r="I1037" s="100">
        <v>3</v>
      </c>
      <c r="J1037" s="103">
        <f>นครพนม!F132</f>
        <v>420443.89</v>
      </c>
      <c r="K1037" s="104">
        <f>นครพนม!AL132</f>
        <v>430578.99</v>
      </c>
      <c r="L1037" s="105">
        <f>นครพนม!AM132</f>
        <v>1744890.55</v>
      </c>
      <c r="M1037" s="105">
        <f>นครพนม!AN132</f>
        <v>1954631.3399999999</v>
      </c>
      <c r="N1037" s="101"/>
      <c r="O1037" s="101"/>
      <c r="P1037" s="101"/>
      <c r="Q1037" s="93">
        <f t="shared" si="38"/>
        <v>-209740.7899999998</v>
      </c>
      <c r="R1037" s="94">
        <f t="shared" si="39"/>
        <v>503.86674848397342</v>
      </c>
    </row>
    <row r="1038" spans="1:18" x14ac:dyDescent="0.35">
      <c r="A1038" s="100">
        <v>9</v>
      </c>
      <c r="B1038" s="101" t="s">
        <v>56</v>
      </c>
      <c r="C1038" s="101" t="s">
        <v>569</v>
      </c>
      <c r="D1038" s="101" t="s">
        <v>125</v>
      </c>
      <c r="E1038" s="101" t="s">
        <v>570</v>
      </c>
      <c r="F1038" s="101" t="s">
        <v>178</v>
      </c>
      <c r="G1038" s="101" t="s">
        <v>1393</v>
      </c>
      <c r="H1038" s="102">
        <v>3634</v>
      </c>
      <c r="I1038" s="100">
        <v>3</v>
      </c>
      <c r="J1038" s="103">
        <f>นครพนม!F133</f>
        <v>353537.83</v>
      </c>
      <c r="K1038" s="104">
        <f>นครพนม!AL133</f>
        <v>461039.28</v>
      </c>
      <c r="L1038" s="105">
        <f>นครพนม!AM133</f>
        <v>1721436.4</v>
      </c>
      <c r="M1038" s="105">
        <f>นครพนม!AN133</f>
        <v>1633511.88</v>
      </c>
      <c r="N1038" s="101"/>
      <c r="O1038" s="101"/>
      <c r="P1038" s="101"/>
      <c r="Q1038" s="93">
        <f t="shared" si="38"/>
        <v>87924.520000000019</v>
      </c>
      <c r="R1038" s="94">
        <f t="shared" si="39"/>
        <v>473.70291689598236</v>
      </c>
    </row>
    <row r="1039" spans="1:18" x14ac:dyDescent="0.35">
      <c r="A1039" s="100">
        <v>10</v>
      </c>
      <c r="B1039" s="101" t="s">
        <v>56</v>
      </c>
      <c r="C1039" s="101" t="s">
        <v>569</v>
      </c>
      <c r="D1039" s="101" t="s">
        <v>125</v>
      </c>
      <c r="E1039" s="101" t="s">
        <v>570</v>
      </c>
      <c r="F1039" s="101" t="s">
        <v>178</v>
      </c>
      <c r="G1039" s="101" t="s">
        <v>1394</v>
      </c>
      <c r="H1039" s="102">
        <v>4283</v>
      </c>
      <c r="I1039" s="100">
        <v>3</v>
      </c>
      <c r="J1039" s="103">
        <f>นครพนม!F134</f>
        <v>414019.1</v>
      </c>
      <c r="K1039" s="104">
        <f>นครพนม!AL134</f>
        <v>566372.98</v>
      </c>
      <c r="L1039" s="105">
        <f>นครพนม!AM134</f>
        <v>1885312.02</v>
      </c>
      <c r="M1039" s="105">
        <f>นครพนม!AN134</f>
        <v>1883771.5999999999</v>
      </c>
      <c r="N1039" s="101"/>
      <c r="O1039" s="101"/>
      <c r="P1039" s="101"/>
      <c r="Q1039" s="93">
        <f t="shared" si="38"/>
        <v>1540.4200000001583</v>
      </c>
      <c r="R1039" s="94">
        <f t="shared" si="39"/>
        <v>440.18492178379643</v>
      </c>
    </row>
    <row r="1040" spans="1:18" s="112" customFormat="1" x14ac:dyDescent="0.35">
      <c r="A1040" s="106">
        <v>9</v>
      </c>
      <c r="B1040" s="107" t="s">
        <v>56</v>
      </c>
      <c r="C1040" s="107"/>
      <c r="D1040" s="107"/>
      <c r="E1040" s="107" t="s">
        <v>75</v>
      </c>
      <c r="F1040" s="107"/>
      <c r="G1040" s="107" t="s">
        <v>572</v>
      </c>
      <c r="H1040" s="113">
        <f>SUM(H1030:H1039)</f>
        <v>26771</v>
      </c>
      <c r="I1040" s="106"/>
      <c r="J1040" s="109">
        <f>SUM(J1030:J1039)</f>
        <v>2983838.5100000002</v>
      </c>
      <c r="K1040" s="109">
        <f>SUM(K1030:K1039)</f>
        <v>3886142.2800000007</v>
      </c>
      <c r="L1040" s="109">
        <f>SUM(L1030:L1039)</f>
        <v>15709235.750000002</v>
      </c>
      <c r="M1040" s="109">
        <f>SUM(M1030:M1039)</f>
        <v>15941204.049999999</v>
      </c>
      <c r="N1040" s="107">
        <v>9</v>
      </c>
      <c r="O1040" s="107">
        <v>9</v>
      </c>
      <c r="P1040" s="107">
        <f>N1040-O1040</f>
        <v>0</v>
      </c>
      <c r="Q1040" s="110">
        <f t="shared" si="38"/>
        <v>-231968.29999999702</v>
      </c>
      <c r="R1040" s="111">
        <f>L1040/H1040</f>
        <v>586.80048373239708</v>
      </c>
    </row>
    <row r="1041" spans="1:18" x14ac:dyDescent="0.35">
      <c r="A1041" s="100">
        <v>1</v>
      </c>
      <c r="B1041" s="101" t="s">
        <v>56</v>
      </c>
      <c r="C1041" s="101" t="s">
        <v>573</v>
      </c>
      <c r="D1041" s="101" t="s">
        <v>130</v>
      </c>
      <c r="E1041" s="101" t="s">
        <v>574</v>
      </c>
      <c r="F1041" s="101" t="s">
        <v>208</v>
      </c>
      <c r="G1041" s="101" t="s">
        <v>575</v>
      </c>
      <c r="H1041" s="102"/>
      <c r="I1041" s="100"/>
      <c r="J1041" s="103"/>
      <c r="K1041" s="104"/>
      <c r="L1041" s="105"/>
      <c r="M1041" s="105"/>
      <c r="N1041" s="101"/>
      <c r="O1041" s="101"/>
      <c r="P1041" s="101"/>
    </row>
    <row r="1042" spans="1:18" x14ac:dyDescent="0.35">
      <c r="A1042" s="100">
        <v>2</v>
      </c>
      <c r="B1042" s="101" t="s">
        <v>56</v>
      </c>
      <c r="C1042" s="101" t="s">
        <v>573</v>
      </c>
      <c r="D1042" s="101" t="s">
        <v>130</v>
      </c>
      <c r="E1042" s="101" t="s">
        <v>574</v>
      </c>
      <c r="F1042" s="101" t="s">
        <v>178</v>
      </c>
      <c r="G1042" s="101" t="s">
        <v>1395</v>
      </c>
      <c r="H1042" s="102">
        <v>2029</v>
      </c>
      <c r="I1042" s="100">
        <v>2</v>
      </c>
      <c r="J1042" s="103">
        <f>นครพนม!F135</f>
        <v>509087.66</v>
      </c>
      <c r="K1042" s="104">
        <f>นครพนม!AL135</f>
        <v>933796.15999999992</v>
      </c>
      <c r="L1042" s="105">
        <f>นครพนม!AM135</f>
        <v>1656457.85</v>
      </c>
      <c r="M1042" s="105">
        <f>นครพนม!AN135</f>
        <v>1503135.75</v>
      </c>
      <c r="N1042" s="101"/>
      <c r="O1042" s="101"/>
      <c r="P1042" s="101"/>
      <c r="R1042" s="94">
        <f t="shared" si="39"/>
        <v>816.39125184820114</v>
      </c>
    </row>
    <row r="1043" spans="1:18" x14ac:dyDescent="0.35">
      <c r="A1043" s="100">
        <v>3</v>
      </c>
      <c r="B1043" s="101" t="s">
        <v>56</v>
      </c>
      <c r="C1043" s="101" t="s">
        <v>573</v>
      </c>
      <c r="D1043" s="101" t="s">
        <v>130</v>
      </c>
      <c r="E1043" s="101" t="s">
        <v>574</v>
      </c>
      <c r="F1043" s="101" t="s">
        <v>178</v>
      </c>
      <c r="G1043" s="101" t="s">
        <v>1396</v>
      </c>
      <c r="H1043" s="102">
        <v>3205</v>
      </c>
      <c r="I1043" s="100">
        <v>3</v>
      </c>
      <c r="J1043" s="103">
        <f>นครพนม!F136</f>
        <v>315899.42</v>
      </c>
      <c r="K1043" s="104">
        <f>นครพนม!AL136</f>
        <v>494500.62</v>
      </c>
      <c r="L1043" s="105">
        <f>นครพนม!AM136</f>
        <v>1421091.01</v>
      </c>
      <c r="M1043" s="105">
        <f>นครพนม!AN136</f>
        <v>1226592.71</v>
      </c>
      <c r="N1043" s="101"/>
      <c r="O1043" s="101"/>
      <c r="P1043" s="101"/>
      <c r="Q1043" s="93">
        <f t="shared" si="38"/>
        <v>194498.30000000005</v>
      </c>
      <c r="R1043" s="94">
        <f t="shared" si="39"/>
        <v>443.39813104524183</v>
      </c>
    </row>
    <row r="1044" spans="1:18" x14ac:dyDescent="0.35">
      <c r="A1044" s="100">
        <v>4</v>
      </c>
      <c r="B1044" s="101" t="s">
        <v>56</v>
      </c>
      <c r="C1044" s="101" t="s">
        <v>573</v>
      </c>
      <c r="D1044" s="101" t="s">
        <v>130</v>
      </c>
      <c r="E1044" s="101" t="s">
        <v>574</v>
      </c>
      <c r="F1044" s="101" t="s">
        <v>178</v>
      </c>
      <c r="G1044" s="101" t="s">
        <v>1397</v>
      </c>
      <c r="H1044" s="102">
        <v>1268</v>
      </c>
      <c r="I1044" s="100">
        <v>1</v>
      </c>
      <c r="J1044" s="103">
        <f>นครพนม!F137</f>
        <v>581956.65</v>
      </c>
      <c r="K1044" s="104">
        <f>นครพนม!AL137</f>
        <v>635754.68000000005</v>
      </c>
      <c r="L1044" s="105">
        <f>นครพนม!AM137</f>
        <v>540239.04999999993</v>
      </c>
      <c r="M1044" s="105">
        <f>นครพนม!AN137</f>
        <v>296240.8</v>
      </c>
      <c r="N1044" s="101"/>
      <c r="O1044" s="101"/>
      <c r="P1044" s="101"/>
      <c r="Q1044" s="93">
        <f t="shared" si="38"/>
        <v>243998.24999999994</v>
      </c>
      <c r="R1044" s="94">
        <f t="shared" si="39"/>
        <v>426.05603312302833</v>
      </c>
    </row>
    <row r="1045" spans="1:18" x14ac:dyDescent="0.35">
      <c r="A1045" s="100">
        <v>5</v>
      </c>
      <c r="B1045" s="101" t="s">
        <v>56</v>
      </c>
      <c r="C1045" s="101" t="s">
        <v>573</v>
      </c>
      <c r="D1045" s="101" t="s">
        <v>130</v>
      </c>
      <c r="E1045" s="101" t="s">
        <v>574</v>
      </c>
      <c r="F1045" s="101" t="s">
        <v>178</v>
      </c>
      <c r="G1045" s="101" t="s">
        <v>1398</v>
      </c>
      <c r="H1045" s="102">
        <v>2239</v>
      </c>
      <c r="I1045" s="100">
        <v>2</v>
      </c>
      <c r="J1045" s="103">
        <f>นครพนม!F138</f>
        <v>194277.15</v>
      </c>
      <c r="K1045" s="104">
        <f>นครพนม!AL138</f>
        <v>622749.13</v>
      </c>
      <c r="L1045" s="105">
        <f>นครพนม!AM138</f>
        <v>557940.64</v>
      </c>
      <c r="M1045" s="105">
        <f>นครพนม!AN138</f>
        <v>680339.87</v>
      </c>
      <c r="N1045" s="101"/>
      <c r="O1045" s="101"/>
      <c r="P1045" s="101"/>
      <c r="Q1045" s="93">
        <f t="shared" si="38"/>
        <v>-122399.22999999998</v>
      </c>
      <c r="R1045" s="94">
        <f t="shared" si="39"/>
        <v>249.19188923626621</v>
      </c>
    </row>
    <row r="1046" spans="1:18" x14ac:dyDescent="0.35">
      <c r="A1046" s="100">
        <v>6</v>
      </c>
      <c r="B1046" s="101" t="s">
        <v>56</v>
      </c>
      <c r="C1046" s="101" t="s">
        <v>573</v>
      </c>
      <c r="D1046" s="101" t="s">
        <v>130</v>
      </c>
      <c r="E1046" s="101" t="s">
        <v>574</v>
      </c>
      <c r="F1046" s="101" t="s">
        <v>178</v>
      </c>
      <c r="G1046" s="101" t="s">
        <v>1399</v>
      </c>
      <c r="H1046" s="102">
        <v>4836</v>
      </c>
      <c r="I1046" s="100">
        <v>4</v>
      </c>
      <c r="J1046" s="103">
        <f>นครพนม!F139</f>
        <v>253413.87</v>
      </c>
      <c r="K1046" s="104">
        <f>นครพนม!AL139</f>
        <v>438994.08999999997</v>
      </c>
      <c r="L1046" s="105">
        <f>นครพนม!AM139</f>
        <v>1882914.5699999998</v>
      </c>
      <c r="M1046" s="105">
        <f>นครพนม!AN139</f>
        <v>2103592.98</v>
      </c>
      <c r="N1046" s="101"/>
      <c r="O1046" s="101"/>
      <c r="P1046" s="101"/>
      <c r="Q1046" s="93">
        <f t="shared" si="38"/>
        <v>-220678.41000000015</v>
      </c>
      <c r="R1046" s="94">
        <f t="shared" si="39"/>
        <v>389.35371588089328</v>
      </c>
    </row>
    <row r="1047" spans="1:18" x14ac:dyDescent="0.35">
      <c r="A1047" s="100">
        <v>7</v>
      </c>
      <c r="B1047" s="101" t="s">
        <v>56</v>
      </c>
      <c r="C1047" s="101" t="s">
        <v>573</v>
      </c>
      <c r="D1047" s="101" t="s">
        <v>130</v>
      </c>
      <c r="E1047" s="101" t="s">
        <v>574</v>
      </c>
      <c r="F1047" s="101" t="s">
        <v>178</v>
      </c>
      <c r="G1047" s="101" t="s">
        <v>1400</v>
      </c>
      <c r="H1047" s="102">
        <v>4185</v>
      </c>
      <c r="I1047" s="100">
        <v>3</v>
      </c>
      <c r="J1047" s="103">
        <f>นครพนม!F140</f>
        <v>385113.76</v>
      </c>
      <c r="K1047" s="104">
        <f>นครพนม!AL140</f>
        <v>756244.14</v>
      </c>
      <c r="L1047" s="105">
        <f>นครพนม!AM140</f>
        <v>1448987.25</v>
      </c>
      <c r="M1047" s="105">
        <f>นครพนม!AN140</f>
        <v>1131485.69</v>
      </c>
      <c r="N1047" s="101"/>
      <c r="O1047" s="101"/>
      <c r="P1047" s="101"/>
      <c r="Q1047" s="93">
        <f t="shared" si="38"/>
        <v>317501.56000000006</v>
      </c>
      <c r="R1047" s="94">
        <f t="shared" si="39"/>
        <v>346.23351254480286</v>
      </c>
    </row>
    <row r="1048" spans="1:18" x14ac:dyDescent="0.35">
      <c r="A1048" s="100">
        <v>8</v>
      </c>
      <c r="B1048" s="101" t="s">
        <v>56</v>
      </c>
      <c r="C1048" s="101" t="s">
        <v>573</v>
      </c>
      <c r="D1048" s="101" t="s">
        <v>130</v>
      </c>
      <c r="E1048" s="101" t="s">
        <v>574</v>
      </c>
      <c r="F1048" s="101" t="s">
        <v>178</v>
      </c>
      <c r="G1048" s="101" t="s">
        <v>1401</v>
      </c>
      <c r="H1048" s="102">
        <v>4152</v>
      </c>
      <c r="I1048" s="100">
        <v>3</v>
      </c>
      <c r="J1048" s="103">
        <f>นครพนม!F141</f>
        <v>613152.22</v>
      </c>
      <c r="K1048" s="104">
        <f>นครพนม!AL141</f>
        <v>601845.82999999984</v>
      </c>
      <c r="L1048" s="105">
        <f>นครพนม!AM141</f>
        <v>1913792.77</v>
      </c>
      <c r="M1048" s="105">
        <f>นครพนม!AN141</f>
        <v>1851058.78</v>
      </c>
      <c r="N1048" s="101"/>
      <c r="O1048" s="101"/>
      <c r="P1048" s="101"/>
      <c r="Q1048" s="93">
        <f t="shared" si="38"/>
        <v>62733.989999999991</v>
      </c>
      <c r="R1048" s="94">
        <f t="shared" si="39"/>
        <v>460.93274807321774</v>
      </c>
    </row>
    <row r="1049" spans="1:18" x14ac:dyDescent="0.35">
      <c r="A1049" s="100">
        <v>9</v>
      </c>
      <c r="B1049" s="101" t="s">
        <v>56</v>
      </c>
      <c r="C1049" s="101" t="s">
        <v>573</v>
      </c>
      <c r="D1049" s="101" t="s">
        <v>130</v>
      </c>
      <c r="E1049" s="101" t="s">
        <v>574</v>
      </c>
      <c r="F1049" s="101" t="s">
        <v>178</v>
      </c>
      <c r="G1049" s="101" t="s">
        <v>1402</v>
      </c>
      <c r="H1049" s="102">
        <v>2523</v>
      </c>
      <c r="I1049" s="100">
        <v>2</v>
      </c>
      <c r="J1049" s="103">
        <f>นครพนม!F142</f>
        <v>358258.46</v>
      </c>
      <c r="K1049" s="103">
        <f>นครพนม!AL142</f>
        <v>378808.46</v>
      </c>
      <c r="L1049" s="105">
        <f>นครพนม!AM142</f>
        <v>2018920.5100000002</v>
      </c>
      <c r="M1049" s="105">
        <f>นครพนม!AN142</f>
        <v>2166916.4499999997</v>
      </c>
      <c r="N1049" s="101"/>
      <c r="O1049" s="101"/>
      <c r="P1049" s="101"/>
      <c r="Q1049" s="93">
        <f t="shared" si="38"/>
        <v>-147995.93999999948</v>
      </c>
      <c r="R1049" s="94">
        <f t="shared" si="39"/>
        <v>800.20630598493869</v>
      </c>
    </row>
    <row r="1050" spans="1:18" x14ac:dyDescent="0.35">
      <c r="A1050" s="100">
        <v>10</v>
      </c>
      <c r="B1050" s="101" t="s">
        <v>56</v>
      </c>
      <c r="C1050" s="101" t="s">
        <v>573</v>
      </c>
      <c r="D1050" s="101" t="s">
        <v>130</v>
      </c>
      <c r="E1050" s="101" t="s">
        <v>574</v>
      </c>
      <c r="F1050" s="101" t="s">
        <v>178</v>
      </c>
      <c r="G1050" s="101" t="s">
        <v>1403</v>
      </c>
      <c r="H1050" s="102">
        <v>3309</v>
      </c>
      <c r="I1050" s="100">
        <v>3</v>
      </c>
      <c r="J1050" s="103">
        <f>นครพนม!F143</f>
        <v>466645.57</v>
      </c>
      <c r="K1050" s="103">
        <f>นครพนม!AL143</f>
        <v>501405.13</v>
      </c>
      <c r="L1050" s="105">
        <f>นครพนม!AM143</f>
        <v>1473968.33</v>
      </c>
      <c r="M1050" s="105">
        <f>นครพนม!AN143</f>
        <v>1416395.16</v>
      </c>
      <c r="N1050" s="101"/>
      <c r="O1050" s="101"/>
      <c r="P1050" s="101"/>
      <c r="Q1050" s="93">
        <f t="shared" si="38"/>
        <v>57573.170000000158</v>
      </c>
      <c r="R1050" s="94">
        <f t="shared" si="39"/>
        <v>445.44222725899067</v>
      </c>
    </row>
    <row r="1051" spans="1:18" x14ac:dyDescent="0.35">
      <c r="A1051" s="100">
        <v>11</v>
      </c>
      <c r="B1051" s="101" t="s">
        <v>56</v>
      </c>
      <c r="C1051" s="101" t="s">
        <v>573</v>
      </c>
      <c r="D1051" s="101" t="s">
        <v>130</v>
      </c>
      <c r="E1051" s="101" t="s">
        <v>574</v>
      </c>
      <c r="F1051" s="101" t="s">
        <v>178</v>
      </c>
      <c r="G1051" s="101" t="s">
        <v>1404</v>
      </c>
      <c r="H1051" s="102">
        <v>3484</v>
      </c>
      <c r="I1051" s="100">
        <v>3</v>
      </c>
      <c r="J1051" s="103">
        <f>นครพนม!F144</f>
        <v>358402.36</v>
      </c>
      <c r="K1051" s="104">
        <f>นครพนม!AL144</f>
        <v>650520.34</v>
      </c>
      <c r="L1051" s="105">
        <f>นครพนม!AM144</f>
        <v>1095540.47</v>
      </c>
      <c r="M1051" s="105">
        <f>นครพนม!AN144</f>
        <v>1375199.14</v>
      </c>
      <c r="N1051" s="101"/>
      <c r="O1051" s="101"/>
      <c r="P1051" s="101"/>
      <c r="Q1051" s="93">
        <f t="shared" si="38"/>
        <v>-279658.66999999993</v>
      </c>
      <c r="R1051" s="94">
        <f t="shared" si="39"/>
        <v>314.4490442020666</v>
      </c>
    </row>
    <row r="1052" spans="1:18" x14ac:dyDescent="0.35">
      <c r="A1052" s="100">
        <v>12</v>
      </c>
      <c r="B1052" s="101" t="s">
        <v>56</v>
      </c>
      <c r="C1052" s="101" t="s">
        <v>573</v>
      </c>
      <c r="D1052" s="101" t="s">
        <v>130</v>
      </c>
      <c r="E1052" s="101" t="s">
        <v>574</v>
      </c>
      <c r="F1052" s="101" t="s">
        <v>178</v>
      </c>
      <c r="G1052" s="101" t="s">
        <v>1405</v>
      </c>
      <c r="H1052" s="102">
        <v>3542</v>
      </c>
      <c r="I1052" s="100">
        <v>3</v>
      </c>
      <c r="J1052" s="103">
        <f>นครพนม!F145</f>
        <v>762819.9</v>
      </c>
      <c r="K1052" s="104">
        <f>นครพนม!AL145</f>
        <v>797522.15</v>
      </c>
      <c r="L1052" s="105">
        <f>นครพนม!AM145</f>
        <v>1051500.83</v>
      </c>
      <c r="M1052" s="105">
        <f>นครพนม!AN145</f>
        <v>680964.1</v>
      </c>
      <c r="N1052" s="101"/>
      <c r="O1052" s="101"/>
      <c r="P1052" s="101"/>
      <c r="Q1052" s="93">
        <f t="shared" si="38"/>
        <v>370536.7300000001</v>
      </c>
      <c r="R1052" s="94">
        <f t="shared" si="39"/>
        <v>296.86641163184646</v>
      </c>
    </row>
    <row r="1053" spans="1:18" s="112" customFormat="1" x14ac:dyDescent="0.35">
      <c r="A1053" s="106">
        <v>10</v>
      </c>
      <c r="B1053" s="107" t="s">
        <v>56</v>
      </c>
      <c r="C1053" s="107"/>
      <c r="D1053" s="107"/>
      <c r="E1053" s="107" t="s">
        <v>75</v>
      </c>
      <c r="F1053" s="107"/>
      <c r="G1053" s="107" t="s">
        <v>576</v>
      </c>
      <c r="H1053" s="113">
        <f>SUM(H1041:H1052)</f>
        <v>34772</v>
      </c>
      <c r="I1053" s="106"/>
      <c r="J1053" s="109">
        <f>SUM(J1041:J1052)</f>
        <v>4799027.0199999996</v>
      </c>
      <c r="K1053" s="144">
        <f>SUM(K1041:K1052)</f>
        <v>6812140.7299999995</v>
      </c>
      <c r="L1053" s="109">
        <f>SUM(L1041:L1052)</f>
        <v>15061353.280000001</v>
      </c>
      <c r="M1053" s="109">
        <f>SUM(M1041:M1052)</f>
        <v>14431921.429999998</v>
      </c>
      <c r="N1053" s="107">
        <v>11</v>
      </c>
      <c r="O1053" s="107">
        <v>11</v>
      </c>
      <c r="P1053" s="107">
        <f>N1053-O1053</f>
        <v>0</v>
      </c>
      <c r="Q1053" s="110">
        <f t="shared" si="38"/>
        <v>629431.85000000335</v>
      </c>
      <c r="R1053" s="111">
        <f>L1053/H1053</f>
        <v>433.14601633498222</v>
      </c>
    </row>
    <row r="1054" spans="1:18" x14ac:dyDescent="0.35">
      <c r="A1054" s="100">
        <v>1</v>
      </c>
      <c r="B1054" s="101" t="s">
        <v>56</v>
      </c>
      <c r="C1054" s="101" t="s">
        <v>577</v>
      </c>
      <c r="D1054" s="101" t="s">
        <v>98</v>
      </c>
      <c r="E1054" s="101" t="s">
        <v>578</v>
      </c>
      <c r="F1054" s="101" t="s">
        <v>208</v>
      </c>
      <c r="G1054" s="101" t="s">
        <v>579</v>
      </c>
      <c r="H1054" s="102"/>
      <c r="I1054" s="100"/>
      <c r="J1054" s="103"/>
      <c r="K1054" s="104"/>
      <c r="L1054" s="105"/>
      <c r="M1054" s="105"/>
      <c r="N1054" s="101"/>
      <c r="O1054" s="101"/>
      <c r="P1054" s="101"/>
    </row>
    <row r="1055" spans="1:18" x14ac:dyDescent="0.35">
      <c r="A1055" s="100">
        <v>2</v>
      </c>
      <c r="B1055" s="101" t="s">
        <v>56</v>
      </c>
      <c r="C1055" s="101" t="s">
        <v>577</v>
      </c>
      <c r="D1055" s="101" t="s">
        <v>98</v>
      </c>
      <c r="E1055" s="101" t="s">
        <v>578</v>
      </c>
      <c r="F1055" s="101" t="s">
        <v>178</v>
      </c>
      <c r="G1055" s="101" t="s">
        <v>1406</v>
      </c>
      <c r="H1055" s="102">
        <v>2245</v>
      </c>
      <c r="I1055" s="100">
        <v>2</v>
      </c>
      <c r="J1055" s="103">
        <f>นครพนม!F146</f>
        <v>230983.22</v>
      </c>
      <c r="K1055" s="104">
        <f>นครพนม!AL146</f>
        <v>448309.15</v>
      </c>
      <c r="L1055" s="105">
        <f>นครพนม!AM146</f>
        <v>1614153.9100000001</v>
      </c>
      <c r="M1055" s="105">
        <f>นครพนม!AN146</f>
        <v>1268999.5799999998</v>
      </c>
      <c r="N1055" s="101"/>
      <c r="O1055" s="101"/>
      <c r="P1055" s="101"/>
      <c r="Q1055" s="93">
        <f t="shared" si="38"/>
        <v>345154.33000000031</v>
      </c>
      <c r="R1055" s="94">
        <f t="shared" si="39"/>
        <v>718.99951447661476</v>
      </c>
    </row>
    <row r="1056" spans="1:18" x14ac:dyDescent="0.35">
      <c r="A1056" s="100">
        <v>3</v>
      </c>
      <c r="B1056" s="101" t="s">
        <v>56</v>
      </c>
      <c r="C1056" s="101" t="s">
        <v>577</v>
      </c>
      <c r="D1056" s="101" t="s">
        <v>98</v>
      </c>
      <c r="E1056" s="101" t="s">
        <v>578</v>
      </c>
      <c r="F1056" s="101" t="s">
        <v>178</v>
      </c>
      <c r="G1056" s="101" t="s">
        <v>1407</v>
      </c>
      <c r="H1056" s="102">
        <v>3530</v>
      </c>
      <c r="I1056" s="100">
        <v>3</v>
      </c>
      <c r="J1056" s="103">
        <f>นครพนม!F147</f>
        <v>201942.95</v>
      </c>
      <c r="K1056" s="104">
        <f>นครพนม!AL147</f>
        <v>301412.15000000002</v>
      </c>
      <c r="L1056" s="105">
        <f>นครพนม!AM147</f>
        <v>2189550.85</v>
      </c>
      <c r="M1056" s="105">
        <f>นครพนม!AN147</f>
        <v>1971903.7899999998</v>
      </c>
      <c r="N1056" s="101"/>
      <c r="O1056" s="101"/>
      <c r="P1056" s="101"/>
      <c r="Q1056" s="93">
        <f t="shared" si="38"/>
        <v>217647.06000000029</v>
      </c>
      <c r="R1056" s="94">
        <f t="shared" si="39"/>
        <v>620.26936260623233</v>
      </c>
    </row>
    <row r="1057" spans="1:18" x14ac:dyDescent="0.35">
      <c r="A1057" s="100">
        <v>4</v>
      </c>
      <c r="B1057" s="101" t="s">
        <v>56</v>
      </c>
      <c r="C1057" s="101" t="s">
        <v>577</v>
      </c>
      <c r="D1057" s="101" t="s">
        <v>98</v>
      </c>
      <c r="E1057" s="101" t="s">
        <v>578</v>
      </c>
      <c r="F1057" s="101" t="s">
        <v>178</v>
      </c>
      <c r="G1057" s="101" t="s">
        <v>1408</v>
      </c>
      <c r="H1057" s="102">
        <v>4925</v>
      </c>
      <c r="I1057" s="100">
        <v>4</v>
      </c>
      <c r="J1057" s="103">
        <f>นครพนม!F148</f>
        <v>411681.1</v>
      </c>
      <c r="K1057" s="104">
        <f>นครพนม!AL148</f>
        <v>430322.54</v>
      </c>
      <c r="L1057" s="105">
        <f>นครพนม!AM148</f>
        <v>2034088.33</v>
      </c>
      <c r="M1057" s="105">
        <f>นครพนม!AN148</f>
        <v>1877559.27</v>
      </c>
      <c r="N1057" s="101"/>
      <c r="O1057" s="101"/>
      <c r="P1057" s="101"/>
      <c r="Q1057" s="93">
        <f t="shared" si="38"/>
        <v>156529.06000000006</v>
      </c>
      <c r="R1057" s="94">
        <f t="shared" si="39"/>
        <v>413.01285888324873</v>
      </c>
    </row>
    <row r="1058" spans="1:18" x14ac:dyDescent="0.35">
      <c r="A1058" s="100">
        <v>5</v>
      </c>
      <c r="B1058" s="101" t="s">
        <v>56</v>
      </c>
      <c r="C1058" s="101" t="s">
        <v>580</v>
      </c>
      <c r="D1058" s="101" t="s">
        <v>98</v>
      </c>
      <c r="E1058" s="101" t="s">
        <v>578</v>
      </c>
      <c r="F1058" s="101" t="s">
        <v>178</v>
      </c>
      <c r="G1058" s="101" t="s">
        <v>1409</v>
      </c>
      <c r="H1058" s="102">
        <v>2110</v>
      </c>
      <c r="I1058" s="100">
        <v>2</v>
      </c>
      <c r="J1058" s="103">
        <f>นครพนม!F149</f>
        <v>435335.91</v>
      </c>
      <c r="K1058" s="104">
        <f>นครพนม!AL149</f>
        <v>448072.95999999996</v>
      </c>
      <c r="L1058" s="105">
        <f>นครพนม!AM149</f>
        <v>1897192.7599999998</v>
      </c>
      <c r="M1058" s="105">
        <f>นครพนม!AN149</f>
        <v>2076431.6300000001</v>
      </c>
      <c r="N1058" s="101"/>
      <c r="O1058" s="101"/>
      <c r="P1058" s="101"/>
      <c r="Q1058" s="93">
        <f t="shared" si="38"/>
        <v>-179238.87000000034</v>
      </c>
      <c r="R1058" s="94">
        <f t="shared" si="39"/>
        <v>899.14348815165863</v>
      </c>
    </row>
    <row r="1059" spans="1:18" x14ac:dyDescent="0.35">
      <c r="A1059" s="100">
        <v>6</v>
      </c>
      <c r="B1059" s="101" t="s">
        <v>56</v>
      </c>
      <c r="C1059" s="101" t="s">
        <v>581</v>
      </c>
      <c r="D1059" s="101" t="s">
        <v>98</v>
      </c>
      <c r="E1059" s="101" t="s">
        <v>578</v>
      </c>
      <c r="F1059" s="101" t="s">
        <v>178</v>
      </c>
      <c r="G1059" s="101" t="s">
        <v>1410</v>
      </c>
      <c r="H1059" s="102">
        <v>2011</v>
      </c>
      <c r="I1059" s="100">
        <v>2</v>
      </c>
      <c r="J1059" s="103">
        <f>นครพนม!F150</f>
        <v>206608.36</v>
      </c>
      <c r="K1059" s="104">
        <f>นครพนม!AL150</f>
        <v>335362</v>
      </c>
      <c r="L1059" s="105">
        <f>นครพนม!AM150</f>
        <v>1298543.74</v>
      </c>
      <c r="M1059" s="105">
        <f>นครพนม!AN150</f>
        <v>1239651.98</v>
      </c>
      <c r="N1059" s="101"/>
      <c r="O1059" s="101"/>
      <c r="P1059" s="101"/>
      <c r="Q1059" s="93">
        <f>L1059-M1059</f>
        <v>58891.760000000009</v>
      </c>
      <c r="R1059" s="94">
        <f>L1059/H1059</f>
        <v>645.72040775733467</v>
      </c>
    </row>
    <row r="1060" spans="1:18" s="112" customFormat="1" x14ac:dyDescent="0.35">
      <c r="A1060" s="106">
        <v>11</v>
      </c>
      <c r="B1060" s="107" t="s">
        <v>56</v>
      </c>
      <c r="C1060" s="107"/>
      <c r="D1060" s="107"/>
      <c r="E1060" s="107" t="s">
        <v>75</v>
      </c>
      <c r="F1060" s="107"/>
      <c r="G1060" s="107" t="s">
        <v>582</v>
      </c>
      <c r="H1060" s="113">
        <f>SUM(H1055:H1059)</f>
        <v>14821</v>
      </c>
      <c r="I1060" s="106"/>
      <c r="J1060" s="109">
        <f>SUM(J1054:J1059)</f>
        <v>1486551.54</v>
      </c>
      <c r="K1060" s="144">
        <f>SUM(K1054:K1059)</f>
        <v>1963478.8</v>
      </c>
      <c r="L1060" s="109">
        <f>SUM(L1055:L1059)</f>
        <v>9033529.5899999999</v>
      </c>
      <c r="M1060" s="109">
        <f>SUM(M1055:M1059)</f>
        <v>8434546.25</v>
      </c>
      <c r="N1060" s="107">
        <v>5</v>
      </c>
      <c r="O1060" s="107">
        <v>5</v>
      </c>
      <c r="P1060" s="107">
        <f>N1060-O1060</f>
        <v>0</v>
      </c>
      <c r="Q1060" s="110">
        <f t="shared" si="38"/>
        <v>598983.33999999985</v>
      </c>
      <c r="R1060" s="111">
        <f>L1060/H1060</f>
        <v>609.50877741043109</v>
      </c>
    </row>
    <row r="1061" spans="1:18" x14ac:dyDescent="0.35">
      <c r="A1061" s="100">
        <v>1</v>
      </c>
      <c r="B1061" s="101" t="s">
        <v>56</v>
      </c>
      <c r="C1061" s="101" t="s">
        <v>561</v>
      </c>
      <c r="D1061" s="101" t="s">
        <v>112</v>
      </c>
      <c r="E1061" s="101" t="s">
        <v>583</v>
      </c>
      <c r="F1061" s="101" t="s">
        <v>208</v>
      </c>
      <c r="G1061" s="101" t="s">
        <v>584</v>
      </c>
      <c r="H1061" s="102"/>
      <c r="I1061" s="100"/>
      <c r="J1061" s="103"/>
      <c r="K1061" s="104"/>
      <c r="L1061" s="105"/>
      <c r="M1061" s="105"/>
      <c r="N1061" s="101"/>
      <c r="O1061" s="101"/>
      <c r="P1061" s="101"/>
    </row>
    <row r="1062" spans="1:18" x14ac:dyDescent="0.35">
      <c r="A1062" s="100">
        <v>2</v>
      </c>
      <c r="B1062" s="101" t="s">
        <v>56</v>
      </c>
      <c r="C1062" s="101" t="s">
        <v>561</v>
      </c>
      <c r="D1062" s="101" t="s">
        <v>112</v>
      </c>
      <c r="E1062" s="101" t="s">
        <v>583</v>
      </c>
      <c r="F1062" s="101" t="s">
        <v>178</v>
      </c>
      <c r="G1062" s="101" t="s">
        <v>1411</v>
      </c>
      <c r="H1062" s="102">
        <v>2552</v>
      </c>
      <c r="I1062" s="100">
        <v>2</v>
      </c>
      <c r="J1062" s="103">
        <f>นครพนม!F151</f>
        <v>332651.26</v>
      </c>
      <c r="K1062" s="104">
        <f>นครพนม!AL151</f>
        <v>392399.49</v>
      </c>
      <c r="L1062" s="105">
        <f>นครพนม!AM151</f>
        <v>1720117.04</v>
      </c>
      <c r="M1062" s="105">
        <f>นครพนม!AN151</f>
        <v>1623443.99</v>
      </c>
      <c r="N1062" s="101"/>
      <c r="O1062" s="101"/>
      <c r="P1062" s="101"/>
      <c r="Q1062" s="93">
        <f t="shared" si="38"/>
        <v>96673.050000000047</v>
      </c>
      <c r="R1062" s="94">
        <f t="shared" si="39"/>
        <v>674.02705329153605</v>
      </c>
    </row>
    <row r="1063" spans="1:18" x14ac:dyDescent="0.35">
      <c r="A1063" s="100">
        <v>3</v>
      </c>
      <c r="B1063" s="101" t="s">
        <v>56</v>
      </c>
      <c r="C1063" s="101" t="s">
        <v>561</v>
      </c>
      <c r="D1063" s="101" t="s">
        <v>112</v>
      </c>
      <c r="E1063" s="101" t="s">
        <v>583</v>
      </c>
      <c r="F1063" s="101" t="s">
        <v>178</v>
      </c>
      <c r="G1063" s="101" t="s">
        <v>1412</v>
      </c>
      <c r="H1063" s="102">
        <v>996</v>
      </c>
      <c r="I1063" s="100">
        <v>1</v>
      </c>
      <c r="J1063" s="103">
        <f>นครพนม!F152</f>
        <v>320307.34999999998</v>
      </c>
      <c r="K1063" s="104">
        <f>นครพนม!AL152</f>
        <v>407772.52999999997</v>
      </c>
      <c r="L1063" s="105">
        <f>นครพนม!AM152</f>
        <v>1364605.0499999998</v>
      </c>
      <c r="M1063" s="105">
        <f>นครพนม!AN152</f>
        <v>1312900.99</v>
      </c>
      <c r="N1063" s="101"/>
      <c r="O1063" s="101"/>
      <c r="P1063" s="101"/>
      <c r="Q1063" s="93">
        <f t="shared" si="38"/>
        <v>51704.059999999823</v>
      </c>
      <c r="R1063" s="94">
        <f t="shared" si="39"/>
        <v>1370.0853915662649</v>
      </c>
    </row>
    <row r="1064" spans="1:18" x14ac:dyDescent="0.35">
      <c r="A1064" s="100">
        <v>4</v>
      </c>
      <c r="B1064" s="101" t="s">
        <v>56</v>
      </c>
      <c r="C1064" s="101" t="s">
        <v>561</v>
      </c>
      <c r="D1064" s="101" t="s">
        <v>112</v>
      </c>
      <c r="E1064" s="101" t="s">
        <v>583</v>
      </c>
      <c r="F1064" s="101" t="s">
        <v>178</v>
      </c>
      <c r="G1064" s="101" t="s">
        <v>1413</v>
      </c>
      <c r="H1064" s="102">
        <v>3861</v>
      </c>
      <c r="I1064" s="100">
        <v>3</v>
      </c>
      <c r="J1064" s="103">
        <f>นครพนม!F153</f>
        <v>712645.29</v>
      </c>
      <c r="K1064" s="104">
        <f>นครพนม!AL153</f>
        <v>700866.28</v>
      </c>
      <c r="L1064" s="105">
        <f>นครพนม!AM153</f>
        <v>2307610.25</v>
      </c>
      <c r="M1064" s="105">
        <f>นครพนม!AN153</f>
        <v>1860289.95</v>
      </c>
      <c r="N1064" s="101"/>
      <c r="O1064" s="101"/>
      <c r="P1064" s="101"/>
      <c r="Q1064" s="93">
        <f t="shared" si="38"/>
        <v>447320.30000000005</v>
      </c>
      <c r="R1064" s="94">
        <f t="shared" si="39"/>
        <v>597.67165242165242</v>
      </c>
    </row>
    <row r="1065" spans="1:18" x14ac:dyDescent="0.35">
      <c r="A1065" s="100">
        <v>5</v>
      </c>
      <c r="B1065" s="101" t="s">
        <v>56</v>
      </c>
      <c r="C1065" s="101" t="s">
        <v>561</v>
      </c>
      <c r="D1065" s="101" t="s">
        <v>112</v>
      </c>
      <c r="E1065" s="101" t="s">
        <v>583</v>
      </c>
      <c r="F1065" s="101" t="s">
        <v>178</v>
      </c>
      <c r="G1065" s="101" t="s">
        <v>1414</v>
      </c>
      <c r="H1065" s="102">
        <v>1812</v>
      </c>
      <c r="I1065" s="100">
        <v>2</v>
      </c>
      <c r="J1065" s="103">
        <f>นครพนม!F154</f>
        <v>197004.54</v>
      </c>
      <c r="K1065" s="104">
        <f>นครพนม!AL154</f>
        <v>137226.61000000002</v>
      </c>
      <c r="L1065" s="105">
        <f>นครพนม!AM154</f>
        <v>1506281.1600000001</v>
      </c>
      <c r="M1065" s="105">
        <f>นครพนม!AN154</f>
        <v>1699168.7</v>
      </c>
      <c r="N1065" s="101"/>
      <c r="O1065" s="101"/>
      <c r="P1065" s="101"/>
      <c r="Q1065" s="93">
        <f t="shared" si="38"/>
        <v>-192887.5399999998</v>
      </c>
      <c r="R1065" s="94">
        <f t="shared" si="39"/>
        <v>831.28099337748358</v>
      </c>
    </row>
    <row r="1066" spans="1:18" s="112" customFormat="1" x14ac:dyDescent="0.35">
      <c r="A1066" s="106">
        <v>12</v>
      </c>
      <c r="B1066" s="107" t="s">
        <v>56</v>
      </c>
      <c r="C1066" s="107"/>
      <c r="D1066" s="107"/>
      <c r="E1066" s="107" t="s">
        <v>75</v>
      </c>
      <c r="F1066" s="107"/>
      <c r="G1066" s="107" t="s">
        <v>585</v>
      </c>
      <c r="H1066" s="113">
        <f>SUM(H1062:H1065)</f>
        <v>9221</v>
      </c>
      <c r="I1066" s="106"/>
      <c r="J1066" s="109">
        <f>SUM(J1061:J1065)</f>
        <v>1562608.44</v>
      </c>
      <c r="K1066" s="144">
        <f>SUM(K1061:K1065)</f>
        <v>1638264.9100000001</v>
      </c>
      <c r="L1066" s="109">
        <f>SUM(L1061:L1065)</f>
        <v>6898613.5</v>
      </c>
      <c r="M1066" s="109">
        <f>SUM(M1061:M1065)</f>
        <v>6495803.6299999999</v>
      </c>
      <c r="N1066" s="107">
        <v>4</v>
      </c>
      <c r="O1066" s="107">
        <v>4</v>
      </c>
      <c r="P1066" s="107">
        <f>N1066-O1066</f>
        <v>0</v>
      </c>
      <c r="Q1066" s="110">
        <f t="shared" si="38"/>
        <v>402809.87000000011</v>
      </c>
      <c r="R1066" s="111">
        <f t="shared" si="39"/>
        <v>748.14157900444638</v>
      </c>
    </row>
    <row r="1067" spans="1:18" s="112" customFormat="1" x14ac:dyDescent="0.35">
      <c r="A1067" s="179"/>
      <c r="B1067" s="180" t="s">
        <v>56</v>
      </c>
      <c r="C1067" s="180" t="s">
        <v>56</v>
      </c>
      <c r="D1067" s="180" t="s">
        <v>56</v>
      </c>
      <c r="E1067" s="180" t="s">
        <v>56</v>
      </c>
      <c r="F1067" s="180"/>
      <c r="G1067" s="180" t="s">
        <v>586</v>
      </c>
      <c r="H1067" s="181">
        <f>H918+H929+H948+H959+H976+H988+H1009+H1029+H1040+H1053+H1060+H1066</f>
        <v>429728</v>
      </c>
      <c r="I1067" s="179"/>
      <c r="J1067" s="182">
        <f t="shared" ref="J1067:O1067" si="40">J918+J929+J948+J959+J976+J988+J1009+J1029+J1040+J1053+J1060+J1066</f>
        <v>62468893.870000012</v>
      </c>
      <c r="K1067" s="183">
        <f t="shared" si="40"/>
        <v>71296380.00999999</v>
      </c>
      <c r="L1067" s="182">
        <f t="shared" si="40"/>
        <v>261602512.07000002</v>
      </c>
      <c r="M1067" s="182">
        <f t="shared" si="40"/>
        <v>245185101.65000001</v>
      </c>
      <c r="N1067" s="180">
        <f t="shared" si="40"/>
        <v>151</v>
      </c>
      <c r="O1067" s="180">
        <f t="shared" si="40"/>
        <v>151</v>
      </c>
      <c r="P1067" s="180">
        <f>N1067-O1067</f>
        <v>0</v>
      </c>
      <c r="Q1067" s="110">
        <f t="shared" si="38"/>
        <v>16417410.420000017</v>
      </c>
      <c r="R1067" s="111">
        <f t="shared" si="39"/>
        <v>608.76301304546132</v>
      </c>
    </row>
    <row r="1068" spans="1:18" x14ac:dyDescent="0.35">
      <c r="A1068" s="200"/>
      <c r="B1068" s="201"/>
      <c r="C1068" s="201"/>
      <c r="D1068" s="201"/>
      <c r="E1068" s="408" t="s">
        <v>587</v>
      </c>
      <c r="F1068" s="409"/>
      <c r="G1068" s="410"/>
      <c r="H1068" s="202"/>
      <c r="I1068" s="200"/>
      <c r="J1068" s="203">
        <f>J1067/O1067</f>
        <v>413701.28390728484</v>
      </c>
      <c r="K1068" s="204">
        <f>K1067/O1067</f>
        <v>472161.45701986749</v>
      </c>
      <c r="L1068" s="203">
        <f>L1067/O1067</f>
        <v>1732466.9673509935</v>
      </c>
      <c r="M1068" s="203">
        <f>M1067/O1067</f>
        <v>1623742.3950331127</v>
      </c>
      <c r="N1068" s="205"/>
      <c r="O1068" s="205"/>
      <c r="P1068" s="201"/>
      <c r="Q1068" s="93">
        <f t="shared" si="38"/>
        <v>108724.57231788081</v>
      </c>
      <c r="R1068" s="111"/>
    </row>
    <row r="1069" spans="1:18" s="112" customFormat="1" x14ac:dyDescent="0.35">
      <c r="A1069" s="205"/>
      <c r="B1069" s="205"/>
      <c r="C1069" s="205"/>
      <c r="D1069" s="205"/>
      <c r="E1069" s="383" t="s">
        <v>592</v>
      </c>
      <c r="F1069" s="384"/>
      <c r="G1069" s="385"/>
      <c r="H1069" s="206">
        <f>H82+H179+H433+H590+H684+H890+H1067</f>
        <v>3414136</v>
      </c>
      <c r="I1069" s="207"/>
      <c r="J1069" s="203">
        <f t="shared" ref="J1069:P1069" si="41">J82+J179+J433+J590+J684+J890+J1067</f>
        <v>545079182.79000008</v>
      </c>
      <c r="K1069" s="204">
        <f t="shared" si="41"/>
        <v>584470392.10100007</v>
      </c>
      <c r="L1069" s="203">
        <f t="shared" si="41"/>
        <v>2128543200.3899999</v>
      </c>
      <c r="M1069" s="203">
        <f t="shared" si="41"/>
        <v>1941686850.1689997</v>
      </c>
      <c r="N1069" s="208">
        <f t="shared" si="41"/>
        <v>874</v>
      </c>
      <c r="O1069" s="208">
        <f t="shared" si="41"/>
        <v>874</v>
      </c>
      <c r="P1069" s="208">
        <f t="shared" si="41"/>
        <v>0</v>
      </c>
      <c r="Q1069" s="110">
        <f>L1069-M1069</f>
        <v>186856350.22100019</v>
      </c>
      <c r="R1069" s="111">
        <f t="shared" si="39"/>
        <v>623.45003256753682</v>
      </c>
    </row>
    <row r="1070" spans="1:18" s="112" customFormat="1" x14ac:dyDescent="0.35">
      <c r="A1070" s="205"/>
      <c r="B1070" s="205"/>
      <c r="C1070" s="205"/>
      <c r="D1070" s="205"/>
      <c r="E1070" s="383" t="s">
        <v>593</v>
      </c>
      <c r="F1070" s="384"/>
      <c r="G1070" s="385"/>
      <c r="H1070" s="206"/>
      <c r="I1070" s="207"/>
      <c r="J1070" s="203">
        <f>J1069/O1069</f>
        <v>623660.39220823813</v>
      </c>
      <c r="K1070" s="203">
        <f>K1069/O1069</f>
        <v>668730.42574485135</v>
      </c>
      <c r="L1070" s="203">
        <f>L1069/O1069</f>
        <v>2435404.1194393593</v>
      </c>
      <c r="M1070" s="203">
        <f>M1069/O1069</f>
        <v>2221609.668385583</v>
      </c>
      <c r="N1070" s="205"/>
      <c r="O1070" s="205"/>
      <c r="P1070" s="205"/>
      <c r="Q1070" s="110">
        <f>L1070-M1070</f>
        <v>213794.45105377631</v>
      </c>
      <c r="R1070" s="111"/>
    </row>
    <row r="1073" spans="11:13" x14ac:dyDescent="0.35">
      <c r="K1073" s="210"/>
      <c r="M1073" s="210"/>
    </row>
    <row r="1074" spans="11:13" x14ac:dyDescent="0.35">
      <c r="K1074" s="210"/>
      <c r="M1074" s="210"/>
    </row>
    <row r="1075" spans="11:13" x14ac:dyDescent="0.35">
      <c r="K1075" s="210"/>
      <c r="M1075" s="210"/>
    </row>
    <row r="1076" spans="11:13" x14ac:dyDescent="0.35">
      <c r="K1076" s="210"/>
      <c r="M1076" s="210"/>
    </row>
    <row r="1077" spans="11:13" x14ac:dyDescent="0.35">
      <c r="K1077" s="210"/>
      <c r="M1077" s="210"/>
    </row>
    <row r="1078" spans="11:13" x14ac:dyDescent="0.35">
      <c r="K1078" s="210"/>
      <c r="M1078" s="210"/>
    </row>
    <row r="1079" spans="11:13" x14ac:dyDescent="0.35">
      <c r="K1079" s="210"/>
      <c r="M1079" s="210"/>
    </row>
    <row r="1080" spans="11:13" x14ac:dyDescent="0.35">
      <c r="K1080" s="210"/>
      <c r="M1080" s="210"/>
    </row>
    <row r="1081" spans="11:13" x14ac:dyDescent="0.35">
      <c r="K1081" s="210"/>
      <c r="M1081" s="210"/>
    </row>
  </sheetData>
  <autoFilter ref="A4:WVN1070"/>
  <mergeCells count="28">
    <mergeCell ref="N3:P3"/>
    <mergeCell ref="M3:M4"/>
    <mergeCell ref="Q3:Q4"/>
    <mergeCell ref="E1069:G1069"/>
    <mergeCell ref="E83:G83"/>
    <mergeCell ref="J3:J4"/>
    <mergeCell ref="K3:K4"/>
    <mergeCell ref="F3:F4"/>
    <mergeCell ref="G3:G4"/>
    <mergeCell ref="H3:H4"/>
    <mergeCell ref="I3:I4"/>
    <mergeCell ref="E1068:G1068"/>
    <mergeCell ref="S3:S4"/>
    <mergeCell ref="E1070:G1070"/>
    <mergeCell ref="A1:L1"/>
    <mergeCell ref="A2:L2"/>
    <mergeCell ref="E685:G685"/>
    <mergeCell ref="E891:G891"/>
    <mergeCell ref="E591:G591"/>
    <mergeCell ref="A3:A4"/>
    <mergeCell ref="B3:B4"/>
    <mergeCell ref="C3:C4"/>
    <mergeCell ref="D3:D4"/>
    <mergeCell ref="E3:E4"/>
    <mergeCell ref="E180:G180"/>
    <mergeCell ref="E434:G434"/>
    <mergeCell ref="L3:L4"/>
    <mergeCell ref="R3:R4"/>
  </mergeCells>
  <conditionalFormatting sqref="L1061:M1061 L21:M21 L35:M35 L48:M48 L53:M53 L59:M59 L67:M67 L75:M75 L1071:M1048576 L417:M418 L420:M425 L3:M19 L84:M104 L106:M118 L120:M134 L136:M153 L155:M168 L170:M177 L181:M209 L211:M222 L224:M235 L255:M264 L266:M280 L282:M288 L290:M294 L296:M308 L310:M320 L322:M337 L339:M359 L361:M370 L372:M385 L387:M392 L394:M398 L400:M409 L411:M415 L427:M431 L435:M454 L456:M461 L463:M477 L479:M489 L491:M504 L506:M511 L513:M519 L521:M530 L532:M549 L551:M556 L558:M563 L565:M571 L573:M581 L583:M588 L592:M609 L611:M621 L623:M638 L640:M646 L648:M653 L655:M658 L660:M667 L669:M675 L677:M682 L686:M710 L712:M718 L720:M725 L727:M741 L743:M750 L752:M761 L763:M767 L769:M787 L789:M795 L797:M807 L809:M820 L822:M842 L844:M848 L850:M854 L856:M861 L863:M869 L892:M917 L919:M928 L930:M947 L949:M958 L960:M975 L977:M987 L989:M1008 L1010:M1028 L1030:M1039 L1041:M1052 L1054:M1059 L237:M253 L880:M888 L871:M878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1062:M1065">
    <cfRule type="containsText" dxfId="6" priority="10" operator="containsText" text="น้อยกว่ากลุ่ม">
      <formula>NOT(ISERROR(SEARCH("น้อยกว่ากลุ่ม",L1062)))</formula>
    </cfRule>
  </conditionalFormatting>
  <conditionalFormatting sqref="L22:M33">
    <cfRule type="containsText" dxfId="5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4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3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2" priority="6" operator="containsText" text="น้อยกว่ากลุ่ม">
      <formula>NOT(ISERROR(SEARCH("น้อยกว่ากลุ่ม",L54)))</formula>
    </cfRule>
  </conditionalFormatting>
  <conditionalFormatting sqref="L60:M64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23622047244094491" right="3.937007874015748E-2" top="0.51181102362204722" bottom="0.35433070866141736" header="0.31496062992125984" footer="0.19685039370078741"/>
  <pageSetup paperSize="9" scale="60" orientation="portrait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J151"/>
  <sheetViews>
    <sheetView topLeftCell="Y1" zoomScale="62" zoomScaleNormal="62" workbookViewId="0">
      <selection activeCell="AI5" sqref="AI5"/>
    </sheetView>
  </sheetViews>
  <sheetFormatPr defaultColWidth="4.875" defaultRowHeight="14.25" x14ac:dyDescent="0.2"/>
  <cols>
    <col min="1" max="1" width="6.125" style="264" bestFit="1" customWidth="1"/>
    <col min="2" max="2" width="13.25" style="264" bestFit="1" customWidth="1"/>
    <col min="3" max="3" width="8.25" style="264" bestFit="1" customWidth="1"/>
    <col min="4" max="4" width="27.375" style="264" bestFit="1" customWidth="1"/>
    <col min="5" max="5" width="27.375" style="250"/>
    <col min="6" max="8" width="27.375" style="244"/>
    <col min="9" max="11" width="27.375" style="250"/>
    <col min="12" max="15" width="27.375" style="245"/>
    <col min="16" max="19" width="27.375" style="250"/>
    <col min="20" max="24" width="27.375" style="40"/>
    <col min="25" max="29" width="27.375" style="246"/>
    <col min="30" max="30" width="33.25" style="246" bestFit="1" customWidth="1"/>
    <col min="31" max="31" width="15.125" style="266" bestFit="1" customWidth="1"/>
    <col min="32" max="32" width="15.75" style="279" bestFit="1" customWidth="1"/>
    <col min="33" max="33" width="14" style="268" bestFit="1" customWidth="1"/>
    <col min="34" max="34" width="15.875" style="280" bestFit="1" customWidth="1"/>
    <col min="35" max="35" width="16.625" style="281" bestFit="1" customWidth="1"/>
    <col min="36" max="36" width="14.875" style="268" bestFit="1" customWidth="1"/>
    <col min="37" max="16384" width="4.875" style="272"/>
  </cols>
  <sheetData>
    <row r="1" spans="1:36" x14ac:dyDescent="0.2">
      <c r="E1" s="250" t="s">
        <v>2456</v>
      </c>
      <c r="F1" s="244" t="s">
        <v>2457</v>
      </c>
      <c r="G1" s="244" t="s">
        <v>2458</v>
      </c>
      <c r="H1" s="244" t="s">
        <v>2459</v>
      </c>
      <c r="I1" s="250" t="s">
        <v>2460</v>
      </c>
      <c r="J1" s="250" t="s">
        <v>2461</v>
      </c>
      <c r="K1" s="250" t="s">
        <v>2462</v>
      </c>
      <c r="L1" s="245" t="s">
        <v>2463</v>
      </c>
      <c r="M1" s="245" t="s">
        <v>2464</v>
      </c>
      <c r="N1" s="245" t="s">
        <v>2465</v>
      </c>
      <c r="O1" s="245" t="s">
        <v>2466</v>
      </c>
      <c r="P1" s="250" t="s">
        <v>2467</v>
      </c>
      <c r="Q1" s="250" t="s">
        <v>2468</v>
      </c>
      <c r="R1" s="250" t="s">
        <v>2469</v>
      </c>
      <c r="S1" s="250" t="s">
        <v>2470</v>
      </c>
      <c r="T1" s="40" t="s">
        <v>2471</v>
      </c>
      <c r="U1" s="40" t="s">
        <v>2472</v>
      </c>
      <c r="V1" s="40" t="s">
        <v>2473</v>
      </c>
      <c r="W1" s="40" t="s">
        <v>2474</v>
      </c>
      <c r="X1" s="40" t="s">
        <v>2475</v>
      </c>
      <c r="Y1" s="246" t="s">
        <v>2476</v>
      </c>
      <c r="Z1" s="246" t="s">
        <v>2477</v>
      </c>
      <c r="AA1" s="246" t="s">
        <v>2478</v>
      </c>
      <c r="AB1" s="246" t="s">
        <v>2479</v>
      </c>
      <c r="AC1" s="246" t="s">
        <v>2480</v>
      </c>
      <c r="AD1" s="246" t="s">
        <v>2481</v>
      </c>
      <c r="AE1" s="266" t="s">
        <v>6</v>
      </c>
      <c r="AF1" s="267" t="s">
        <v>7</v>
      </c>
      <c r="AG1" s="268" t="s">
        <v>8</v>
      </c>
      <c r="AH1" s="269" t="s">
        <v>9</v>
      </c>
      <c r="AI1" s="270" t="s">
        <v>10</v>
      </c>
      <c r="AJ1" s="271" t="s">
        <v>11</v>
      </c>
    </row>
    <row r="2" spans="1:36" x14ac:dyDescent="0.2">
      <c r="E2" s="250" t="s">
        <v>2482</v>
      </c>
      <c r="F2" s="244" t="s">
        <v>2483</v>
      </c>
      <c r="G2" s="244" t="s">
        <v>2484</v>
      </c>
      <c r="H2" s="244" t="s">
        <v>2485</v>
      </c>
      <c r="I2" s="250" t="s">
        <v>2486</v>
      </c>
      <c r="J2" s="250" t="s">
        <v>2487</v>
      </c>
      <c r="K2" s="250" t="s">
        <v>2488</v>
      </c>
      <c r="L2" s="245" t="s">
        <v>2489</v>
      </c>
      <c r="M2" s="245" t="s">
        <v>2490</v>
      </c>
      <c r="N2" s="245" t="s">
        <v>2491</v>
      </c>
      <c r="O2" s="245" t="s">
        <v>2492</v>
      </c>
      <c r="P2" s="250" t="s">
        <v>2493</v>
      </c>
      <c r="Q2" s="250" t="s">
        <v>2494</v>
      </c>
      <c r="R2" s="250" t="s">
        <v>2495</v>
      </c>
      <c r="S2" s="250" t="s">
        <v>2496</v>
      </c>
      <c r="T2" s="40" t="s">
        <v>2497</v>
      </c>
      <c r="U2" s="40" t="s">
        <v>2498</v>
      </c>
      <c r="V2" s="40" t="s">
        <v>2499</v>
      </c>
      <c r="W2" s="40" t="s">
        <v>2500</v>
      </c>
      <c r="X2" s="40" t="s">
        <v>2501</v>
      </c>
      <c r="Y2" s="246" t="s">
        <v>2502</v>
      </c>
      <c r="Z2" s="246" t="s">
        <v>2503</v>
      </c>
      <c r="AA2" s="246" t="s">
        <v>2504</v>
      </c>
      <c r="AB2" s="246" t="s">
        <v>2505</v>
      </c>
      <c r="AC2" s="246" t="s">
        <v>2506</v>
      </c>
      <c r="AD2" s="246" t="s">
        <v>2507</v>
      </c>
    </row>
    <row r="3" spans="1:36" x14ac:dyDescent="0.2">
      <c r="E3" s="250" t="s">
        <v>2508</v>
      </c>
      <c r="F3" s="244">
        <v>46129958.259999998</v>
      </c>
      <c r="G3" s="244">
        <v>1550042.85</v>
      </c>
      <c r="H3" s="244">
        <v>3669998.47</v>
      </c>
      <c r="I3" s="250">
        <v>65308665.600000001</v>
      </c>
      <c r="J3" s="250">
        <v>28025931.699999999</v>
      </c>
      <c r="K3" s="250">
        <v>74001</v>
      </c>
      <c r="L3" s="245">
        <v>871152</v>
      </c>
      <c r="M3" s="245">
        <v>1749494.68</v>
      </c>
      <c r="N3" s="245">
        <v>22792418.859999999</v>
      </c>
      <c r="O3" s="245">
        <v>1099769.55</v>
      </c>
      <c r="P3" s="250">
        <v>139559</v>
      </c>
      <c r="Q3" s="250">
        <v>-13766216.32</v>
      </c>
      <c r="R3" s="250">
        <v>7864903.3799999999</v>
      </c>
      <c r="S3" s="250">
        <v>141362601.53</v>
      </c>
      <c r="T3" s="40">
        <v>92786432.969999999</v>
      </c>
      <c r="U3" s="40">
        <v>1825138</v>
      </c>
      <c r="V3" s="40">
        <v>58297.75</v>
      </c>
      <c r="W3" s="40">
        <v>45161243.890000001</v>
      </c>
      <c r="X3" s="40">
        <v>3416115.59</v>
      </c>
      <c r="Y3" s="246">
        <v>73231285.230000004</v>
      </c>
      <c r="Z3" s="246">
        <v>220763.25</v>
      </c>
      <c r="AA3" s="246">
        <v>164774</v>
      </c>
      <c r="AB3" s="246">
        <v>52066361.100000001</v>
      </c>
      <c r="AC3" s="246">
        <v>12666237.84</v>
      </c>
      <c r="AD3" s="246">
        <v>2724561.3</v>
      </c>
      <c r="AE3" s="266">
        <f t="shared" ref="AE3:AJ3" si="0">SUM(AE4:AE71)</f>
        <v>51349999.579999991</v>
      </c>
      <c r="AF3" s="273">
        <f t="shared" si="0"/>
        <v>26512835.089999996</v>
      </c>
      <c r="AG3" s="268">
        <f t="shared" si="0"/>
        <v>24837164.49000001</v>
      </c>
      <c r="AH3" s="274">
        <f t="shared" si="0"/>
        <v>143247228.20000002</v>
      </c>
      <c r="AI3" s="275">
        <f t="shared" si="0"/>
        <v>141073982.71999997</v>
      </c>
      <c r="AJ3" s="268">
        <f t="shared" si="0"/>
        <v>2173245.4800000004</v>
      </c>
    </row>
    <row r="4" spans="1:36" x14ac:dyDescent="0.2">
      <c r="E4" s="250" t="s">
        <v>2509</v>
      </c>
      <c r="F4" s="244">
        <v>31989.38</v>
      </c>
      <c r="H4" s="244">
        <v>3640</v>
      </c>
      <c r="I4" s="250">
        <v>2719738.62</v>
      </c>
      <c r="J4" s="250">
        <v>25388.18</v>
      </c>
      <c r="O4" s="245">
        <v>16960</v>
      </c>
      <c r="R4" s="250">
        <v>2084587.41</v>
      </c>
      <c r="S4" s="250">
        <v>840540.25</v>
      </c>
      <c r="V4" s="40">
        <v>64.64</v>
      </c>
      <c r="W4" s="40">
        <v>5031450</v>
      </c>
      <c r="X4" s="40">
        <v>51415.199999999997</v>
      </c>
      <c r="Y4" s="246">
        <v>5043950</v>
      </c>
      <c r="AB4" s="246">
        <v>40065.199999999997</v>
      </c>
      <c r="AC4" s="246">
        <v>145916.12</v>
      </c>
      <c r="AD4" s="246">
        <v>14330</v>
      </c>
      <c r="AE4" s="266">
        <f>SUM(F4:H4)</f>
        <v>35629.380000000005</v>
      </c>
      <c r="AF4" s="273">
        <f>SUM(L4:O4)</f>
        <v>16960</v>
      </c>
      <c r="AG4" s="268">
        <f>AE4-AF4</f>
        <v>18669.380000000005</v>
      </c>
      <c r="AH4" s="274">
        <f>SUM(T4:X4)</f>
        <v>5082929.84</v>
      </c>
      <c r="AI4" s="275">
        <f>SUM(Y4:AD4)</f>
        <v>5244261.32</v>
      </c>
      <c r="AJ4" s="268">
        <f>AH4-AI4</f>
        <v>-161331.48000000045</v>
      </c>
    </row>
    <row r="5" spans="1:36" x14ac:dyDescent="0.2">
      <c r="E5" s="250" t="s">
        <v>2510</v>
      </c>
      <c r="F5" s="244">
        <v>40200.28</v>
      </c>
      <c r="I5" s="250">
        <v>567037.4</v>
      </c>
      <c r="J5" s="250">
        <v>3</v>
      </c>
      <c r="N5" s="245">
        <v>13200</v>
      </c>
      <c r="S5" s="250">
        <v>2129382.7599999998</v>
      </c>
      <c r="V5" s="40">
        <v>594.20000000000005</v>
      </c>
      <c r="W5" s="40">
        <v>579000</v>
      </c>
      <c r="X5" s="40">
        <v>178090.92</v>
      </c>
      <c r="Y5" s="246">
        <v>680804</v>
      </c>
      <c r="Z5" s="246">
        <v>7380.45</v>
      </c>
      <c r="AB5" s="246">
        <v>177409.84</v>
      </c>
      <c r="AC5" s="246">
        <v>64693.279999999999</v>
      </c>
      <c r="AE5" s="266">
        <f>SUM(F5:H5)</f>
        <v>40200.28</v>
      </c>
      <c r="AF5" s="273">
        <f>SUM(L5:O5)</f>
        <v>13200</v>
      </c>
      <c r="AG5" s="268">
        <f t="shared" ref="AG5:AG68" si="1">AE5-AF5</f>
        <v>27000.28</v>
      </c>
      <c r="AH5" s="274">
        <f>SUM(T5:X5)</f>
        <v>757685.12</v>
      </c>
      <c r="AI5" s="275">
        <f>SUM(Y5:AD5)</f>
        <v>930287.57</v>
      </c>
      <c r="AJ5" s="268">
        <f t="shared" ref="AJ5:AJ69" si="2">AH5-AI5</f>
        <v>-172602.44999999995</v>
      </c>
    </row>
    <row r="6" spans="1:36" x14ac:dyDescent="0.2">
      <c r="E6" s="250" t="s">
        <v>2511</v>
      </c>
      <c r="F6" s="244">
        <v>5120</v>
      </c>
      <c r="I6" s="250">
        <v>3523566.68</v>
      </c>
      <c r="J6" s="250">
        <v>70956.98</v>
      </c>
      <c r="N6" s="245">
        <v>5120</v>
      </c>
      <c r="R6" s="250">
        <v>301790.15999999997</v>
      </c>
      <c r="T6" s="40">
        <v>4880</v>
      </c>
      <c r="W6" s="40">
        <v>1601571.46</v>
      </c>
      <c r="X6" s="40">
        <v>437298</v>
      </c>
      <c r="Y6" s="246">
        <v>1825791.46</v>
      </c>
      <c r="AA6" s="246">
        <v>8598</v>
      </c>
      <c r="AB6" s="246">
        <v>161274.95000000001</v>
      </c>
      <c r="AC6" s="246">
        <v>19350.7</v>
      </c>
      <c r="AE6" s="266">
        <f>SUM(F6:H6)</f>
        <v>5120</v>
      </c>
      <c r="AF6" s="273">
        <f>SUM(L6:O6)</f>
        <v>5120</v>
      </c>
      <c r="AG6" s="268">
        <f t="shared" si="1"/>
        <v>0</v>
      </c>
      <c r="AH6" s="274">
        <f>SUM(T6:X6)</f>
        <v>2043749.46</v>
      </c>
      <c r="AI6" s="275">
        <f>SUM(Y6:AD6)</f>
        <v>2015015.1099999999</v>
      </c>
      <c r="AJ6" s="268">
        <f t="shared" si="2"/>
        <v>28734.350000000093</v>
      </c>
    </row>
    <row r="7" spans="1:36" x14ac:dyDescent="0.2">
      <c r="AE7" s="266">
        <f>SUM(F7:H7)</f>
        <v>0</v>
      </c>
      <c r="AF7" s="273">
        <f>SUM(L7:O7)</f>
        <v>0</v>
      </c>
      <c r="AG7" s="268">
        <f t="shared" si="1"/>
        <v>0</v>
      </c>
      <c r="AH7" s="274">
        <f>SUM(T7:X7)</f>
        <v>0</v>
      </c>
      <c r="AI7" s="275">
        <f>SUM(Y7:AD7)</f>
        <v>0</v>
      </c>
      <c r="AJ7" s="268">
        <f t="shared" si="2"/>
        <v>0</v>
      </c>
    </row>
    <row r="8" spans="1:36" x14ac:dyDescent="0.2">
      <c r="AE8" s="266">
        <f>SUM(F8:H8)</f>
        <v>0</v>
      </c>
      <c r="AF8" s="273">
        <f>SUM(L8:O8)</f>
        <v>0</v>
      </c>
      <c r="AG8" s="268">
        <f t="shared" si="1"/>
        <v>0</v>
      </c>
      <c r="AH8" s="274">
        <f>SUM(T8:X8)</f>
        <v>0</v>
      </c>
      <c r="AI8" s="275">
        <f>SUM(Y8:AD8)</f>
        <v>0</v>
      </c>
      <c r="AJ8" s="268">
        <f t="shared" si="2"/>
        <v>0</v>
      </c>
    </row>
    <row r="9" spans="1:36" x14ac:dyDescent="0.2">
      <c r="AE9" s="266">
        <f>SUM(F9:H9)</f>
        <v>0</v>
      </c>
      <c r="AF9" s="273">
        <f>SUM(L9:O9)</f>
        <v>0</v>
      </c>
      <c r="AG9" s="268">
        <f t="shared" si="1"/>
        <v>0</v>
      </c>
      <c r="AH9" s="274">
        <f>SUM(T9:X9)</f>
        <v>0</v>
      </c>
      <c r="AI9" s="275">
        <f>SUM(Y9:AD9)</f>
        <v>0</v>
      </c>
      <c r="AJ9" s="268">
        <f t="shared" si="2"/>
        <v>0</v>
      </c>
    </row>
    <row r="10" spans="1:36" x14ac:dyDescent="0.2">
      <c r="A10" s="264" t="s">
        <v>173</v>
      </c>
      <c r="B10" s="264" t="s">
        <v>174</v>
      </c>
      <c r="C10" s="264">
        <v>9017</v>
      </c>
      <c r="D10" s="264" t="s">
        <v>179</v>
      </c>
      <c r="E10" s="250" t="s">
        <v>179</v>
      </c>
      <c r="F10" s="244">
        <v>1596245.74</v>
      </c>
      <c r="G10" s="244">
        <v>9861</v>
      </c>
      <c r="H10" s="244">
        <v>75218.759999999995</v>
      </c>
      <c r="I10" s="250">
        <v>291441.49</v>
      </c>
      <c r="J10" s="250">
        <v>-49489.760000000002</v>
      </c>
      <c r="M10" s="245">
        <v>53926.18</v>
      </c>
      <c r="N10" s="245">
        <v>570478</v>
      </c>
      <c r="O10" s="245">
        <v>800.61</v>
      </c>
      <c r="R10" s="250">
        <v>-1256389.6399999999</v>
      </c>
      <c r="S10" s="250">
        <v>2551683.71</v>
      </c>
      <c r="T10" s="40">
        <v>2524121.2000000002</v>
      </c>
      <c r="V10" s="40">
        <v>1702.59</v>
      </c>
      <c r="W10" s="40">
        <v>923348.7</v>
      </c>
      <c r="X10" s="40">
        <v>27000</v>
      </c>
      <c r="Y10" s="246">
        <v>1839788.7</v>
      </c>
      <c r="AB10" s="246">
        <v>1152025.1000000001</v>
      </c>
      <c r="AC10" s="246">
        <v>262803.32</v>
      </c>
      <c r="AD10" s="246">
        <v>51500</v>
      </c>
      <c r="AE10" s="266">
        <f>SUM(F10:H10)</f>
        <v>1681325.5</v>
      </c>
      <c r="AF10" s="273">
        <f>SUM(L10:O10)</f>
        <v>625204.79</v>
      </c>
      <c r="AG10" s="268">
        <f t="shared" si="1"/>
        <v>1056120.71</v>
      </c>
      <c r="AH10" s="274">
        <f>SUM(T10:X10)</f>
        <v>3476172.49</v>
      </c>
      <c r="AI10" s="275">
        <f>SUM(Y10:AD10)</f>
        <v>3306117.1199999996</v>
      </c>
      <c r="AJ10" s="268">
        <f t="shared" si="2"/>
        <v>170055.37000000058</v>
      </c>
    </row>
    <row r="11" spans="1:36" x14ac:dyDescent="0.2">
      <c r="A11" s="264" t="s">
        <v>173</v>
      </c>
      <c r="B11" s="264" t="s">
        <v>174</v>
      </c>
      <c r="C11" s="264">
        <v>4386</v>
      </c>
      <c r="D11" s="264" t="s">
        <v>181</v>
      </c>
      <c r="E11" s="250" t="s">
        <v>181</v>
      </c>
      <c r="F11" s="244">
        <v>345186.45</v>
      </c>
      <c r="G11" s="244">
        <v>0</v>
      </c>
      <c r="H11" s="244">
        <v>198717.66</v>
      </c>
      <c r="I11" s="250">
        <v>1264096.5900000001</v>
      </c>
      <c r="J11" s="250">
        <v>356419.29</v>
      </c>
      <c r="L11" s="245">
        <v>0</v>
      </c>
      <c r="M11" s="245">
        <v>39377.82</v>
      </c>
      <c r="N11" s="245">
        <v>290000</v>
      </c>
      <c r="O11" s="245">
        <v>732.77</v>
      </c>
      <c r="R11" s="250">
        <v>-150979.37</v>
      </c>
      <c r="S11" s="250">
        <v>2241809.08</v>
      </c>
      <c r="T11" s="40">
        <v>1324519.8</v>
      </c>
      <c r="V11" s="40">
        <v>475.84</v>
      </c>
      <c r="W11" s="40">
        <v>543950</v>
      </c>
      <c r="Y11" s="246">
        <v>1203097</v>
      </c>
      <c r="Z11" s="246">
        <v>34024</v>
      </c>
      <c r="AB11" s="246">
        <v>543396.64</v>
      </c>
      <c r="AC11" s="246">
        <v>276586.31</v>
      </c>
      <c r="AE11" s="266">
        <f>SUM(F11:H11)</f>
        <v>543904.11</v>
      </c>
      <c r="AF11" s="273">
        <f>SUM(L11:O11)</f>
        <v>330110.59000000003</v>
      </c>
      <c r="AG11" s="268">
        <f t="shared" si="1"/>
        <v>213793.51999999996</v>
      </c>
      <c r="AH11" s="274">
        <f>SUM(T11:X11)</f>
        <v>1868945.6400000001</v>
      </c>
      <c r="AI11" s="275">
        <f>SUM(Y11:AD11)</f>
        <v>2057103.9500000002</v>
      </c>
      <c r="AJ11" s="268">
        <f t="shared" si="2"/>
        <v>-188158.31000000006</v>
      </c>
    </row>
    <row r="12" spans="1:36" x14ac:dyDescent="0.2">
      <c r="A12" s="264" t="s">
        <v>173</v>
      </c>
      <c r="B12" s="264" t="s">
        <v>174</v>
      </c>
      <c r="C12" s="264">
        <v>3088</v>
      </c>
      <c r="D12" s="264" t="s">
        <v>183</v>
      </c>
      <c r="E12" s="250" t="s">
        <v>183</v>
      </c>
      <c r="F12" s="244">
        <v>785917.23</v>
      </c>
      <c r="G12" s="244">
        <v>21500</v>
      </c>
      <c r="H12" s="244">
        <v>43679.46</v>
      </c>
      <c r="I12" s="250">
        <v>923938.5</v>
      </c>
      <c r="J12" s="250">
        <v>862710.29</v>
      </c>
      <c r="L12" s="245">
        <v>460000</v>
      </c>
      <c r="M12" s="245">
        <v>156635.26</v>
      </c>
      <c r="O12" s="245">
        <v>4180.72</v>
      </c>
      <c r="R12" s="250">
        <v>1683122.51</v>
      </c>
      <c r="S12" s="250">
        <v>1390481.55</v>
      </c>
      <c r="T12" s="40">
        <v>2324972.19</v>
      </c>
      <c r="V12" s="40">
        <v>2235.65</v>
      </c>
      <c r="W12" s="40">
        <v>469400</v>
      </c>
      <c r="X12" s="40">
        <v>4600</v>
      </c>
      <c r="Y12" s="246">
        <v>1648000</v>
      </c>
      <c r="Z12" s="246">
        <v>18485</v>
      </c>
      <c r="AA12" s="246">
        <v>50935</v>
      </c>
      <c r="AB12" s="246">
        <v>1905793.98</v>
      </c>
      <c r="AC12" s="246">
        <v>194901.42</v>
      </c>
      <c r="AE12" s="266">
        <f>SUM(F12:H12)</f>
        <v>851096.69</v>
      </c>
      <c r="AF12" s="273">
        <f>SUM(L12:O12)</f>
        <v>620815.98</v>
      </c>
      <c r="AG12" s="268">
        <f t="shared" si="1"/>
        <v>230280.70999999996</v>
      </c>
      <c r="AH12" s="274">
        <f>SUM(T12:X12)</f>
        <v>2801207.84</v>
      </c>
      <c r="AI12" s="275">
        <f>SUM(Y12:AD12)</f>
        <v>3818115.4</v>
      </c>
      <c r="AJ12" s="268">
        <f t="shared" si="2"/>
        <v>-1016907.56</v>
      </c>
    </row>
    <row r="13" spans="1:36" x14ac:dyDescent="0.2">
      <c r="A13" s="264" t="s">
        <v>173</v>
      </c>
      <c r="B13" s="264" t="s">
        <v>174</v>
      </c>
      <c r="C13" s="264">
        <v>2345</v>
      </c>
      <c r="D13" s="264" t="s">
        <v>185</v>
      </c>
      <c r="E13" s="250" t="s">
        <v>185</v>
      </c>
      <c r="F13" s="244">
        <v>1141650.05</v>
      </c>
      <c r="G13" s="244">
        <v>1364</v>
      </c>
      <c r="H13" s="244">
        <v>68788.429999999993</v>
      </c>
      <c r="I13" s="250">
        <v>474867.72</v>
      </c>
      <c r="J13" s="250">
        <v>570554.68000000005</v>
      </c>
      <c r="L13" s="245">
        <v>137000</v>
      </c>
      <c r="M13" s="245">
        <v>63860</v>
      </c>
      <c r="N13" s="245">
        <v>500336</v>
      </c>
      <c r="O13" s="245">
        <v>829.79</v>
      </c>
      <c r="R13" s="250">
        <v>219603.08</v>
      </c>
      <c r="S13" s="250">
        <v>1997230.39</v>
      </c>
      <c r="T13" s="40">
        <v>1298992.3700000001</v>
      </c>
      <c r="V13" s="40">
        <v>1537.9</v>
      </c>
      <c r="W13" s="40">
        <v>541170.9</v>
      </c>
      <c r="X13" s="40">
        <v>12500</v>
      </c>
      <c r="Y13" s="246">
        <v>978060.9</v>
      </c>
      <c r="AB13" s="246">
        <v>967216.85</v>
      </c>
      <c r="AC13" s="246">
        <v>352046.61</v>
      </c>
      <c r="AE13" s="266">
        <f>SUM(F13:H13)</f>
        <v>1211802.48</v>
      </c>
      <c r="AF13" s="273">
        <f>SUM(L13:O13)</f>
        <v>702025.79</v>
      </c>
      <c r="AG13" s="268">
        <f t="shared" si="1"/>
        <v>509776.68999999994</v>
      </c>
      <c r="AH13" s="274">
        <f>SUM(T13:X13)</f>
        <v>1854201.17</v>
      </c>
      <c r="AI13" s="275">
        <f>SUM(Y13:AD13)</f>
        <v>2297324.36</v>
      </c>
      <c r="AJ13" s="268">
        <f t="shared" si="2"/>
        <v>-443123.18999999994</v>
      </c>
    </row>
    <row r="14" spans="1:36" s="276" customFormat="1" x14ac:dyDescent="0.2">
      <c r="A14" s="264" t="s">
        <v>173</v>
      </c>
      <c r="B14" s="264" t="s">
        <v>174</v>
      </c>
      <c r="C14" s="264">
        <v>6935</v>
      </c>
      <c r="D14" s="264" t="s">
        <v>187</v>
      </c>
      <c r="E14" s="250" t="s">
        <v>187</v>
      </c>
      <c r="F14" s="244">
        <v>973546.96</v>
      </c>
      <c r="G14" s="244">
        <v>53400</v>
      </c>
      <c r="H14" s="244">
        <v>94410.7</v>
      </c>
      <c r="I14" s="250">
        <v>720859.55</v>
      </c>
      <c r="J14" s="250">
        <v>336498.15</v>
      </c>
      <c r="K14" s="250"/>
      <c r="L14" s="245">
        <v>0</v>
      </c>
      <c r="M14" s="245">
        <v>19301</v>
      </c>
      <c r="N14" s="245">
        <v>332898</v>
      </c>
      <c r="O14" s="245">
        <v>3166.34</v>
      </c>
      <c r="P14" s="250">
        <v>38750</v>
      </c>
      <c r="Q14" s="250"/>
      <c r="R14" s="250">
        <v>1139894.03</v>
      </c>
      <c r="S14" s="250">
        <v>2502473.91</v>
      </c>
      <c r="T14" s="40">
        <v>1700975.85</v>
      </c>
      <c r="U14" s="40"/>
      <c r="V14" s="40">
        <v>1305.1400000000001</v>
      </c>
      <c r="W14" s="40">
        <v>1010161.4</v>
      </c>
      <c r="X14" s="40"/>
      <c r="Y14" s="246">
        <v>1572011.4</v>
      </c>
      <c r="Z14" s="246"/>
      <c r="AA14" s="246"/>
      <c r="AB14" s="246">
        <v>1187455.67</v>
      </c>
      <c r="AC14" s="246">
        <v>241895.44</v>
      </c>
      <c r="AD14" s="246"/>
      <c r="AE14" s="266">
        <f>SUM(F14:H14)</f>
        <v>1121357.6599999999</v>
      </c>
      <c r="AF14" s="273">
        <f>SUM(L14:O14)</f>
        <v>355365.34</v>
      </c>
      <c r="AG14" s="268">
        <f t="shared" si="1"/>
        <v>765992.31999999983</v>
      </c>
      <c r="AH14" s="274">
        <f>SUM(T14:X14)</f>
        <v>2712442.39</v>
      </c>
      <c r="AI14" s="275">
        <f>SUM(Y14:AD14)</f>
        <v>3001362.51</v>
      </c>
      <c r="AJ14" s="268">
        <f t="shared" si="2"/>
        <v>-288920.11999999965</v>
      </c>
    </row>
    <row r="15" spans="1:36" x14ac:dyDescent="0.2">
      <c r="A15" s="264" t="s">
        <v>173</v>
      </c>
      <c r="B15" s="264" t="s">
        <v>174</v>
      </c>
      <c r="C15" s="264">
        <v>5524</v>
      </c>
      <c r="D15" s="264" t="s">
        <v>189</v>
      </c>
      <c r="E15" s="250" t="s">
        <v>189</v>
      </c>
      <c r="F15" s="244">
        <v>1312377.32</v>
      </c>
      <c r="G15" s="244">
        <v>6436</v>
      </c>
      <c r="H15" s="244">
        <v>226400.28</v>
      </c>
      <c r="I15" s="250">
        <v>430151.8</v>
      </c>
      <c r="J15" s="250">
        <v>302479.89</v>
      </c>
      <c r="L15" s="245">
        <v>0</v>
      </c>
      <c r="M15" s="245">
        <v>15388.14</v>
      </c>
      <c r="N15" s="245">
        <v>376388</v>
      </c>
      <c r="O15" s="245">
        <v>33600</v>
      </c>
      <c r="R15" s="250">
        <v>-1035693.9</v>
      </c>
      <c r="S15" s="250">
        <v>2525004.41</v>
      </c>
      <c r="T15" s="40">
        <v>1705145.14</v>
      </c>
      <c r="V15" s="40">
        <v>680.03</v>
      </c>
      <c r="W15" s="40">
        <v>1031032.1</v>
      </c>
      <c r="X15" s="40">
        <v>33000</v>
      </c>
      <c r="Y15" s="246">
        <v>1429063.1</v>
      </c>
      <c r="AB15" s="246">
        <v>610959.13</v>
      </c>
      <c r="AC15" s="246">
        <v>328737.40000000002</v>
      </c>
      <c r="AE15" s="266">
        <f>SUM(F15:H15)</f>
        <v>1545213.6</v>
      </c>
      <c r="AF15" s="273">
        <f>SUM(L15:O15)</f>
        <v>425376.14</v>
      </c>
      <c r="AG15" s="268">
        <f t="shared" si="1"/>
        <v>1119837.46</v>
      </c>
      <c r="AH15" s="274">
        <f>SUM(T15:X15)</f>
        <v>2769857.27</v>
      </c>
      <c r="AI15" s="275">
        <f>SUM(Y15:AD15)</f>
        <v>2368759.63</v>
      </c>
      <c r="AJ15" s="268">
        <f t="shared" si="2"/>
        <v>401097.64000000013</v>
      </c>
    </row>
    <row r="16" spans="1:36" x14ac:dyDescent="0.2">
      <c r="A16" s="264" t="s">
        <v>173</v>
      </c>
      <c r="B16" s="264" t="s">
        <v>174</v>
      </c>
      <c r="C16" s="264">
        <v>5657</v>
      </c>
      <c r="D16" s="264" t="s">
        <v>191</v>
      </c>
      <c r="E16" s="251" t="s">
        <v>191</v>
      </c>
      <c r="F16" s="244">
        <v>594102.98</v>
      </c>
      <c r="G16" s="244">
        <v>0</v>
      </c>
      <c r="H16" s="244">
        <v>55098.04</v>
      </c>
      <c r="I16" s="250">
        <v>286308.34999999998</v>
      </c>
      <c r="J16" s="250">
        <v>777223.11</v>
      </c>
      <c r="M16" s="245">
        <v>11700</v>
      </c>
      <c r="N16" s="245">
        <v>60000</v>
      </c>
      <c r="O16" s="245">
        <v>2020</v>
      </c>
      <c r="R16" s="250">
        <v>-3270957.11</v>
      </c>
      <c r="S16" s="250">
        <v>4613167.97</v>
      </c>
      <c r="T16" s="40">
        <v>1801518.35</v>
      </c>
      <c r="V16" s="40">
        <v>615.21</v>
      </c>
      <c r="W16" s="40">
        <v>565263</v>
      </c>
      <c r="X16" s="40">
        <v>13500</v>
      </c>
      <c r="Y16" s="246">
        <v>884213</v>
      </c>
      <c r="AA16" s="246">
        <v>9730</v>
      </c>
      <c r="AB16" s="246">
        <v>999586.42</v>
      </c>
      <c r="AC16" s="246">
        <v>147330.51999999999</v>
      </c>
      <c r="AE16" s="266">
        <f>SUM(F16:H16)</f>
        <v>649201.02</v>
      </c>
      <c r="AF16" s="273">
        <f>SUM(L16:O16)</f>
        <v>73720</v>
      </c>
      <c r="AG16" s="268">
        <f t="shared" si="1"/>
        <v>575481.02</v>
      </c>
      <c r="AH16" s="274">
        <f>SUM(T16:X16)</f>
        <v>2380896.56</v>
      </c>
      <c r="AI16" s="275">
        <f>SUM(Y16:AD16)</f>
        <v>2040859.94</v>
      </c>
      <c r="AJ16" s="268">
        <f t="shared" si="2"/>
        <v>340036.62000000011</v>
      </c>
    </row>
    <row r="17" spans="1:36" x14ac:dyDescent="0.2">
      <c r="A17" s="264" t="s">
        <v>173</v>
      </c>
      <c r="B17" s="264" t="s">
        <v>174</v>
      </c>
      <c r="C17" s="264">
        <v>4057</v>
      </c>
      <c r="D17" s="264" t="s">
        <v>193</v>
      </c>
      <c r="E17" s="250" t="s">
        <v>193</v>
      </c>
      <c r="F17" s="244">
        <v>799509.01</v>
      </c>
      <c r="G17" s="244">
        <v>28424</v>
      </c>
      <c r="H17" s="244">
        <v>126191.39</v>
      </c>
      <c r="I17" s="250">
        <v>1774850.23</v>
      </c>
      <c r="J17" s="250">
        <v>757603.75</v>
      </c>
      <c r="L17" s="245">
        <v>0</v>
      </c>
      <c r="M17" s="245">
        <v>11700</v>
      </c>
      <c r="N17" s="245">
        <v>365300</v>
      </c>
      <c r="O17" s="245">
        <v>0</v>
      </c>
      <c r="Q17" s="250">
        <v>-1001238.62</v>
      </c>
      <c r="R17" s="250">
        <v>928874.08</v>
      </c>
      <c r="S17" s="250">
        <v>2841083.43</v>
      </c>
      <c r="T17" s="40">
        <v>1498263.78</v>
      </c>
      <c r="V17" s="40">
        <v>391.76</v>
      </c>
      <c r="W17" s="40">
        <v>674330</v>
      </c>
      <c r="Y17" s="246">
        <v>1172880</v>
      </c>
      <c r="AB17" s="246">
        <v>543095.4</v>
      </c>
      <c r="AC17" s="246">
        <v>111139.65</v>
      </c>
      <c r="AE17" s="266">
        <f>SUM(F17:H17)</f>
        <v>954124.4</v>
      </c>
      <c r="AF17" s="273">
        <f>SUM(L17:O17)</f>
        <v>377000</v>
      </c>
      <c r="AG17" s="268">
        <f t="shared" si="1"/>
        <v>577124.4</v>
      </c>
      <c r="AH17" s="274">
        <f>SUM(T17:X17)</f>
        <v>2172985.54</v>
      </c>
      <c r="AI17" s="275">
        <f>SUM(Y17:AD17)</f>
        <v>1827115.0499999998</v>
      </c>
      <c r="AJ17" s="268">
        <f t="shared" si="2"/>
        <v>345870.49000000022</v>
      </c>
    </row>
    <row r="18" spans="1:36" x14ac:dyDescent="0.2">
      <c r="A18" s="264" t="s">
        <v>173</v>
      </c>
      <c r="B18" s="264" t="s">
        <v>174</v>
      </c>
      <c r="C18" s="264">
        <v>2737</v>
      </c>
      <c r="D18" s="264" t="s">
        <v>195</v>
      </c>
      <c r="E18" s="250" t="s">
        <v>195</v>
      </c>
      <c r="F18" s="244">
        <v>634640.75</v>
      </c>
      <c r="G18" s="244">
        <v>0</v>
      </c>
      <c r="H18" s="244">
        <v>46158.720000000001</v>
      </c>
      <c r="I18" s="250">
        <v>2684035.7999999998</v>
      </c>
      <c r="J18" s="250">
        <v>272849.62</v>
      </c>
      <c r="L18" s="245">
        <v>0</v>
      </c>
      <c r="M18" s="245">
        <v>8550</v>
      </c>
      <c r="N18" s="245">
        <v>105800</v>
      </c>
      <c r="O18" s="245">
        <v>1070</v>
      </c>
      <c r="R18" s="250">
        <v>2818559.99</v>
      </c>
      <c r="S18" s="250">
        <v>675062.61</v>
      </c>
      <c r="T18" s="40">
        <v>1143288.21</v>
      </c>
      <c r="U18" s="40">
        <v>114950</v>
      </c>
      <c r="V18" s="40">
        <v>816.44</v>
      </c>
      <c r="W18" s="40">
        <v>601246.69999999995</v>
      </c>
      <c r="X18" s="40">
        <v>81000</v>
      </c>
      <c r="Y18" s="246">
        <v>916566.7</v>
      </c>
      <c r="AB18" s="246">
        <v>505207.41</v>
      </c>
      <c r="AC18" s="246">
        <v>232556.95</v>
      </c>
      <c r="AE18" s="266">
        <f>SUM(F18:H18)</f>
        <v>680799.47</v>
      </c>
      <c r="AF18" s="273">
        <f>SUM(L18:O18)</f>
        <v>115420</v>
      </c>
      <c r="AG18" s="268">
        <f t="shared" si="1"/>
        <v>565379.47</v>
      </c>
      <c r="AH18" s="274">
        <f>SUM(T18:X18)</f>
        <v>1941301.3499999999</v>
      </c>
      <c r="AI18" s="275">
        <f>SUM(Y18:AD18)</f>
        <v>1654331.0599999998</v>
      </c>
      <c r="AJ18" s="268">
        <f t="shared" si="2"/>
        <v>286970.29000000004</v>
      </c>
    </row>
    <row r="19" spans="1:36" x14ac:dyDescent="0.2">
      <c r="A19" s="264" t="s">
        <v>173</v>
      </c>
      <c r="B19" s="264" t="s">
        <v>174</v>
      </c>
      <c r="C19" s="264">
        <v>4167</v>
      </c>
      <c r="D19" s="264" t="s">
        <v>197</v>
      </c>
      <c r="E19" s="250" t="s">
        <v>197</v>
      </c>
      <c r="F19" s="244">
        <v>511565.33</v>
      </c>
      <c r="G19" s="244">
        <v>132230.87</v>
      </c>
      <c r="H19" s="244">
        <v>109870.42</v>
      </c>
      <c r="I19" s="250">
        <v>233178.05</v>
      </c>
      <c r="J19" s="250">
        <v>560374.46</v>
      </c>
      <c r="M19" s="245">
        <v>8063.14</v>
      </c>
      <c r="N19" s="245">
        <v>638180</v>
      </c>
      <c r="O19" s="245">
        <v>7232.21</v>
      </c>
      <c r="S19" s="250">
        <v>1767990.24</v>
      </c>
      <c r="T19" s="40">
        <v>1650073.92</v>
      </c>
      <c r="V19" s="40">
        <v>304.35000000000002</v>
      </c>
      <c r="W19" s="40">
        <v>778070</v>
      </c>
      <c r="Y19" s="246">
        <v>1186310</v>
      </c>
      <c r="AB19" s="246">
        <v>866377.73</v>
      </c>
      <c r="AC19" s="246">
        <v>166828.68</v>
      </c>
      <c r="AE19" s="266">
        <f>SUM(F19:H19)</f>
        <v>753666.62</v>
      </c>
      <c r="AF19" s="273">
        <f>SUM(L19:O19)</f>
        <v>653475.35</v>
      </c>
      <c r="AG19" s="268">
        <f t="shared" si="1"/>
        <v>100191.27000000002</v>
      </c>
      <c r="AH19" s="274">
        <f>SUM(T19:X19)</f>
        <v>2428448.27</v>
      </c>
      <c r="AI19" s="275">
        <f>SUM(Y19:AD19)</f>
        <v>2219516.41</v>
      </c>
      <c r="AJ19" s="268">
        <f t="shared" si="2"/>
        <v>208931.85999999987</v>
      </c>
    </row>
    <row r="20" spans="1:36" x14ac:dyDescent="0.2">
      <c r="A20" s="264" t="s">
        <v>173</v>
      </c>
      <c r="B20" s="264" t="s">
        <v>174</v>
      </c>
      <c r="C20" s="264">
        <v>7036</v>
      </c>
      <c r="D20" s="264" t="s">
        <v>199</v>
      </c>
      <c r="E20" s="250" t="s">
        <v>199</v>
      </c>
      <c r="F20" s="244">
        <v>1276570.4099999999</v>
      </c>
      <c r="G20" s="244">
        <v>29600</v>
      </c>
      <c r="H20" s="244">
        <v>35842.93</v>
      </c>
      <c r="I20" s="250">
        <v>3251910.11</v>
      </c>
      <c r="J20" s="250">
        <v>704441.31</v>
      </c>
      <c r="L20" s="245">
        <v>114000</v>
      </c>
      <c r="M20" s="245">
        <v>16302.39</v>
      </c>
      <c r="N20" s="245">
        <v>381140</v>
      </c>
      <c r="O20" s="245">
        <v>7323.71</v>
      </c>
      <c r="Q20" s="250">
        <v>489131.41</v>
      </c>
      <c r="R20" s="250">
        <v>3110137.21</v>
      </c>
      <c r="S20" s="250">
        <v>938360.62</v>
      </c>
      <c r="T20" s="40">
        <v>2203990.84</v>
      </c>
      <c r="V20" s="40">
        <v>2677.29</v>
      </c>
      <c r="W20" s="40">
        <v>1212731.8</v>
      </c>
      <c r="Y20" s="246">
        <v>1752214.8</v>
      </c>
      <c r="AA20" s="246">
        <v>3988</v>
      </c>
      <c r="AB20" s="246">
        <v>994429.17</v>
      </c>
      <c r="AC20" s="246">
        <v>305089.53999999998</v>
      </c>
      <c r="AE20" s="266">
        <f>SUM(F20:H20)</f>
        <v>1342013.3399999999</v>
      </c>
      <c r="AF20" s="273">
        <f>SUM(L20:O20)</f>
        <v>518766.10000000003</v>
      </c>
      <c r="AG20" s="268">
        <f t="shared" si="1"/>
        <v>823247.23999999976</v>
      </c>
      <c r="AH20" s="274">
        <f>SUM(T20:X20)</f>
        <v>3419399.9299999997</v>
      </c>
      <c r="AI20" s="275">
        <f>SUM(Y20:AD20)</f>
        <v>3055721.5100000002</v>
      </c>
      <c r="AJ20" s="268">
        <f t="shared" si="2"/>
        <v>363678.41999999946</v>
      </c>
    </row>
    <row r="21" spans="1:36" x14ac:dyDescent="0.2">
      <c r="A21" s="264" t="s">
        <v>173</v>
      </c>
      <c r="B21" s="264" t="s">
        <v>174</v>
      </c>
      <c r="C21" s="264">
        <v>4248</v>
      </c>
      <c r="D21" s="264" t="s">
        <v>201</v>
      </c>
      <c r="E21" s="250" t="s">
        <v>201</v>
      </c>
      <c r="F21" s="244">
        <v>564606.43999999994</v>
      </c>
      <c r="G21" s="244">
        <v>15600</v>
      </c>
      <c r="H21" s="244">
        <v>22744.639999999999</v>
      </c>
      <c r="I21" s="250">
        <v>322619.39</v>
      </c>
      <c r="J21" s="250">
        <v>811161.56</v>
      </c>
      <c r="M21" s="245">
        <v>0</v>
      </c>
      <c r="N21" s="245">
        <v>418668.44</v>
      </c>
      <c r="O21" s="245">
        <v>2205.0500000000002</v>
      </c>
      <c r="R21" s="250">
        <v>624697.25</v>
      </c>
      <c r="S21" s="250">
        <v>909939.73</v>
      </c>
      <c r="T21" s="40">
        <v>1594073.07</v>
      </c>
      <c r="V21" s="40">
        <v>303.88</v>
      </c>
      <c r="W21" s="40">
        <v>942430</v>
      </c>
      <c r="Y21" s="246">
        <v>1502165</v>
      </c>
      <c r="AB21" s="246">
        <v>1004893.49</v>
      </c>
      <c r="AC21" s="246">
        <v>194745.9</v>
      </c>
      <c r="AE21" s="266">
        <f>SUM(F21:H21)</f>
        <v>602951.07999999996</v>
      </c>
      <c r="AF21" s="273">
        <f>SUM(L21:O21)</f>
        <v>420873.49</v>
      </c>
      <c r="AG21" s="268">
        <f t="shared" si="1"/>
        <v>182077.58999999997</v>
      </c>
      <c r="AH21" s="274">
        <f>SUM(T21:X21)</f>
        <v>2536806.9500000002</v>
      </c>
      <c r="AI21" s="275">
        <f>SUM(Y21:AD21)</f>
        <v>2701804.39</v>
      </c>
      <c r="AJ21" s="268">
        <f t="shared" si="2"/>
        <v>-164997.43999999994</v>
      </c>
    </row>
    <row r="22" spans="1:36" x14ac:dyDescent="0.2">
      <c r="A22" s="264" t="s">
        <v>173</v>
      </c>
      <c r="B22" s="264" t="s">
        <v>174</v>
      </c>
      <c r="C22" s="264">
        <v>4016</v>
      </c>
      <c r="D22" s="264" t="s">
        <v>203</v>
      </c>
      <c r="E22" s="250" t="s">
        <v>203</v>
      </c>
      <c r="F22" s="244">
        <v>1339380.8600000001</v>
      </c>
      <c r="G22" s="244">
        <v>74400</v>
      </c>
      <c r="H22" s="244">
        <v>471651.91</v>
      </c>
      <c r="I22" s="250">
        <v>591103.52</v>
      </c>
      <c r="J22" s="250">
        <v>405959.95</v>
      </c>
      <c r="L22" s="245">
        <v>26860</v>
      </c>
      <c r="M22" s="245">
        <v>6036.41</v>
      </c>
      <c r="N22" s="245">
        <v>96000</v>
      </c>
      <c r="O22" s="245">
        <v>7521.89</v>
      </c>
      <c r="R22" s="250">
        <v>415697.8</v>
      </c>
      <c r="S22" s="250">
        <v>1741975.93</v>
      </c>
      <c r="T22" s="40">
        <v>1927057.02</v>
      </c>
      <c r="W22" s="40">
        <v>312210</v>
      </c>
      <c r="Y22" s="246">
        <v>787198</v>
      </c>
      <c r="AB22" s="246">
        <v>644438.48</v>
      </c>
      <c r="AC22" s="246">
        <v>130723.33</v>
      </c>
      <c r="AE22" s="266">
        <f>SUM(F22:H22)</f>
        <v>1885432.77</v>
      </c>
      <c r="AF22" s="273">
        <f>SUM(L22:O22)</f>
        <v>136418.30000000002</v>
      </c>
      <c r="AG22" s="268">
        <f t="shared" si="1"/>
        <v>1749014.47</v>
      </c>
      <c r="AH22" s="274">
        <f>SUM(T22:X22)</f>
        <v>2239267.02</v>
      </c>
      <c r="AI22" s="275">
        <f>SUM(Y22:AD22)</f>
        <v>1562359.81</v>
      </c>
      <c r="AJ22" s="268">
        <f t="shared" si="2"/>
        <v>676907.21</v>
      </c>
    </row>
    <row r="23" spans="1:36" x14ac:dyDescent="0.2">
      <c r="A23" s="264" t="s">
        <v>173</v>
      </c>
      <c r="B23" s="264" t="s">
        <v>174</v>
      </c>
      <c r="C23" s="264">
        <v>1202</v>
      </c>
      <c r="D23" s="264" t="s">
        <v>205</v>
      </c>
      <c r="E23" s="250" t="s">
        <v>205</v>
      </c>
      <c r="F23" s="244">
        <v>462532.05</v>
      </c>
      <c r="G23" s="244">
        <v>0</v>
      </c>
      <c r="H23" s="244">
        <v>111692.71</v>
      </c>
      <c r="I23" s="250">
        <v>1957175.3</v>
      </c>
      <c r="J23" s="250">
        <v>675068.93</v>
      </c>
      <c r="L23" s="245">
        <v>9000</v>
      </c>
      <c r="M23" s="245">
        <v>18106.419999999998</v>
      </c>
      <c r="N23" s="245">
        <v>257100</v>
      </c>
      <c r="O23" s="245">
        <v>1493.36</v>
      </c>
      <c r="R23" s="250">
        <v>8400</v>
      </c>
      <c r="S23" s="250">
        <v>2083742</v>
      </c>
      <c r="T23" s="40">
        <v>1315876.19</v>
      </c>
      <c r="V23" s="40">
        <v>1350.59</v>
      </c>
      <c r="W23" s="40">
        <v>323150</v>
      </c>
      <c r="Y23" s="246">
        <v>771237</v>
      </c>
      <c r="AB23" s="246">
        <v>980612.5</v>
      </c>
      <c r="AC23" s="246">
        <v>193398.1</v>
      </c>
      <c r="AE23" s="266">
        <f>SUM(F23:H23)</f>
        <v>574224.76</v>
      </c>
      <c r="AF23" s="273">
        <f>SUM(L23:O23)</f>
        <v>285699.77999999997</v>
      </c>
      <c r="AG23" s="268">
        <f t="shared" si="1"/>
        <v>288524.98000000004</v>
      </c>
      <c r="AH23" s="274">
        <f>SUM(T23:X23)</f>
        <v>1640376.78</v>
      </c>
      <c r="AI23" s="275">
        <f>SUM(Y23:AD23)</f>
        <v>1945247.6</v>
      </c>
      <c r="AJ23" s="268">
        <f t="shared" si="2"/>
        <v>-304870.82000000007</v>
      </c>
    </row>
    <row r="24" spans="1:36" x14ac:dyDescent="0.2">
      <c r="A24" s="264" t="s">
        <v>177</v>
      </c>
      <c r="B24" s="264" t="s">
        <v>207</v>
      </c>
      <c r="C24" s="264">
        <v>6244</v>
      </c>
      <c r="D24" s="264" t="s">
        <v>210</v>
      </c>
      <c r="E24" s="250" t="s">
        <v>210</v>
      </c>
      <c r="F24" s="244">
        <v>730274.49</v>
      </c>
      <c r="G24" s="244">
        <v>82569.5</v>
      </c>
      <c r="H24" s="244">
        <v>24363.98</v>
      </c>
      <c r="I24" s="250">
        <v>106696.62</v>
      </c>
      <c r="J24" s="250">
        <v>144405.54</v>
      </c>
      <c r="Q24" s="250">
        <v>-1004325.38</v>
      </c>
      <c r="R24" s="250">
        <v>654578</v>
      </c>
      <c r="S24" s="250">
        <v>3255627.81</v>
      </c>
      <c r="T24" s="40">
        <v>2768484.31</v>
      </c>
      <c r="V24" s="40">
        <v>1355.09</v>
      </c>
      <c r="W24" s="40">
        <v>1057536</v>
      </c>
      <c r="X24" s="40">
        <v>13500</v>
      </c>
      <c r="Y24" s="246">
        <v>1739656</v>
      </c>
      <c r="Z24" s="246">
        <v>5120</v>
      </c>
      <c r="AB24" s="246">
        <v>1388118.85</v>
      </c>
      <c r="AC24" s="246">
        <v>134770.54</v>
      </c>
      <c r="AE24" s="266">
        <f>SUM(F24:H24)</f>
        <v>837207.97</v>
      </c>
      <c r="AF24" s="273">
        <f>SUM(L24:O24)</f>
        <v>0</v>
      </c>
      <c r="AG24" s="268">
        <f t="shared" si="1"/>
        <v>837207.97</v>
      </c>
      <c r="AH24" s="274">
        <f>SUM(T24:X24)</f>
        <v>3840875.4</v>
      </c>
      <c r="AI24" s="275">
        <f>SUM(Y24:AD24)</f>
        <v>3267665.39</v>
      </c>
      <c r="AJ24" s="268">
        <f t="shared" si="2"/>
        <v>573210.00999999978</v>
      </c>
    </row>
    <row r="25" spans="1:36" x14ac:dyDescent="0.2">
      <c r="A25" s="264" t="s">
        <v>177</v>
      </c>
      <c r="B25" s="264" t="s">
        <v>207</v>
      </c>
      <c r="C25" s="264">
        <v>4760</v>
      </c>
      <c r="D25" s="264" t="s">
        <v>211</v>
      </c>
      <c r="E25" s="250" t="s">
        <v>211</v>
      </c>
      <c r="F25" s="244">
        <v>563174.05000000005</v>
      </c>
      <c r="G25" s="244">
        <v>0</v>
      </c>
      <c r="H25" s="244">
        <v>5057.5200000000004</v>
      </c>
      <c r="I25" s="250">
        <v>1139335.1599999999</v>
      </c>
      <c r="J25" s="250">
        <v>334205.89</v>
      </c>
      <c r="Q25" s="250">
        <v>-160236.91</v>
      </c>
      <c r="S25" s="250">
        <v>1812784.26</v>
      </c>
      <c r="T25" s="40">
        <v>1668592</v>
      </c>
      <c r="V25" s="40">
        <v>664.91</v>
      </c>
      <c r="W25" s="40">
        <v>1382400</v>
      </c>
      <c r="X25" s="40">
        <v>13500</v>
      </c>
      <c r="Y25" s="246">
        <v>1608675</v>
      </c>
      <c r="AB25" s="246">
        <v>911779.71</v>
      </c>
      <c r="AC25" s="246">
        <v>144483.93</v>
      </c>
      <c r="AE25" s="266">
        <f>SUM(F25:H25)</f>
        <v>568231.57000000007</v>
      </c>
      <c r="AF25" s="273">
        <f>SUM(L25:O25)</f>
        <v>0</v>
      </c>
      <c r="AG25" s="268">
        <f t="shared" si="1"/>
        <v>568231.57000000007</v>
      </c>
      <c r="AH25" s="274">
        <f>SUM(T25:X25)</f>
        <v>3065156.91</v>
      </c>
      <c r="AI25" s="275">
        <f>SUM(Y25:AD25)</f>
        <v>2664938.64</v>
      </c>
      <c r="AJ25" s="268">
        <f t="shared" si="2"/>
        <v>400218.27</v>
      </c>
    </row>
    <row r="26" spans="1:36" x14ac:dyDescent="0.2">
      <c r="A26" s="264" t="s">
        <v>177</v>
      </c>
      <c r="B26" s="264" t="s">
        <v>207</v>
      </c>
      <c r="C26" s="264">
        <v>3665</v>
      </c>
      <c r="D26" s="264" t="s">
        <v>212</v>
      </c>
      <c r="E26" s="250" t="s">
        <v>212</v>
      </c>
      <c r="F26" s="244">
        <v>339017.89</v>
      </c>
      <c r="G26" s="244">
        <v>1205.5</v>
      </c>
      <c r="H26" s="244">
        <v>8023.35</v>
      </c>
      <c r="I26" s="250">
        <v>45350.36</v>
      </c>
      <c r="J26" s="250">
        <v>-158831.85</v>
      </c>
      <c r="M26" s="245">
        <v>3900</v>
      </c>
      <c r="N26" s="245">
        <v>230736</v>
      </c>
      <c r="O26" s="245">
        <v>143.58000000000001</v>
      </c>
      <c r="Q26" s="250">
        <v>-1725865.28</v>
      </c>
      <c r="S26" s="250">
        <v>1839928.23</v>
      </c>
      <c r="T26" s="40">
        <v>1036265.98</v>
      </c>
      <c r="W26" s="40">
        <v>476248.5</v>
      </c>
      <c r="Y26" s="246">
        <v>834627.58</v>
      </c>
      <c r="AB26" s="246">
        <v>670205.19999999995</v>
      </c>
      <c r="AC26" s="246">
        <v>107821.48</v>
      </c>
      <c r="AE26" s="266">
        <f>SUM(F26:H26)</f>
        <v>348246.74</v>
      </c>
      <c r="AF26" s="273">
        <f>SUM(L26:O26)</f>
        <v>234779.58</v>
      </c>
      <c r="AG26" s="268">
        <f t="shared" si="1"/>
        <v>113467.16</v>
      </c>
      <c r="AH26" s="274">
        <f>SUM(T26:X26)</f>
        <v>1512514.48</v>
      </c>
      <c r="AI26" s="275">
        <f>SUM(Y26:AD26)</f>
        <v>1612654.2599999998</v>
      </c>
      <c r="AJ26" s="268">
        <f t="shared" si="2"/>
        <v>-100139.7799999998</v>
      </c>
    </row>
    <row r="27" spans="1:36" x14ac:dyDescent="0.2">
      <c r="A27" s="264" t="s">
        <v>177</v>
      </c>
      <c r="B27" s="264" t="s">
        <v>207</v>
      </c>
      <c r="C27" s="264">
        <v>4355</v>
      </c>
      <c r="D27" s="264" t="s">
        <v>213</v>
      </c>
      <c r="E27" s="250" t="s">
        <v>213</v>
      </c>
      <c r="F27" s="244">
        <v>607275.6</v>
      </c>
      <c r="G27" s="244">
        <v>0</v>
      </c>
      <c r="H27" s="244">
        <v>12701.46</v>
      </c>
      <c r="I27" s="250">
        <v>2261225.15</v>
      </c>
      <c r="J27" s="250">
        <v>746977.25</v>
      </c>
      <c r="M27" s="245">
        <v>119900</v>
      </c>
      <c r="N27" s="245">
        <v>250282</v>
      </c>
      <c r="Q27" s="250">
        <v>110198.95</v>
      </c>
      <c r="R27" s="250">
        <v>29027.3</v>
      </c>
      <c r="S27" s="250">
        <v>3263098.4</v>
      </c>
      <c r="T27" s="40">
        <v>1478444.77</v>
      </c>
      <c r="V27" s="40">
        <v>822.32</v>
      </c>
      <c r="W27" s="40">
        <v>1080090</v>
      </c>
      <c r="Y27" s="246">
        <v>1720626</v>
      </c>
      <c r="AB27" s="246">
        <v>756297.88</v>
      </c>
      <c r="AC27" s="246">
        <v>161852.4</v>
      </c>
      <c r="AE27" s="266">
        <f>SUM(F27:H27)</f>
        <v>619977.05999999994</v>
      </c>
      <c r="AF27" s="273">
        <f>SUM(L27:O27)</f>
        <v>370182</v>
      </c>
      <c r="AG27" s="268">
        <f t="shared" si="1"/>
        <v>249795.05999999994</v>
      </c>
      <c r="AH27" s="274">
        <f>SUM(T27:X27)</f>
        <v>2559357.09</v>
      </c>
      <c r="AI27" s="275">
        <f>SUM(Y27:AD27)</f>
        <v>2638776.2799999998</v>
      </c>
      <c r="AJ27" s="268">
        <f t="shared" si="2"/>
        <v>-79419.189999999944</v>
      </c>
    </row>
    <row r="28" spans="1:36" x14ac:dyDescent="0.2">
      <c r="A28" s="264" t="s">
        <v>177</v>
      </c>
      <c r="B28" s="264" t="s">
        <v>207</v>
      </c>
      <c r="C28" s="264">
        <v>2703</v>
      </c>
      <c r="D28" s="264" t="s">
        <v>214</v>
      </c>
      <c r="E28" s="250" t="s">
        <v>214</v>
      </c>
      <c r="F28" s="244">
        <v>450807.83</v>
      </c>
      <c r="G28" s="244">
        <v>0</v>
      </c>
      <c r="H28" s="244">
        <v>13368.38</v>
      </c>
      <c r="I28" s="250">
        <v>2371283.02</v>
      </c>
      <c r="J28" s="250">
        <v>588951.59</v>
      </c>
      <c r="P28" s="250">
        <v>24608</v>
      </c>
      <c r="S28" s="250">
        <v>3122820.6</v>
      </c>
      <c r="T28" s="40">
        <v>1435664.03</v>
      </c>
      <c r="V28" s="40">
        <v>94.35</v>
      </c>
      <c r="W28" s="40">
        <v>222120</v>
      </c>
      <c r="Y28" s="246">
        <v>574390</v>
      </c>
      <c r="AB28" s="246">
        <v>680624.48</v>
      </c>
      <c r="AC28" s="246">
        <v>222397.03</v>
      </c>
      <c r="AE28" s="266">
        <f>SUM(F28:H28)</f>
        <v>464176.21</v>
      </c>
      <c r="AF28" s="273">
        <f>SUM(L28:O28)</f>
        <v>0</v>
      </c>
      <c r="AG28" s="268">
        <f t="shared" si="1"/>
        <v>464176.21</v>
      </c>
      <c r="AH28" s="274">
        <f>SUM(T28:X28)</f>
        <v>1657878.3800000001</v>
      </c>
      <c r="AI28" s="275">
        <f>SUM(Y28:AD28)</f>
        <v>1477411.51</v>
      </c>
      <c r="AJ28" s="268">
        <f t="shared" si="2"/>
        <v>180466.87000000011</v>
      </c>
    </row>
    <row r="29" spans="1:36" x14ac:dyDescent="0.2">
      <c r="A29" s="264" t="s">
        <v>177</v>
      </c>
      <c r="B29" s="264" t="s">
        <v>207</v>
      </c>
      <c r="C29" s="264">
        <v>3283</v>
      </c>
      <c r="D29" s="264" t="s">
        <v>215</v>
      </c>
      <c r="E29" s="250" t="s">
        <v>215</v>
      </c>
      <c r="F29" s="244">
        <v>651083.94999999995</v>
      </c>
      <c r="G29" s="244">
        <v>0</v>
      </c>
      <c r="H29" s="244">
        <v>18235.23</v>
      </c>
      <c r="I29" s="250">
        <v>1258928.42</v>
      </c>
      <c r="J29" s="250">
        <v>951093.63</v>
      </c>
      <c r="N29" s="245">
        <v>2430565</v>
      </c>
      <c r="R29" s="250">
        <v>-1667681.77</v>
      </c>
      <c r="S29" s="250">
        <v>2219243.12</v>
      </c>
      <c r="T29" s="40">
        <v>1276887.06</v>
      </c>
      <c r="V29" s="40">
        <v>369.25</v>
      </c>
      <c r="W29" s="40">
        <v>232144.44</v>
      </c>
      <c r="X29" s="40">
        <v>16510</v>
      </c>
      <c r="Y29" s="246">
        <v>816364.44</v>
      </c>
      <c r="AB29" s="246">
        <v>682841.36</v>
      </c>
      <c r="AC29" s="246">
        <v>131729.87</v>
      </c>
      <c r="AE29" s="266">
        <f>SUM(F29:H29)</f>
        <v>669319.17999999993</v>
      </c>
      <c r="AF29" s="273">
        <f>SUM(L29:O29)</f>
        <v>2430565</v>
      </c>
      <c r="AG29" s="268">
        <f>AE29-AF29</f>
        <v>-1761245.82</v>
      </c>
      <c r="AH29" s="274">
        <f>SUM(T29:X29)</f>
        <v>1525910.75</v>
      </c>
      <c r="AI29" s="275">
        <f>SUM(Y29:AD29)</f>
        <v>1630935.67</v>
      </c>
      <c r="AJ29" s="268">
        <f t="shared" si="2"/>
        <v>-105024.91999999993</v>
      </c>
    </row>
    <row r="30" spans="1:36" x14ac:dyDescent="0.2">
      <c r="A30" s="264" t="s">
        <v>177</v>
      </c>
      <c r="B30" s="264" t="s">
        <v>207</v>
      </c>
      <c r="C30" s="264">
        <v>1804</v>
      </c>
      <c r="D30" s="264" t="s">
        <v>216</v>
      </c>
      <c r="E30" s="250" t="s">
        <v>216</v>
      </c>
      <c r="F30" s="244">
        <v>546769.42000000004</v>
      </c>
      <c r="G30" s="244">
        <v>5751.5</v>
      </c>
      <c r="H30" s="244">
        <v>56251.93</v>
      </c>
      <c r="I30" s="250">
        <v>640023.41</v>
      </c>
      <c r="J30" s="250">
        <v>168680.35</v>
      </c>
      <c r="M30" s="245">
        <v>0</v>
      </c>
      <c r="N30" s="245">
        <v>231674</v>
      </c>
      <c r="Q30" s="250">
        <v>-210876.62</v>
      </c>
      <c r="S30" s="250">
        <v>1260515.6599999999</v>
      </c>
      <c r="T30" s="40">
        <v>1199663.47</v>
      </c>
      <c r="V30" s="40">
        <v>663.35</v>
      </c>
      <c r="W30" s="40">
        <v>260289.9</v>
      </c>
      <c r="Y30" s="246">
        <v>670359.9</v>
      </c>
      <c r="AB30" s="246">
        <v>447150.02</v>
      </c>
      <c r="AC30" s="246">
        <v>182079.23</v>
      </c>
      <c r="AE30" s="266">
        <f>SUM(F30:H30)</f>
        <v>608772.85000000009</v>
      </c>
      <c r="AF30" s="273">
        <f>SUM(L30:O30)</f>
        <v>231674</v>
      </c>
      <c r="AG30" s="268">
        <f t="shared" si="1"/>
        <v>377098.85000000009</v>
      </c>
      <c r="AH30" s="274">
        <f>SUM(T30:X30)</f>
        <v>1460616.72</v>
      </c>
      <c r="AI30" s="275">
        <f>SUM(Y30:AD30)</f>
        <v>1299589.1499999999</v>
      </c>
      <c r="AJ30" s="268">
        <f t="shared" si="2"/>
        <v>161027.57000000007</v>
      </c>
    </row>
    <row r="31" spans="1:36" x14ac:dyDescent="0.2">
      <c r="A31" s="264" t="s">
        <v>177</v>
      </c>
      <c r="B31" s="264" t="s">
        <v>207</v>
      </c>
      <c r="C31" s="264">
        <v>2904</v>
      </c>
      <c r="D31" s="264" t="s">
        <v>217</v>
      </c>
      <c r="E31" s="250" t="s">
        <v>217</v>
      </c>
      <c r="F31" s="244">
        <v>370209.28000000003</v>
      </c>
      <c r="G31" s="244">
        <v>0</v>
      </c>
      <c r="H31" s="244">
        <v>2553.4299999999998</v>
      </c>
      <c r="I31" s="250">
        <v>350921</v>
      </c>
      <c r="J31" s="250">
        <v>448788.25</v>
      </c>
      <c r="N31" s="245">
        <v>198400</v>
      </c>
      <c r="O31" s="245">
        <v>20000</v>
      </c>
      <c r="P31" s="250">
        <v>551</v>
      </c>
      <c r="Q31" s="250">
        <v>-2190280.75</v>
      </c>
      <c r="S31" s="250">
        <v>3095144.84</v>
      </c>
      <c r="T31" s="40">
        <v>1245854.71</v>
      </c>
      <c r="V31" s="40">
        <v>236.45</v>
      </c>
      <c r="W31" s="40">
        <v>1012581</v>
      </c>
      <c r="X31" s="40">
        <v>225081</v>
      </c>
      <c r="Y31" s="246">
        <v>1537340</v>
      </c>
      <c r="AB31" s="246">
        <v>630988.29</v>
      </c>
      <c r="AC31" s="246">
        <v>247212</v>
      </c>
      <c r="AE31" s="266">
        <f>SUM(F31:H31)</f>
        <v>372762.71</v>
      </c>
      <c r="AF31" s="273">
        <f>SUM(L31:O31)</f>
        <v>218400</v>
      </c>
      <c r="AG31" s="268">
        <f t="shared" si="1"/>
        <v>154362.71000000002</v>
      </c>
      <c r="AH31" s="274">
        <f>SUM(T31:X31)</f>
        <v>2483753.16</v>
      </c>
      <c r="AI31" s="275">
        <f>SUM(Y31:AD31)</f>
        <v>2415540.29</v>
      </c>
      <c r="AJ31" s="268">
        <f t="shared" si="2"/>
        <v>68212.870000000112</v>
      </c>
    </row>
    <row r="32" spans="1:36" x14ac:dyDescent="0.2">
      <c r="A32" s="264" t="s">
        <v>177</v>
      </c>
      <c r="B32" s="264" t="s">
        <v>207</v>
      </c>
      <c r="C32" s="264">
        <v>6953</v>
      </c>
      <c r="D32" s="264" t="s">
        <v>218</v>
      </c>
      <c r="E32" s="250" t="s">
        <v>218</v>
      </c>
      <c r="F32" s="244">
        <v>1063581.72</v>
      </c>
      <c r="G32" s="244">
        <v>0</v>
      </c>
      <c r="H32" s="244">
        <v>23951</v>
      </c>
      <c r="I32" s="250">
        <v>1077196.4099999999</v>
      </c>
      <c r="J32" s="250">
        <v>3877294.31</v>
      </c>
      <c r="M32" s="245">
        <v>476460</v>
      </c>
      <c r="Q32" s="250">
        <v>-6227238.2800000003</v>
      </c>
      <c r="S32" s="250">
        <v>11903501.289999999</v>
      </c>
      <c r="T32" s="40">
        <v>2862340.46</v>
      </c>
      <c r="U32" s="40">
        <v>702000</v>
      </c>
      <c r="V32" s="40">
        <v>1069.44</v>
      </c>
      <c r="W32" s="40">
        <v>1047740</v>
      </c>
      <c r="X32" s="40">
        <v>3300</v>
      </c>
      <c r="Y32" s="246">
        <v>1828230</v>
      </c>
      <c r="AB32" s="246">
        <v>1270623.78</v>
      </c>
      <c r="AC32" s="246">
        <v>1368353.69</v>
      </c>
      <c r="AE32" s="266">
        <f>SUM(F32:H32)</f>
        <v>1087532.72</v>
      </c>
      <c r="AF32" s="273">
        <f>SUM(L32:O32)</f>
        <v>476460</v>
      </c>
      <c r="AG32" s="268">
        <f t="shared" si="1"/>
        <v>611072.72</v>
      </c>
      <c r="AH32" s="274">
        <f>SUM(T32:X32)</f>
        <v>4616449.9000000004</v>
      </c>
      <c r="AI32" s="275">
        <f>SUM(Y32:AD32)</f>
        <v>4467207.4700000007</v>
      </c>
      <c r="AJ32" s="268">
        <f t="shared" si="2"/>
        <v>149242.4299999997</v>
      </c>
    </row>
    <row r="33" spans="1:36" x14ac:dyDescent="0.2">
      <c r="A33" s="264" t="s">
        <v>177</v>
      </c>
      <c r="B33" s="264" t="s">
        <v>207</v>
      </c>
      <c r="C33" s="264">
        <v>5358</v>
      </c>
      <c r="D33" s="264" t="s">
        <v>219</v>
      </c>
      <c r="E33" s="250" t="s">
        <v>219</v>
      </c>
      <c r="F33" s="244">
        <v>239100.53</v>
      </c>
      <c r="G33" s="244">
        <v>0</v>
      </c>
      <c r="H33" s="244">
        <v>42318.6</v>
      </c>
      <c r="I33" s="250">
        <v>1783713.5</v>
      </c>
      <c r="J33" s="250">
        <v>15</v>
      </c>
      <c r="S33" s="250">
        <v>4127803.68</v>
      </c>
      <c r="T33" s="40">
        <v>1414010.5</v>
      </c>
      <c r="W33" s="40">
        <v>749000</v>
      </c>
      <c r="Y33" s="246">
        <v>1514620</v>
      </c>
      <c r="AB33" s="246">
        <v>405541.04</v>
      </c>
      <c r="AC33" s="246">
        <v>67710.87</v>
      </c>
      <c r="AE33" s="266">
        <f>SUM(F33:H33)</f>
        <v>281419.13</v>
      </c>
      <c r="AF33" s="273">
        <f>SUM(L33:O33)</f>
        <v>0</v>
      </c>
      <c r="AG33" s="268">
        <f t="shared" si="1"/>
        <v>281419.13</v>
      </c>
      <c r="AH33" s="274">
        <f>SUM(T33:X33)</f>
        <v>2163010.5</v>
      </c>
      <c r="AI33" s="275">
        <f>SUM(Y33:AD33)</f>
        <v>1987871.9100000001</v>
      </c>
      <c r="AJ33" s="268">
        <f t="shared" si="2"/>
        <v>175138.58999999985</v>
      </c>
    </row>
    <row r="34" spans="1:36" x14ac:dyDescent="0.2">
      <c r="A34" s="264" t="s">
        <v>177</v>
      </c>
      <c r="B34" s="264" t="s">
        <v>207</v>
      </c>
      <c r="C34" s="264">
        <v>1450</v>
      </c>
      <c r="D34" s="264" t="s">
        <v>220</v>
      </c>
      <c r="E34" s="250" t="s">
        <v>220</v>
      </c>
      <c r="F34" s="244">
        <v>705525.36</v>
      </c>
      <c r="G34" s="244">
        <v>89540.3</v>
      </c>
      <c r="H34" s="244">
        <v>244208.99</v>
      </c>
      <c r="I34" s="250">
        <v>674469.17</v>
      </c>
      <c r="J34" s="250">
        <v>168186.75</v>
      </c>
      <c r="R34" s="250">
        <v>1238239.96</v>
      </c>
      <c r="T34" s="40">
        <v>1955391.48</v>
      </c>
      <c r="V34" s="40">
        <v>499.9</v>
      </c>
      <c r="X34" s="40">
        <v>7890</v>
      </c>
      <c r="Y34" s="246">
        <v>467490</v>
      </c>
      <c r="AB34" s="246">
        <v>702325.81</v>
      </c>
      <c r="AC34" s="246">
        <v>141861.96</v>
      </c>
      <c r="AE34" s="266">
        <f>SUM(F34:H34)</f>
        <v>1039274.65</v>
      </c>
      <c r="AF34" s="273">
        <f>SUM(L34:O34)</f>
        <v>0</v>
      </c>
      <c r="AG34" s="268">
        <f t="shared" si="1"/>
        <v>1039274.65</v>
      </c>
      <c r="AH34" s="274">
        <f>SUM(T34:X34)</f>
        <v>1963781.38</v>
      </c>
      <c r="AI34" s="275">
        <f>SUM(Y34:AD34)</f>
        <v>1311677.77</v>
      </c>
      <c r="AJ34" s="268">
        <f t="shared" si="2"/>
        <v>652103.60999999987</v>
      </c>
    </row>
    <row r="35" spans="1:36" x14ac:dyDescent="0.2">
      <c r="A35" s="264" t="s">
        <v>177</v>
      </c>
      <c r="B35" s="264" t="s">
        <v>207</v>
      </c>
      <c r="C35" s="264">
        <v>1590</v>
      </c>
      <c r="D35" s="264" t="s">
        <v>221</v>
      </c>
      <c r="E35" s="250" t="s">
        <v>221</v>
      </c>
      <c r="F35" s="244">
        <v>650327.19999999995</v>
      </c>
      <c r="G35" s="244">
        <v>17500</v>
      </c>
      <c r="H35" s="244">
        <v>20496.099999999999</v>
      </c>
      <c r="I35" s="250">
        <v>620953.59</v>
      </c>
      <c r="J35" s="250">
        <v>329620.61</v>
      </c>
      <c r="K35" s="250">
        <v>1</v>
      </c>
      <c r="N35" s="245">
        <v>283660</v>
      </c>
      <c r="S35" s="250">
        <v>2563303.2200000002</v>
      </c>
      <c r="T35" s="40">
        <v>1541515.81</v>
      </c>
      <c r="V35" s="40">
        <v>409.82</v>
      </c>
      <c r="W35" s="40">
        <v>317410</v>
      </c>
      <c r="Y35" s="246">
        <v>841968</v>
      </c>
      <c r="AB35" s="246">
        <v>473669.5</v>
      </c>
      <c r="AC35" s="246">
        <v>249201.69</v>
      </c>
      <c r="AE35" s="266">
        <f>SUM(F35:H35)</f>
        <v>688323.29999999993</v>
      </c>
      <c r="AF35" s="273">
        <f>SUM(L35:O35)</f>
        <v>283660</v>
      </c>
      <c r="AG35" s="268">
        <f t="shared" si="1"/>
        <v>404663.29999999993</v>
      </c>
      <c r="AH35" s="274">
        <f>SUM(T35:X35)</f>
        <v>1859335.6300000001</v>
      </c>
      <c r="AI35" s="275">
        <f>SUM(Y35:AD35)</f>
        <v>1564839.19</v>
      </c>
      <c r="AJ35" s="268">
        <f t="shared" si="2"/>
        <v>294496.44000000018</v>
      </c>
    </row>
    <row r="36" spans="1:36" x14ac:dyDescent="0.2">
      <c r="A36" s="264" t="s">
        <v>180</v>
      </c>
      <c r="B36" s="264" t="s">
        <v>223</v>
      </c>
      <c r="C36" s="264">
        <v>6255</v>
      </c>
      <c r="D36" s="264" t="s">
        <v>225</v>
      </c>
      <c r="E36" s="250" t="s">
        <v>225</v>
      </c>
      <c r="F36" s="244">
        <v>1535400.64</v>
      </c>
      <c r="G36" s="244">
        <v>3378</v>
      </c>
      <c r="H36" s="244">
        <v>53923.06</v>
      </c>
      <c r="I36" s="250">
        <v>776565.6</v>
      </c>
      <c r="J36" s="250">
        <v>125366.34</v>
      </c>
      <c r="M36" s="245">
        <v>26385.9</v>
      </c>
      <c r="N36" s="245">
        <v>472076</v>
      </c>
      <c r="O36" s="245">
        <v>253.39</v>
      </c>
      <c r="S36" s="250">
        <v>3551030.77</v>
      </c>
      <c r="T36" s="40">
        <v>1353344.38</v>
      </c>
      <c r="U36" s="40">
        <v>54000</v>
      </c>
      <c r="V36" s="40">
        <v>2423.9</v>
      </c>
      <c r="W36" s="40">
        <v>1427733.78</v>
      </c>
      <c r="Y36" s="246">
        <v>1911343.78</v>
      </c>
      <c r="AB36" s="246">
        <v>731545.47</v>
      </c>
      <c r="AC36" s="246">
        <v>108851.49</v>
      </c>
      <c r="AE36" s="266">
        <f>SUM(F36:H36)</f>
        <v>1592701.7</v>
      </c>
      <c r="AF36" s="273">
        <f>SUM(L36:O36)</f>
        <v>498715.29000000004</v>
      </c>
      <c r="AG36" s="268">
        <f t="shared" si="1"/>
        <v>1093986.4099999999</v>
      </c>
      <c r="AH36" s="274">
        <f>SUM(T36:X36)</f>
        <v>2837502.0599999996</v>
      </c>
      <c r="AI36" s="275">
        <f>SUM(Y36:AD36)</f>
        <v>2751740.74</v>
      </c>
      <c r="AJ36" s="268">
        <f t="shared" si="2"/>
        <v>85761.319999999367</v>
      </c>
    </row>
    <row r="37" spans="1:36" x14ac:dyDescent="0.2">
      <c r="A37" s="264" t="s">
        <v>180</v>
      </c>
      <c r="B37" s="264" t="s">
        <v>223</v>
      </c>
      <c r="C37" s="264">
        <v>4295</v>
      </c>
      <c r="D37" s="264" t="s">
        <v>226</v>
      </c>
      <c r="E37" s="250" t="s">
        <v>226</v>
      </c>
      <c r="F37" s="244">
        <v>814024.44</v>
      </c>
      <c r="G37" s="244">
        <v>28884</v>
      </c>
      <c r="H37" s="244">
        <v>30332.32</v>
      </c>
      <c r="I37" s="250">
        <v>413586.62</v>
      </c>
      <c r="J37" s="250">
        <v>208790.79</v>
      </c>
      <c r="M37" s="245">
        <v>11391.27</v>
      </c>
      <c r="N37" s="245">
        <v>62018</v>
      </c>
      <c r="R37" s="250">
        <v>55199.63</v>
      </c>
      <c r="S37" s="250">
        <v>1930924.79</v>
      </c>
      <c r="T37" s="40">
        <v>1131874.1499999999</v>
      </c>
      <c r="V37" s="40">
        <v>1023.96</v>
      </c>
      <c r="W37" s="40">
        <v>583065</v>
      </c>
      <c r="Y37" s="246">
        <v>849659</v>
      </c>
      <c r="AB37" s="246">
        <v>441620.76</v>
      </c>
      <c r="AC37" s="246">
        <v>284275.12</v>
      </c>
      <c r="AE37" s="266">
        <f>SUM(F37:H37)</f>
        <v>873240.75999999989</v>
      </c>
      <c r="AF37" s="273">
        <f>SUM(L37:O37)</f>
        <v>73409.27</v>
      </c>
      <c r="AG37" s="268">
        <f t="shared" si="1"/>
        <v>799831.48999999987</v>
      </c>
      <c r="AH37" s="274">
        <f>SUM(T37:X37)</f>
        <v>1715963.1099999999</v>
      </c>
      <c r="AI37" s="275">
        <f>SUM(Y37:AD37)</f>
        <v>1575554.88</v>
      </c>
      <c r="AJ37" s="268">
        <f t="shared" si="2"/>
        <v>140408.22999999998</v>
      </c>
    </row>
    <row r="38" spans="1:36" x14ac:dyDescent="0.2">
      <c r="A38" s="264" t="s">
        <v>180</v>
      </c>
      <c r="B38" s="264" t="s">
        <v>223</v>
      </c>
      <c r="C38" s="264">
        <v>5791</v>
      </c>
      <c r="D38" s="264" t="s">
        <v>227</v>
      </c>
      <c r="E38" s="250" t="s">
        <v>227</v>
      </c>
      <c r="F38" s="244">
        <v>528352.11</v>
      </c>
      <c r="G38" s="244">
        <v>50858</v>
      </c>
      <c r="H38" s="244">
        <v>13633.02</v>
      </c>
      <c r="I38" s="250">
        <v>200286.45</v>
      </c>
      <c r="J38" s="250">
        <v>140556.03</v>
      </c>
      <c r="M38" s="245">
        <v>25342.31</v>
      </c>
      <c r="N38" s="245">
        <v>318714</v>
      </c>
      <c r="O38" s="245">
        <v>2601.83</v>
      </c>
      <c r="R38" s="250">
        <v>133908.93</v>
      </c>
      <c r="S38" s="250">
        <v>2854572.07</v>
      </c>
      <c r="T38" s="40">
        <v>1584171.9</v>
      </c>
      <c r="U38" s="40">
        <v>206480</v>
      </c>
      <c r="V38" s="40">
        <v>205.66</v>
      </c>
      <c r="W38" s="40">
        <v>223230</v>
      </c>
      <c r="Y38" s="246">
        <v>832635</v>
      </c>
      <c r="AA38" s="246">
        <v>4630</v>
      </c>
      <c r="AB38" s="246">
        <v>903824.56</v>
      </c>
      <c r="AC38" s="246">
        <v>309375.09999999998</v>
      </c>
      <c r="AD38" s="246">
        <v>58000</v>
      </c>
      <c r="AE38" s="266">
        <f>SUM(F38:H38)</f>
        <v>592843.13</v>
      </c>
      <c r="AF38" s="273">
        <f>SUM(L38:O38)</f>
        <v>346658.14</v>
      </c>
      <c r="AG38" s="268">
        <f t="shared" si="1"/>
        <v>246184.99</v>
      </c>
      <c r="AH38" s="274">
        <f>SUM(T38:X38)</f>
        <v>2014087.5599999998</v>
      </c>
      <c r="AI38" s="275">
        <f>SUM(Y38:AD38)</f>
        <v>2108464.66</v>
      </c>
      <c r="AJ38" s="268">
        <f t="shared" si="2"/>
        <v>-94377.100000000326</v>
      </c>
    </row>
    <row r="39" spans="1:36" x14ac:dyDescent="0.2">
      <c r="A39" s="264" t="s">
        <v>180</v>
      </c>
      <c r="B39" s="264" t="s">
        <v>223</v>
      </c>
      <c r="C39" s="264">
        <v>2483</v>
      </c>
      <c r="D39" s="264" t="s">
        <v>228</v>
      </c>
      <c r="E39" s="250" t="s">
        <v>228</v>
      </c>
      <c r="F39" s="244">
        <v>782404.79</v>
      </c>
      <c r="G39" s="244">
        <v>37961.800000000003</v>
      </c>
      <c r="H39" s="244">
        <v>20200.099999999999</v>
      </c>
      <c r="I39" s="250">
        <v>511339.35</v>
      </c>
      <c r="J39" s="250">
        <v>71528.25</v>
      </c>
      <c r="L39" s="245">
        <v>5808</v>
      </c>
      <c r="M39" s="245">
        <v>9893.7999999999993</v>
      </c>
      <c r="N39" s="245">
        <v>155550</v>
      </c>
      <c r="O39" s="245">
        <v>0</v>
      </c>
      <c r="P39" s="250">
        <v>35200</v>
      </c>
      <c r="Q39" s="250">
        <v>-261641.49</v>
      </c>
      <c r="R39" s="250">
        <v>-6060.6</v>
      </c>
      <c r="S39" s="250">
        <v>1440362.48</v>
      </c>
      <c r="T39" s="40">
        <v>830056.52</v>
      </c>
      <c r="U39" s="40">
        <v>8050</v>
      </c>
      <c r="V39" s="40">
        <v>1022.38</v>
      </c>
      <c r="W39" s="40">
        <v>500149.3</v>
      </c>
      <c r="Y39" s="246">
        <v>673039.3</v>
      </c>
      <c r="AB39" s="246">
        <v>493367.47</v>
      </c>
      <c r="AC39" s="246">
        <v>97284.33</v>
      </c>
      <c r="AE39" s="266">
        <f>SUM(F39:H39)</f>
        <v>840566.69000000006</v>
      </c>
      <c r="AF39" s="273">
        <f>SUM(L39:O39)</f>
        <v>171251.8</v>
      </c>
      <c r="AG39" s="268">
        <f t="shared" si="1"/>
        <v>669314.89000000013</v>
      </c>
      <c r="AH39" s="274">
        <f>SUM(T39:X39)</f>
        <v>1339278.2</v>
      </c>
      <c r="AI39" s="275">
        <f>SUM(Y39:AD39)</f>
        <v>1263691.1000000001</v>
      </c>
      <c r="AJ39" s="268">
        <f t="shared" si="2"/>
        <v>75587.09999999986</v>
      </c>
    </row>
    <row r="40" spans="1:36" x14ac:dyDescent="0.2">
      <c r="A40" s="264" t="s">
        <v>180</v>
      </c>
      <c r="B40" s="264" t="s">
        <v>223</v>
      </c>
      <c r="C40" s="264">
        <v>2151</v>
      </c>
      <c r="D40" s="264" t="s">
        <v>229</v>
      </c>
      <c r="E40" s="250" t="s">
        <v>229</v>
      </c>
      <c r="F40" s="244">
        <v>694012.19</v>
      </c>
      <c r="G40" s="244">
        <v>11365.19</v>
      </c>
      <c r="H40" s="244">
        <v>28159.42</v>
      </c>
      <c r="I40" s="250">
        <v>2899451.33</v>
      </c>
      <c r="J40" s="250">
        <v>101714.92</v>
      </c>
      <c r="M40" s="245">
        <v>9262.5</v>
      </c>
      <c r="N40" s="245">
        <v>95216</v>
      </c>
      <c r="O40" s="245">
        <v>147.19999999999999</v>
      </c>
      <c r="R40" s="250">
        <v>2870550.66</v>
      </c>
      <c r="S40" s="250">
        <v>455164.99</v>
      </c>
      <c r="T40" s="40">
        <v>1120085.83</v>
      </c>
      <c r="V40" s="40">
        <v>839.12</v>
      </c>
      <c r="W40" s="40">
        <v>790179.24</v>
      </c>
      <c r="X40" s="40">
        <v>527</v>
      </c>
      <c r="Y40" s="246">
        <v>1268595.24</v>
      </c>
      <c r="Z40" s="246">
        <v>9520</v>
      </c>
      <c r="AB40" s="246">
        <v>391902.82</v>
      </c>
      <c r="AC40" s="246">
        <v>149904.92000000001</v>
      </c>
      <c r="AE40" s="266">
        <f>SUM(F40:H40)</f>
        <v>733536.79999999993</v>
      </c>
      <c r="AF40" s="273">
        <f>SUM(L40:O40)</f>
        <v>104625.7</v>
      </c>
      <c r="AG40" s="268">
        <f t="shared" si="1"/>
        <v>628911.1</v>
      </c>
      <c r="AH40" s="274">
        <f>SUM(T40:X40)</f>
        <v>1911631.1900000002</v>
      </c>
      <c r="AI40" s="275">
        <f>SUM(Y40:AD40)</f>
        <v>1819922.98</v>
      </c>
      <c r="AJ40" s="268">
        <f t="shared" si="2"/>
        <v>91708.210000000196</v>
      </c>
    </row>
    <row r="41" spans="1:36" x14ac:dyDescent="0.2">
      <c r="A41" s="264" t="s">
        <v>180</v>
      </c>
      <c r="B41" s="264" t="s">
        <v>223</v>
      </c>
      <c r="C41" s="264">
        <v>2636</v>
      </c>
      <c r="D41" s="264" t="s">
        <v>230</v>
      </c>
      <c r="E41" s="250" t="s">
        <v>230</v>
      </c>
      <c r="F41" s="244">
        <v>605922.87</v>
      </c>
      <c r="G41" s="244">
        <v>2163.65</v>
      </c>
      <c r="H41" s="244">
        <v>61410.75</v>
      </c>
      <c r="I41" s="250">
        <v>226581.51</v>
      </c>
      <c r="J41" s="250">
        <v>267373.7</v>
      </c>
      <c r="M41" s="245">
        <v>10552.63</v>
      </c>
      <c r="N41" s="245">
        <v>412608.88</v>
      </c>
      <c r="O41" s="245">
        <v>325.38</v>
      </c>
      <c r="R41" s="250">
        <v>-78769.67</v>
      </c>
      <c r="S41" s="250">
        <v>1976836.89</v>
      </c>
      <c r="T41" s="40">
        <v>1020974.51</v>
      </c>
      <c r="V41" s="40">
        <v>761.75</v>
      </c>
      <c r="W41" s="40">
        <v>669235.14</v>
      </c>
      <c r="Y41" s="246">
        <v>926375.14</v>
      </c>
      <c r="AA41" s="246">
        <v>37140</v>
      </c>
      <c r="AB41" s="246">
        <v>426569.83</v>
      </c>
      <c r="AC41" s="246">
        <v>126706.59</v>
      </c>
      <c r="AD41" s="246">
        <v>8200</v>
      </c>
      <c r="AE41" s="266">
        <f>SUM(F41:H41)</f>
        <v>669497.27</v>
      </c>
      <c r="AF41" s="273">
        <f>SUM(L41:O41)</f>
        <v>423486.89</v>
      </c>
      <c r="AG41" s="268">
        <f t="shared" si="1"/>
        <v>246010.38</v>
      </c>
      <c r="AH41" s="274">
        <f>SUM(T41:X41)</f>
        <v>1690971.4</v>
      </c>
      <c r="AI41" s="275">
        <f>SUM(Y41:AD41)</f>
        <v>1524991.56</v>
      </c>
      <c r="AJ41" s="268">
        <f t="shared" si="2"/>
        <v>165979.83999999985</v>
      </c>
    </row>
    <row r="42" spans="1:36" x14ac:dyDescent="0.2">
      <c r="A42" s="264" t="s">
        <v>180</v>
      </c>
      <c r="B42" s="264" t="s">
        <v>223</v>
      </c>
      <c r="C42" s="264">
        <v>4545</v>
      </c>
      <c r="D42" s="264" t="s">
        <v>231</v>
      </c>
      <c r="E42" s="250" t="s">
        <v>231</v>
      </c>
      <c r="F42" s="244">
        <v>874216.57</v>
      </c>
      <c r="G42" s="244">
        <v>24744.9</v>
      </c>
      <c r="H42" s="244">
        <v>59078.73</v>
      </c>
      <c r="I42" s="250">
        <v>613230.43000000005</v>
      </c>
      <c r="J42" s="250">
        <v>256312.78</v>
      </c>
      <c r="M42" s="245">
        <v>14907.08</v>
      </c>
      <c r="N42" s="245">
        <v>456097</v>
      </c>
      <c r="O42" s="245">
        <v>3107.52</v>
      </c>
      <c r="R42" s="250">
        <v>1444</v>
      </c>
      <c r="S42" s="250">
        <v>1732965.71</v>
      </c>
      <c r="T42" s="40">
        <v>1540022.23</v>
      </c>
      <c r="U42" s="40">
        <v>7200</v>
      </c>
      <c r="V42" s="40">
        <v>822.85</v>
      </c>
      <c r="W42" s="40">
        <v>503999.03</v>
      </c>
      <c r="X42" s="40">
        <v>142000</v>
      </c>
      <c r="Y42" s="246">
        <v>1062235.03</v>
      </c>
      <c r="AA42" s="246">
        <v>6260</v>
      </c>
      <c r="AB42" s="246">
        <v>989842.89</v>
      </c>
      <c r="AC42" s="246">
        <v>160616.70000000001</v>
      </c>
      <c r="AE42" s="266">
        <f>SUM(F42:H42)</f>
        <v>958040.2</v>
      </c>
      <c r="AF42" s="273">
        <f>SUM(L42:O42)</f>
        <v>474111.60000000003</v>
      </c>
      <c r="AG42" s="268">
        <f t="shared" si="1"/>
        <v>483928.59999999992</v>
      </c>
      <c r="AH42" s="274">
        <f>SUM(T42:X42)</f>
        <v>2194044.1100000003</v>
      </c>
      <c r="AI42" s="275">
        <f>SUM(Y42:AD42)</f>
        <v>2218954.62</v>
      </c>
      <c r="AJ42" s="268">
        <f t="shared" si="2"/>
        <v>-24910.509999999776</v>
      </c>
    </row>
    <row r="43" spans="1:36" x14ac:dyDescent="0.2">
      <c r="A43" s="264" t="s">
        <v>180</v>
      </c>
      <c r="B43" s="264" t="s">
        <v>223</v>
      </c>
      <c r="C43" s="264">
        <v>2870</v>
      </c>
      <c r="D43" s="264" t="s">
        <v>232</v>
      </c>
      <c r="E43" s="250" t="s">
        <v>232</v>
      </c>
      <c r="F43" s="244">
        <v>872855.75</v>
      </c>
      <c r="G43" s="244">
        <v>59100.95</v>
      </c>
      <c r="H43" s="244">
        <v>137185.42000000001</v>
      </c>
      <c r="I43" s="250">
        <v>463048.32</v>
      </c>
      <c r="J43" s="250">
        <v>119419.26</v>
      </c>
      <c r="M43" s="245">
        <v>11040.58</v>
      </c>
      <c r="N43" s="245">
        <v>362538</v>
      </c>
      <c r="O43" s="245">
        <v>490</v>
      </c>
      <c r="S43" s="250">
        <v>2083523.09</v>
      </c>
      <c r="T43" s="40">
        <v>1077516.08</v>
      </c>
      <c r="V43" s="40">
        <v>1149.78</v>
      </c>
      <c r="W43" s="40">
        <v>537001</v>
      </c>
      <c r="Y43" s="246">
        <v>929581</v>
      </c>
      <c r="Z43" s="246">
        <v>9790</v>
      </c>
      <c r="AB43" s="246">
        <v>551288.38</v>
      </c>
      <c r="AC43" s="246">
        <v>225003.51999999999</v>
      </c>
      <c r="AD43" s="246">
        <v>5200</v>
      </c>
      <c r="AE43" s="266">
        <f>SUM(F43:H43)</f>
        <v>1069142.1199999999</v>
      </c>
      <c r="AF43" s="273">
        <f>SUM(L43:O43)</f>
        <v>374068.58</v>
      </c>
      <c r="AG43" s="268">
        <f t="shared" si="1"/>
        <v>695073.5399999998</v>
      </c>
      <c r="AH43" s="274">
        <f>SUM(T43:X43)</f>
        <v>1615666.86</v>
      </c>
      <c r="AI43" s="275">
        <f>SUM(Y43:AD43)</f>
        <v>1720862.9</v>
      </c>
      <c r="AJ43" s="268">
        <f t="shared" si="2"/>
        <v>-105196.0399999998</v>
      </c>
    </row>
    <row r="44" spans="1:36" x14ac:dyDescent="0.2">
      <c r="A44" s="264" t="s">
        <v>180</v>
      </c>
      <c r="B44" s="264" t="s">
        <v>223</v>
      </c>
      <c r="C44" s="264">
        <v>3482</v>
      </c>
      <c r="D44" s="264" t="s">
        <v>233</v>
      </c>
      <c r="E44" s="250" t="s">
        <v>233</v>
      </c>
      <c r="F44" s="244">
        <v>775941.98</v>
      </c>
      <c r="G44" s="244">
        <v>37225</v>
      </c>
      <c r="H44" s="244">
        <v>24389.85</v>
      </c>
      <c r="I44" s="250">
        <v>1109540.98</v>
      </c>
      <c r="J44" s="250">
        <v>406981.09</v>
      </c>
      <c r="L44" s="245">
        <v>0</v>
      </c>
      <c r="M44" s="245">
        <v>15774.94</v>
      </c>
      <c r="N44" s="245">
        <v>133390</v>
      </c>
      <c r="O44" s="245">
        <v>1884.06</v>
      </c>
      <c r="T44" s="40">
        <v>1431857.34</v>
      </c>
      <c r="V44" s="40">
        <v>660.37</v>
      </c>
      <c r="W44" s="40">
        <v>542398.5</v>
      </c>
      <c r="Y44" s="246">
        <v>928662.5</v>
      </c>
      <c r="AB44" s="246">
        <v>504190.73</v>
      </c>
      <c r="AC44" s="246">
        <v>164322.18</v>
      </c>
      <c r="AE44" s="266">
        <f>SUM(F44:H44)</f>
        <v>837556.83</v>
      </c>
      <c r="AF44" s="273">
        <f>SUM(L44:O44)</f>
        <v>151049</v>
      </c>
      <c r="AG44" s="268">
        <f t="shared" si="1"/>
        <v>686507.83</v>
      </c>
      <c r="AH44" s="274">
        <f>SUM(T44:X44)</f>
        <v>1974916.2100000002</v>
      </c>
      <c r="AI44" s="275">
        <f>SUM(Y44:AD44)</f>
        <v>1597175.41</v>
      </c>
      <c r="AJ44" s="268">
        <f t="shared" si="2"/>
        <v>377740.80000000028</v>
      </c>
    </row>
    <row r="45" spans="1:36" x14ac:dyDescent="0.2">
      <c r="A45" s="264" t="s">
        <v>180</v>
      </c>
      <c r="B45" s="264" t="s">
        <v>223</v>
      </c>
      <c r="C45" s="264">
        <v>4225</v>
      </c>
      <c r="D45" s="264" t="s">
        <v>234</v>
      </c>
      <c r="E45" s="250" t="s">
        <v>234</v>
      </c>
      <c r="F45" s="244">
        <v>439024.66</v>
      </c>
      <c r="G45" s="244">
        <v>107525.75999999999</v>
      </c>
      <c r="H45" s="244">
        <v>67518.960000000006</v>
      </c>
      <c r="I45" s="250">
        <v>763865.94</v>
      </c>
      <c r="J45" s="250">
        <v>316909.55</v>
      </c>
      <c r="M45" s="245">
        <v>19432.86</v>
      </c>
      <c r="N45" s="245">
        <v>268169</v>
      </c>
      <c r="O45" s="245">
        <v>2798.77</v>
      </c>
      <c r="S45" s="250">
        <v>1500565.11</v>
      </c>
      <c r="T45" s="40">
        <v>1579661.14</v>
      </c>
      <c r="U45" s="40">
        <v>20000</v>
      </c>
      <c r="V45" s="40">
        <v>152.27000000000001</v>
      </c>
      <c r="W45" s="40">
        <v>648873</v>
      </c>
      <c r="X45" s="40">
        <v>9200</v>
      </c>
      <c r="Y45" s="246">
        <v>1220539</v>
      </c>
      <c r="Z45" s="246">
        <v>3730</v>
      </c>
      <c r="AB45" s="246">
        <v>677694.12</v>
      </c>
      <c r="AC45" s="246">
        <v>168917.15</v>
      </c>
      <c r="AE45" s="266">
        <f>SUM(F45:H45)</f>
        <v>614069.37999999989</v>
      </c>
      <c r="AF45" s="273">
        <f>SUM(L45:O45)</f>
        <v>290400.63</v>
      </c>
      <c r="AG45" s="268">
        <f t="shared" si="1"/>
        <v>323668.74999999988</v>
      </c>
      <c r="AH45" s="274">
        <f>SUM(T45:X45)</f>
        <v>2257886.41</v>
      </c>
      <c r="AI45" s="275">
        <f>SUM(Y45:AD45)</f>
        <v>2070880.27</v>
      </c>
      <c r="AJ45" s="268">
        <f t="shared" si="2"/>
        <v>187006.14000000013</v>
      </c>
    </row>
    <row r="46" spans="1:36" x14ac:dyDescent="0.2">
      <c r="A46" s="264" t="s">
        <v>180</v>
      </c>
      <c r="B46" s="264" t="s">
        <v>223</v>
      </c>
      <c r="C46" s="264">
        <v>3058</v>
      </c>
      <c r="D46" s="264" t="s">
        <v>236</v>
      </c>
      <c r="E46" s="250" t="s">
        <v>236</v>
      </c>
      <c r="F46" s="244">
        <v>405760.74</v>
      </c>
      <c r="G46" s="244">
        <v>2219</v>
      </c>
      <c r="H46" s="244">
        <v>5600.82</v>
      </c>
      <c r="I46" s="250">
        <v>35572.239999999998</v>
      </c>
      <c r="J46" s="250">
        <v>219123.12</v>
      </c>
      <c r="K46" s="250">
        <v>1</v>
      </c>
      <c r="M46" s="245">
        <v>14660</v>
      </c>
      <c r="N46" s="245">
        <v>80700</v>
      </c>
      <c r="R46" s="250">
        <v>45350</v>
      </c>
      <c r="S46" s="250">
        <v>2280594.58</v>
      </c>
      <c r="T46" s="40">
        <v>976077.78</v>
      </c>
      <c r="U46" s="40">
        <v>41680</v>
      </c>
      <c r="V46" s="40">
        <v>246.9</v>
      </c>
      <c r="W46" s="40">
        <v>1200266.5</v>
      </c>
      <c r="Y46" s="246">
        <v>1439958.5</v>
      </c>
      <c r="AB46" s="246">
        <v>480802.53</v>
      </c>
      <c r="AC46" s="246">
        <v>134287.01</v>
      </c>
      <c r="AD46" s="246">
        <v>4500</v>
      </c>
      <c r="AE46" s="266">
        <f>SUM(F46:H46)</f>
        <v>413580.56</v>
      </c>
      <c r="AF46" s="273">
        <f>SUM(L46:O46)</f>
        <v>95360</v>
      </c>
      <c r="AG46" s="268">
        <f t="shared" si="1"/>
        <v>318220.56</v>
      </c>
      <c r="AH46" s="274">
        <f>SUM(T46:X46)</f>
        <v>2218271.1800000002</v>
      </c>
      <c r="AI46" s="275">
        <f>SUM(Y46:AD46)</f>
        <v>2059548.04</v>
      </c>
      <c r="AJ46" s="268">
        <f t="shared" si="2"/>
        <v>158723.14000000013</v>
      </c>
    </row>
    <row r="47" spans="1:36" x14ac:dyDescent="0.2">
      <c r="A47" s="264" t="s">
        <v>182</v>
      </c>
      <c r="B47" s="264" t="s">
        <v>238</v>
      </c>
      <c r="C47" s="264">
        <v>2820</v>
      </c>
      <c r="D47" s="264" t="s">
        <v>240</v>
      </c>
      <c r="E47" s="250" t="s">
        <v>240</v>
      </c>
      <c r="F47" s="244">
        <v>669767.6</v>
      </c>
      <c r="G47" s="244">
        <v>113829</v>
      </c>
      <c r="H47" s="244">
        <v>13908.46</v>
      </c>
      <c r="I47" s="250">
        <v>5695372.54</v>
      </c>
      <c r="J47" s="250">
        <v>1930665.53</v>
      </c>
      <c r="M47" s="245">
        <v>13166</v>
      </c>
      <c r="Q47" s="250">
        <v>-1171647.55</v>
      </c>
      <c r="R47" s="250">
        <v>544777.66</v>
      </c>
      <c r="S47" s="250">
        <v>2114009</v>
      </c>
      <c r="T47" s="40">
        <v>1102088.24</v>
      </c>
      <c r="V47" s="40">
        <v>836.99</v>
      </c>
      <c r="W47" s="40">
        <v>619385.69999999995</v>
      </c>
      <c r="Y47" s="246">
        <v>802995.7</v>
      </c>
      <c r="AA47" s="246">
        <v>3500</v>
      </c>
      <c r="AB47" s="246">
        <v>556142.54</v>
      </c>
      <c r="AC47" s="246">
        <v>406628.88</v>
      </c>
      <c r="AE47" s="266">
        <f>SUM(F47:H47)</f>
        <v>797505.05999999994</v>
      </c>
      <c r="AF47" s="273">
        <f>SUM(L47:O47)</f>
        <v>13166</v>
      </c>
      <c r="AG47" s="268">
        <f t="shared" si="1"/>
        <v>784339.05999999994</v>
      </c>
      <c r="AH47" s="274">
        <f>SUM(T47:X47)</f>
        <v>1722310.93</v>
      </c>
      <c r="AI47" s="275">
        <f>SUM(Y47:AD47)</f>
        <v>1769267.12</v>
      </c>
      <c r="AJ47" s="268">
        <f t="shared" si="2"/>
        <v>-46956.190000000177</v>
      </c>
    </row>
    <row r="48" spans="1:36" x14ac:dyDescent="0.2">
      <c r="A48" s="264" t="s">
        <v>182</v>
      </c>
      <c r="B48" s="264" t="s">
        <v>238</v>
      </c>
      <c r="C48" s="264">
        <v>3895</v>
      </c>
      <c r="D48" s="264" t="s">
        <v>241</v>
      </c>
      <c r="E48" s="250" t="s">
        <v>241</v>
      </c>
      <c r="F48" s="244">
        <v>794074.57</v>
      </c>
      <c r="G48" s="244">
        <v>40119.93</v>
      </c>
      <c r="H48" s="244">
        <v>44878.59</v>
      </c>
      <c r="I48" s="250">
        <v>3424227.33</v>
      </c>
      <c r="J48" s="250">
        <v>134215.32</v>
      </c>
      <c r="L48" s="245">
        <v>0</v>
      </c>
      <c r="M48" s="245">
        <v>21014</v>
      </c>
      <c r="N48" s="245">
        <v>404860</v>
      </c>
      <c r="O48" s="245">
        <v>0</v>
      </c>
      <c r="Q48" s="250">
        <v>488987.81</v>
      </c>
      <c r="R48" s="250">
        <v>182854.82</v>
      </c>
      <c r="S48" s="250">
        <v>1646714.98</v>
      </c>
      <c r="T48" s="40">
        <v>1196344.3600000001</v>
      </c>
      <c r="V48" s="40">
        <v>413.44</v>
      </c>
      <c r="W48" s="40">
        <v>306054</v>
      </c>
      <c r="Y48" s="246">
        <v>671171</v>
      </c>
      <c r="AB48" s="246">
        <v>513639.02</v>
      </c>
      <c r="AC48" s="246">
        <v>197096.25</v>
      </c>
      <c r="AE48" s="266">
        <f>SUM(F48:H48)</f>
        <v>879073.09</v>
      </c>
      <c r="AF48" s="273">
        <f>SUM(L48:O48)</f>
        <v>425874</v>
      </c>
      <c r="AG48" s="268">
        <f t="shared" si="1"/>
        <v>453199.08999999997</v>
      </c>
      <c r="AH48" s="274">
        <f>SUM(T48:X48)</f>
        <v>1502811.8</v>
      </c>
      <c r="AI48" s="275">
        <f>SUM(Y48:AD48)</f>
        <v>1381906.27</v>
      </c>
      <c r="AJ48" s="268">
        <f t="shared" si="2"/>
        <v>120905.53000000003</v>
      </c>
    </row>
    <row r="49" spans="1:36" x14ac:dyDescent="0.2">
      <c r="A49" s="264" t="s">
        <v>182</v>
      </c>
      <c r="B49" s="264" t="s">
        <v>238</v>
      </c>
      <c r="C49" s="264">
        <v>2041</v>
      </c>
      <c r="D49" s="264" t="s">
        <v>242</v>
      </c>
      <c r="E49" s="250" t="s">
        <v>242</v>
      </c>
      <c r="F49" s="244">
        <v>1035843.62</v>
      </c>
      <c r="G49" s="244">
        <v>5334</v>
      </c>
      <c r="H49" s="244">
        <v>17182.240000000002</v>
      </c>
      <c r="I49" s="250">
        <v>1622298.99</v>
      </c>
      <c r="J49" s="250">
        <v>2073552.33</v>
      </c>
      <c r="K49" s="250">
        <v>73999</v>
      </c>
      <c r="L49" s="245">
        <v>0</v>
      </c>
      <c r="M49" s="245">
        <v>13330</v>
      </c>
      <c r="R49" s="250">
        <v>35061.07</v>
      </c>
      <c r="S49" s="250">
        <v>2273364.33</v>
      </c>
      <c r="T49" s="40">
        <v>795668.83</v>
      </c>
      <c r="V49" s="40">
        <v>3207.06</v>
      </c>
      <c r="W49" s="40">
        <v>490710</v>
      </c>
      <c r="Y49" s="246">
        <v>833490</v>
      </c>
      <c r="AB49" s="246">
        <v>343166.84</v>
      </c>
      <c r="AC49" s="246">
        <v>202495.5</v>
      </c>
      <c r="AE49" s="266">
        <f>SUM(F49:H49)</f>
        <v>1058359.8600000001</v>
      </c>
      <c r="AF49" s="273">
        <f>SUM(L49:O49)</f>
        <v>13330</v>
      </c>
      <c r="AG49" s="268">
        <f t="shared" si="1"/>
        <v>1045029.8600000001</v>
      </c>
      <c r="AH49" s="274">
        <f>SUM(T49:X49)</f>
        <v>1289585.8900000001</v>
      </c>
      <c r="AI49" s="275">
        <f>SUM(Y49:AD49)</f>
        <v>1379152.34</v>
      </c>
      <c r="AJ49" s="268">
        <f t="shared" si="2"/>
        <v>-89566.449999999953</v>
      </c>
    </row>
    <row r="50" spans="1:36" x14ac:dyDescent="0.2">
      <c r="A50" s="264" t="s">
        <v>184</v>
      </c>
      <c r="B50" s="264" t="s">
        <v>244</v>
      </c>
      <c r="C50" s="264">
        <v>2880</v>
      </c>
      <c r="D50" s="264" t="s">
        <v>246</v>
      </c>
      <c r="E50" s="250" t="s">
        <v>246</v>
      </c>
      <c r="F50" s="244">
        <v>1267771.32</v>
      </c>
      <c r="G50" s="244">
        <v>0</v>
      </c>
      <c r="H50" s="244">
        <v>45.02</v>
      </c>
      <c r="I50" s="250">
        <v>144376.59</v>
      </c>
      <c r="J50" s="250">
        <v>673580.54</v>
      </c>
      <c r="L50" s="245">
        <v>0</v>
      </c>
      <c r="M50" s="245">
        <v>0</v>
      </c>
      <c r="N50" s="245">
        <v>531770</v>
      </c>
      <c r="O50" s="245">
        <v>999.01</v>
      </c>
      <c r="R50" s="250">
        <v>181461.1</v>
      </c>
      <c r="S50" s="250">
        <v>2191305.25</v>
      </c>
      <c r="T50" s="40">
        <v>1281401.92</v>
      </c>
      <c r="V50" s="40">
        <v>782.16</v>
      </c>
      <c r="W50" s="40">
        <v>1075442</v>
      </c>
      <c r="X50" s="40">
        <v>245700</v>
      </c>
      <c r="Y50" s="246">
        <v>1405472</v>
      </c>
      <c r="AB50" s="246">
        <v>441709.06</v>
      </c>
      <c r="AC50" s="246">
        <v>186377.69</v>
      </c>
      <c r="AE50" s="266">
        <f>SUM(F50:H50)</f>
        <v>1267816.3400000001</v>
      </c>
      <c r="AF50" s="273">
        <f>SUM(L50:O50)</f>
        <v>532769.01</v>
      </c>
      <c r="AG50" s="268">
        <f t="shared" si="1"/>
        <v>735047.33000000007</v>
      </c>
      <c r="AH50" s="274">
        <f>SUM(T50:X50)</f>
        <v>2603326.08</v>
      </c>
      <c r="AI50" s="275">
        <f>SUM(Y50:AD50)</f>
        <v>2033558.75</v>
      </c>
      <c r="AJ50" s="268">
        <f t="shared" si="2"/>
        <v>569767.33000000007</v>
      </c>
    </row>
    <row r="51" spans="1:36" x14ac:dyDescent="0.2">
      <c r="A51" s="264" t="s">
        <v>184</v>
      </c>
      <c r="B51" s="264" t="s">
        <v>244</v>
      </c>
      <c r="C51" s="264">
        <v>9821</v>
      </c>
      <c r="D51" s="264" t="s">
        <v>247</v>
      </c>
      <c r="E51" s="250" t="s">
        <v>247</v>
      </c>
      <c r="F51" s="244">
        <v>2121822.9300000002</v>
      </c>
      <c r="G51" s="244">
        <v>50000</v>
      </c>
      <c r="H51" s="244">
        <v>31715.37</v>
      </c>
      <c r="I51" s="250">
        <v>1004990.28</v>
      </c>
      <c r="J51" s="250">
        <v>287691.81</v>
      </c>
      <c r="L51" s="245">
        <v>0</v>
      </c>
      <c r="M51" s="245">
        <v>0</v>
      </c>
      <c r="N51" s="245">
        <v>168474.55</v>
      </c>
      <c r="O51" s="245">
        <v>973.13</v>
      </c>
      <c r="R51" s="250">
        <v>-84.89</v>
      </c>
      <c r="S51" s="250">
        <v>2281491.52</v>
      </c>
      <c r="T51" s="40">
        <v>3321378.32</v>
      </c>
      <c r="U51" s="40">
        <v>132251</v>
      </c>
      <c r="V51" s="40">
        <v>3872.24</v>
      </c>
      <c r="W51" s="40">
        <v>1594827</v>
      </c>
      <c r="Y51" s="246">
        <v>2261547</v>
      </c>
      <c r="Z51" s="246">
        <v>14668.8</v>
      </c>
      <c r="AB51" s="246">
        <v>1969846.73</v>
      </c>
      <c r="AC51" s="246">
        <v>188409.16</v>
      </c>
      <c r="AD51" s="246">
        <v>9700</v>
      </c>
      <c r="AE51" s="266">
        <f>SUM(F51:H51)</f>
        <v>2203538.3000000003</v>
      </c>
      <c r="AF51" s="273">
        <f>SUM(L51:O51)</f>
        <v>169447.67999999999</v>
      </c>
      <c r="AG51" s="268">
        <f t="shared" si="1"/>
        <v>2034090.6200000003</v>
      </c>
      <c r="AH51" s="274">
        <f>SUM(T51:X51)</f>
        <v>5052328.5600000005</v>
      </c>
      <c r="AI51" s="275">
        <f>SUM(Y51:AD51)</f>
        <v>4444171.6899999995</v>
      </c>
      <c r="AJ51" s="268">
        <f t="shared" si="2"/>
        <v>608156.87000000104</v>
      </c>
    </row>
    <row r="52" spans="1:36" x14ac:dyDescent="0.2">
      <c r="A52" s="264" t="s">
        <v>184</v>
      </c>
      <c r="B52" s="264" t="s">
        <v>244</v>
      </c>
      <c r="C52" s="264">
        <v>4858</v>
      </c>
      <c r="D52" s="264" t="s">
        <v>248</v>
      </c>
      <c r="E52" s="252" t="s">
        <v>248</v>
      </c>
      <c r="F52" s="244">
        <v>371803.69</v>
      </c>
      <c r="G52" s="244">
        <v>0</v>
      </c>
      <c r="H52" s="244">
        <v>50481.72</v>
      </c>
      <c r="I52" s="250">
        <v>125224.25</v>
      </c>
      <c r="J52" s="250">
        <v>558082.04</v>
      </c>
      <c r="L52" s="245">
        <v>0</v>
      </c>
      <c r="M52" s="245">
        <v>0</v>
      </c>
      <c r="N52" s="245">
        <v>83340</v>
      </c>
      <c r="O52" s="245">
        <v>3904</v>
      </c>
      <c r="S52" s="250">
        <v>2647377.69</v>
      </c>
      <c r="T52" s="40">
        <v>2548614.25</v>
      </c>
      <c r="U52" s="40">
        <v>500</v>
      </c>
      <c r="V52" s="40">
        <v>576.55999999999995</v>
      </c>
      <c r="W52" s="40">
        <v>999288</v>
      </c>
      <c r="X52" s="40">
        <v>20600</v>
      </c>
      <c r="Y52" s="246">
        <v>1715238</v>
      </c>
      <c r="AB52" s="246">
        <v>1178543.25</v>
      </c>
      <c r="AC52" s="246">
        <v>140232.10999999999</v>
      </c>
      <c r="AE52" s="266">
        <f>SUM(F52:H52)</f>
        <v>422285.41000000003</v>
      </c>
      <c r="AF52" s="273">
        <f>SUM(L52:O52)</f>
        <v>87244</v>
      </c>
      <c r="AG52" s="268">
        <f t="shared" si="1"/>
        <v>335041.41000000003</v>
      </c>
      <c r="AH52" s="274">
        <f>SUM(T52:X52)</f>
        <v>3569578.81</v>
      </c>
      <c r="AI52" s="275">
        <f>SUM(Y52:AD52)</f>
        <v>3034013.36</v>
      </c>
      <c r="AJ52" s="268">
        <f t="shared" si="2"/>
        <v>535565.45000000019</v>
      </c>
    </row>
    <row r="53" spans="1:36" x14ac:dyDescent="0.2">
      <c r="A53" s="264" t="s">
        <v>184</v>
      </c>
      <c r="B53" s="264" t="s">
        <v>244</v>
      </c>
      <c r="C53" s="264">
        <v>5652</v>
      </c>
      <c r="D53" s="264" t="s">
        <v>249</v>
      </c>
      <c r="E53" s="250" t="s">
        <v>249</v>
      </c>
      <c r="F53" s="244">
        <v>956549.97</v>
      </c>
      <c r="G53" s="244">
        <v>0</v>
      </c>
      <c r="H53" s="244">
        <v>627.96</v>
      </c>
      <c r="I53" s="250">
        <v>272070.65999999997</v>
      </c>
      <c r="J53" s="250">
        <v>375349.5</v>
      </c>
      <c r="L53" s="245">
        <v>0</v>
      </c>
      <c r="M53" s="245">
        <v>0</v>
      </c>
      <c r="N53" s="245">
        <v>562484.64</v>
      </c>
      <c r="O53" s="245">
        <v>3251</v>
      </c>
      <c r="S53" s="250">
        <v>4706462.17</v>
      </c>
      <c r="T53" s="40">
        <v>1538685.76</v>
      </c>
      <c r="V53" s="40">
        <v>2822.73</v>
      </c>
      <c r="W53" s="40">
        <v>1473452.24</v>
      </c>
      <c r="X53" s="40">
        <v>171000</v>
      </c>
      <c r="Y53" s="246">
        <v>1681228.24</v>
      </c>
      <c r="AA53" s="246">
        <v>1000</v>
      </c>
      <c r="AB53" s="246">
        <v>1090613.05</v>
      </c>
      <c r="AC53" s="246">
        <v>163467.81</v>
      </c>
      <c r="AE53" s="266">
        <f>SUM(F53:H53)</f>
        <v>957177.92999999993</v>
      </c>
      <c r="AF53" s="273">
        <f>SUM(L53:O53)</f>
        <v>565735.64</v>
      </c>
      <c r="AG53" s="268">
        <f t="shared" si="1"/>
        <v>391442.28999999992</v>
      </c>
      <c r="AH53" s="274">
        <f>SUM(T53:X53)</f>
        <v>3185960.73</v>
      </c>
      <c r="AI53" s="275">
        <f>SUM(Y53:AD53)</f>
        <v>2936309.1</v>
      </c>
      <c r="AJ53" s="268">
        <f t="shared" si="2"/>
        <v>249651.62999999989</v>
      </c>
    </row>
    <row r="54" spans="1:36" x14ac:dyDescent="0.2">
      <c r="A54" s="264" t="s">
        <v>186</v>
      </c>
      <c r="B54" s="264" t="s">
        <v>251</v>
      </c>
      <c r="C54" s="264">
        <v>2823</v>
      </c>
      <c r="D54" s="264" t="s">
        <v>253</v>
      </c>
      <c r="E54" s="250" t="s">
        <v>253</v>
      </c>
      <c r="F54" s="244">
        <v>480545.71</v>
      </c>
      <c r="G54" s="244">
        <v>3448</v>
      </c>
      <c r="H54" s="244">
        <v>82798.42</v>
      </c>
      <c r="I54" s="250">
        <v>1540688.27</v>
      </c>
      <c r="J54" s="250">
        <v>658776.94999999995</v>
      </c>
      <c r="K54" s="250">
        <v>0</v>
      </c>
      <c r="N54" s="245">
        <v>47300</v>
      </c>
      <c r="O54" s="245">
        <v>4336.2299999999996</v>
      </c>
      <c r="R54" s="250">
        <v>1916233.64</v>
      </c>
      <c r="S54" s="250">
        <v>954921</v>
      </c>
      <c r="T54" s="40">
        <v>1078250.17</v>
      </c>
      <c r="V54" s="40">
        <v>1057.49</v>
      </c>
      <c r="W54" s="40">
        <v>158980</v>
      </c>
      <c r="X54" s="40">
        <v>981041</v>
      </c>
      <c r="Y54" s="246">
        <v>566912</v>
      </c>
      <c r="AA54" s="246">
        <v>4236</v>
      </c>
      <c r="AB54" s="246">
        <v>1420973.47</v>
      </c>
      <c r="AC54" s="246">
        <v>183740.71</v>
      </c>
      <c r="AD54" s="246">
        <v>200000</v>
      </c>
      <c r="AE54" s="266">
        <f>SUM(F54:H54)</f>
        <v>566792.13</v>
      </c>
      <c r="AF54" s="273">
        <f>SUM(L54:O54)</f>
        <v>51636.229999999996</v>
      </c>
      <c r="AG54" s="268">
        <f t="shared" si="1"/>
        <v>515155.9</v>
      </c>
      <c r="AH54" s="274">
        <f>SUM(T54:X54)</f>
        <v>2219328.66</v>
      </c>
      <c r="AI54" s="275">
        <f>SUM(Y54:AD54)</f>
        <v>2375862.1800000002</v>
      </c>
      <c r="AJ54" s="268">
        <f t="shared" si="2"/>
        <v>-156533.52000000002</v>
      </c>
    </row>
    <row r="55" spans="1:36" x14ac:dyDescent="0.2">
      <c r="A55" s="264" t="s">
        <v>186</v>
      </c>
      <c r="B55" s="264" t="s">
        <v>251</v>
      </c>
      <c r="C55" s="264">
        <v>4818</v>
      </c>
      <c r="D55" s="264" t="s">
        <v>254</v>
      </c>
      <c r="E55" s="250" t="s">
        <v>254</v>
      </c>
      <c r="F55" s="244">
        <v>3335310.58</v>
      </c>
      <c r="G55" s="244">
        <v>67000</v>
      </c>
      <c r="H55" s="244">
        <v>44980.35</v>
      </c>
      <c r="I55" s="250">
        <v>670026.31000000006</v>
      </c>
      <c r="J55" s="250">
        <v>492936.32</v>
      </c>
      <c r="N55" s="245">
        <v>6526283.3399999999</v>
      </c>
      <c r="O55" s="245">
        <v>4316.2</v>
      </c>
      <c r="R55" s="250">
        <v>105652.68</v>
      </c>
      <c r="S55" s="250">
        <v>2528782.23</v>
      </c>
      <c r="T55" s="40">
        <v>803357.16</v>
      </c>
      <c r="V55" s="40">
        <v>2744.08</v>
      </c>
      <c r="W55" s="40">
        <v>238630</v>
      </c>
      <c r="X55" s="40">
        <v>54200</v>
      </c>
      <c r="Y55" s="246">
        <v>744230</v>
      </c>
      <c r="Z55" s="246">
        <v>36112</v>
      </c>
      <c r="AB55" s="246">
        <v>2352923.0299999998</v>
      </c>
      <c r="AC55" s="246">
        <v>205695.8</v>
      </c>
      <c r="AD55" s="246">
        <v>2314751.2999999998</v>
      </c>
      <c r="AE55" s="266">
        <f>SUM(F55:H55)</f>
        <v>3447290.93</v>
      </c>
      <c r="AF55" s="273">
        <f>SUM(L55:O55)</f>
        <v>6530599.54</v>
      </c>
      <c r="AG55" s="268">
        <f t="shared" si="1"/>
        <v>-3083308.61</v>
      </c>
      <c r="AH55" s="274">
        <f>SUM(T55:X55)</f>
        <v>1098931.24</v>
      </c>
      <c r="AI55" s="275">
        <f>SUM(Y55:AD55)</f>
        <v>5653712.129999999</v>
      </c>
      <c r="AJ55" s="268">
        <f t="shared" si="2"/>
        <v>-4554780.8899999987</v>
      </c>
    </row>
    <row r="56" spans="1:36" x14ac:dyDescent="0.2">
      <c r="A56" s="264" t="s">
        <v>186</v>
      </c>
      <c r="B56" s="264" t="s">
        <v>251</v>
      </c>
      <c r="C56" s="264">
        <v>2500</v>
      </c>
      <c r="D56" s="264" t="s">
        <v>255</v>
      </c>
      <c r="E56" s="250" t="s">
        <v>255</v>
      </c>
      <c r="F56" s="244">
        <v>345958.74</v>
      </c>
      <c r="G56" s="244">
        <v>7300</v>
      </c>
      <c r="H56" s="244">
        <v>17280</v>
      </c>
      <c r="I56" s="250">
        <v>926687.36</v>
      </c>
      <c r="J56" s="250">
        <v>229260.66</v>
      </c>
      <c r="N56" s="245">
        <v>395273</v>
      </c>
      <c r="O56" s="245">
        <v>1614.23</v>
      </c>
      <c r="R56" s="250">
        <v>-1260569.22</v>
      </c>
      <c r="S56" s="250">
        <v>2500517.0699999998</v>
      </c>
      <c r="T56" s="40">
        <v>1196910.55</v>
      </c>
      <c r="V56" s="40">
        <v>493.84</v>
      </c>
      <c r="W56" s="40">
        <v>234160</v>
      </c>
      <c r="X56" s="40">
        <v>28200</v>
      </c>
      <c r="Y56" s="246">
        <v>504851</v>
      </c>
      <c r="Z56" s="246">
        <v>24516</v>
      </c>
      <c r="AB56" s="246">
        <v>867356.18</v>
      </c>
      <c r="AC56" s="246">
        <v>142989.53</v>
      </c>
      <c r="AD56" s="246">
        <v>30400</v>
      </c>
      <c r="AE56" s="266">
        <f>SUM(F56:H56)</f>
        <v>370538.74</v>
      </c>
      <c r="AF56" s="273">
        <f>SUM(L56:O56)</f>
        <v>396887.23</v>
      </c>
      <c r="AG56" s="268">
        <f t="shared" si="1"/>
        <v>-26348.489999999991</v>
      </c>
      <c r="AH56" s="274">
        <f>SUM(T56:X56)</f>
        <v>1459764.3900000001</v>
      </c>
      <c r="AI56" s="275">
        <f>SUM(Y56:AD56)</f>
        <v>1570112.7100000002</v>
      </c>
      <c r="AJ56" s="268">
        <f t="shared" si="2"/>
        <v>-110348.32000000007</v>
      </c>
    </row>
    <row r="57" spans="1:36" x14ac:dyDescent="0.2">
      <c r="A57" s="264" t="s">
        <v>186</v>
      </c>
      <c r="B57" s="264" t="s">
        <v>251</v>
      </c>
      <c r="C57" s="264">
        <v>4429</v>
      </c>
      <c r="D57" s="264" t="s">
        <v>256</v>
      </c>
      <c r="E57" s="250" t="s">
        <v>256</v>
      </c>
      <c r="F57" s="244">
        <v>894249.11</v>
      </c>
      <c r="G57" s="244">
        <v>6500</v>
      </c>
      <c r="H57" s="244">
        <v>27453.08</v>
      </c>
      <c r="I57" s="250">
        <v>535881.37</v>
      </c>
      <c r="J57" s="250">
        <v>452045.85</v>
      </c>
      <c r="N57" s="245">
        <v>526983.49</v>
      </c>
      <c r="O57" s="245">
        <v>10</v>
      </c>
      <c r="R57" s="250">
        <v>-123854.51</v>
      </c>
      <c r="S57" s="250">
        <v>1946573.94</v>
      </c>
      <c r="T57" s="40">
        <v>1589415.45</v>
      </c>
      <c r="V57" s="40">
        <v>1230.5999999999999</v>
      </c>
      <c r="W57" s="40">
        <v>214900</v>
      </c>
      <c r="X57" s="40">
        <v>84600</v>
      </c>
      <c r="Y57" s="246">
        <v>923578</v>
      </c>
      <c r="Z57" s="246">
        <v>17028</v>
      </c>
      <c r="AB57" s="246">
        <v>1155023.21</v>
      </c>
      <c r="AC57" s="246">
        <v>228100.35</v>
      </c>
      <c r="AE57" s="266">
        <f>SUM(F57:H57)</f>
        <v>928202.19</v>
      </c>
      <c r="AF57" s="273">
        <f>SUM(L57:O57)</f>
        <v>526993.49</v>
      </c>
      <c r="AG57" s="268">
        <f t="shared" si="1"/>
        <v>401208.69999999995</v>
      </c>
      <c r="AH57" s="274">
        <f>SUM(T57:X57)</f>
        <v>1890146.05</v>
      </c>
      <c r="AI57" s="275">
        <f>SUM(Y57:AD57)</f>
        <v>2323729.56</v>
      </c>
      <c r="AJ57" s="268">
        <f t="shared" si="2"/>
        <v>-433583.51</v>
      </c>
    </row>
    <row r="58" spans="1:36" x14ac:dyDescent="0.2">
      <c r="A58" s="264" t="s">
        <v>186</v>
      </c>
      <c r="B58" s="264" t="s">
        <v>251</v>
      </c>
      <c r="C58" s="264">
        <v>3247</v>
      </c>
      <c r="D58" s="264" t="s">
        <v>257</v>
      </c>
      <c r="E58" s="250" t="s">
        <v>257</v>
      </c>
      <c r="F58" s="244">
        <v>234595.75</v>
      </c>
      <c r="G58" s="244">
        <v>0</v>
      </c>
      <c r="H58" s="244">
        <v>43024.639999999999</v>
      </c>
      <c r="I58" s="250">
        <v>218104.62</v>
      </c>
      <c r="J58" s="250">
        <v>241235.02</v>
      </c>
      <c r="N58" s="245">
        <v>163735.51999999999</v>
      </c>
      <c r="O58" s="245">
        <v>89</v>
      </c>
      <c r="R58" s="250">
        <v>-329480.03999999998</v>
      </c>
      <c r="S58" s="250">
        <v>980950.37</v>
      </c>
      <c r="T58" s="40">
        <v>1376827.39</v>
      </c>
      <c r="V58" s="40">
        <v>633.99</v>
      </c>
      <c r="W58" s="40">
        <v>207570</v>
      </c>
      <c r="X58" s="40">
        <v>252862.47</v>
      </c>
      <c r="Y58" s="246">
        <v>336401</v>
      </c>
      <c r="Z58" s="246">
        <v>8633</v>
      </c>
      <c r="AB58" s="246">
        <v>1515463.76</v>
      </c>
      <c r="AC58" s="246">
        <v>55730.91</v>
      </c>
      <c r="AE58" s="266">
        <f>SUM(F58:H58)</f>
        <v>277620.39</v>
      </c>
      <c r="AF58" s="273">
        <f>SUM(L58:O58)</f>
        <v>163824.51999999999</v>
      </c>
      <c r="AG58" s="268">
        <f t="shared" si="1"/>
        <v>113795.87000000002</v>
      </c>
      <c r="AH58" s="274">
        <f>SUM(T58:X58)</f>
        <v>1837893.8499999999</v>
      </c>
      <c r="AI58" s="275">
        <f>SUM(Y58:AD58)</f>
        <v>1916228.67</v>
      </c>
      <c r="AJ58" s="268">
        <f t="shared" si="2"/>
        <v>-78334.820000000065</v>
      </c>
    </row>
    <row r="59" spans="1:36" x14ac:dyDescent="0.2">
      <c r="A59" s="277" t="s">
        <v>186</v>
      </c>
      <c r="B59" s="277" t="s">
        <v>251</v>
      </c>
      <c r="C59" s="277">
        <v>1126</v>
      </c>
      <c r="D59" s="277" t="s">
        <v>258</v>
      </c>
      <c r="E59" s="250" t="s">
        <v>258</v>
      </c>
      <c r="F59" s="244">
        <v>318439.17</v>
      </c>
      <c r="G59" s="244">
        <v>0</v>
      </c>
      <c r="H59" s="244">
        <v>23915.439999999999</v>
      </c>
      <c r="I59" s="250">
        <v>1007287.76</v>
      </c>
      <c r="J59" s="250">
        <v>133373.59</v>
      </c>
      <c r="N59" s="245">
        <v>169445</v>
      </c>
      <c r="O59" s="245">
        <v>422</v>
      </c>
      <c r="R59" s="250">
        <v>-349889.96</v>
      </c>
      <c r="S59" s="250">
        <v>1692734.22</v>
      </c>
      <c r="T59" s="40">
        <v>543818.63</v>
      </c>
      <c r="V59" s="40">
        <v>543.36</v>
      </c>
      <c r="W59" s="40">
        <v>146090</v>
      </c>
      <c r="X59" s="40">
        <v>12200</v>
      </c>
      <c r="Y59" s="246">
        <v>265835</v>
      </c>
      <c r="Z59" s="246">
        <v>1756</v>
      </c>
      <c r="AB59" s="246">
        <v>322567.78000000003</v>
      </c>
      <c r="AC59" s="246">
        <v>115788.51</v>
      </c>
      <c r="AD59" s="246">
        <v>26400</v>
      </c>
      <c r="AE59" s="266">
        <f>SUM(F59:H59)</f>
        <v>342354.61</v>
      </c>
      <c r="AF59" s="273">
        <f>SUM(L59:O59)</f>
        <v>169867</v>
      </c>
      <c r="AG59" s="268">
        <f t="shared" si="1"/>
        <v>172487.61</v>
      </c>
      <c r="AH59" s="274">
        <f>SUM(T59:X59)</f>
        <v>702651.99</v>
      </c>
      <c r="AI59" s="275">
        <f>SUM(Y59:AD59)</f>
        <v>732347.29</v>
      </c>
      <c r="AJ59" s="268">
        <f t="shared" si="2"/>
        <v>-29695.300000000047</v>
      </c>
    </row>
    <row r="60" spans="1:36" s="278" customFormat="1" x14ac:dyDescent="0.2">
      <c r="A60" s="264" t="s">
        <v>188</v>
      </c>
      <c r="B60" s="264" t="s">
        <v>260</v>
      </c>
      <c r="C60" s="264">
        <v>3728</v>
      </c>
      <c r="D60" s="264" t="s">
        <v>262</v>
      </c>
      <c r="E60" s="250" t="s">
        <v>262</v>
      </c>
      <c r="F60" s="244">
        <v>518239.85</v>
      </c>
      <c r="G60" s="244">
        <v>6958</v>
      </c>
      <c r="H60" s="244">
        <v>7255.51</v>
      </c>
      <c r="I60" s="250">
        <v>751386.18</v>
      </c>
      <c r="J60" s="250">
        <v>-402678.72</v>
      </c>
      <c r="K60" s="250"/>
      <c r="L60" s="245">
        <v>48374</v>
      </c>
      <c r="M60" s="245">
        <v>-28600</v>
      </c>
      <c r="N60" s="245">
        <v>550319</v>
      </c>
      <c r="O60" s="245">
        <v>0</v>
      </c>
      <c r="P60" s="250"/>
      <c r="Q60" s="250"/>
      <c r="R60" s="250">
        <v>-2127372.7599999998</v>
      </c>
      <c r="S60" s="250">
        <v>2210713.7999999998</v>
      </c>
      <c r="T60" s="40">
        <v>1474191.05</v>
      </c>
      <c r="U60" s="40"/>
      <c r="V60" s="40">
        <v>978.16</v>
      </c>
      <c r="W60" s="40">
        <v>774157.8</v>
      </c>
      <c r="X60" s="40"/>
      <c r="Y60" s="246">
        <v>1069827.8</v>
      </c>
      <c r="Z60" s="246"/>
      <c r="AA60" s="246">
        <v>5748</v>
      </c>
      <c r="AB60" s="246">
        <v>666081.11</v>
      </c>
      <c r="AC60" s="246">
        <v>142184.89000000001</v>
      </c>
      <c r="AD60" s="246"/>
      <c r="AE60" s="266">
        <f>SUM(F60:H60)</f>
        <v>532453.36</v>
      </c>
      <c r="AF60" s="273">
        <f>SUM(L60:O60)</f>
        <v>570093</v>
      </c>
      <c r="AG60" s="268">
        <f t="shared" si="1"/>
        <v>-37639.640000000014</v>
      </c>
      <c r="AH60" s="274">
        <f>SUM(T60:X60)</f>
        <v>2249327.0099999998</v>
      </c>
      <c r="AI60" s="275">
        <f>SUM(Y60:AD60)</f>
        <v>1883841.8000000003</v>
      </c>
      <c r="AJ60" s="268">
        <f t="shared" si="2"/>
        <v>365485.2099999995</v>
      </c>
    </row>
    <row r="61" spans="1:36" x14ac:dyDescent="0.2">
      <c r="A61" s="264" t="s">
        <v>188</v>
      </c>
      <c r="B61" s="264" t="s">
        <v>260</v>
      </c>
      <c r="C61" s="264">
        <v>3543</v>
      </c>
      <c r="D61" s="264" t="s">
        <v>263</v>
      </c>
      <c r="E61" s="250" t="s">
        <v>263</v>
      </c>
      <c r="F61" s="244">
        <v>959130.08</v>
      </c>
      <c r="G61" s="244">
        <v>28472</v>
      </c>
      <c r="H61" s="244">
        <v>300879.63</v>
      </c>
      <c r="I61" s="250">
        <v>822422.47</v>
      </c>
      <c r="J61" s="250">
        <v>-19013.46</v>
      </c>
      <c r="L61" s="245">
        <v>22490</v>
      </c>
      <c r="M61" s="245">
        <v>12675</v>
      </c>
      <c r="N61" s="245">
        <v>451922</v>
      </c>
      <c r="R61" s="250">
        <v>210224.62</v>
      </c>
      <c r="S61" s="250">
        <v>1549075.07</v>
      </c>
      <c r="T61" s="40">
        <v>1727481.6</v>
      </c>
      <c r="U61" s="40">
        <v>63541</v>
      </c>
      <c r="V61" s="40">
        <v>1410.48</v>
      </c>
      <c r="W61" s="40">
        <v>1020437</v>
      </c>
      <c r="X61" s="40">
        <v>74400</v>
      </c>
      <c r="Y61" s="246">
        <v>1269557</v>
      </c>
      <c r="AB61" s="246">
        <v>1042011.89</v>
      </c>
      <c r="AC61" s="246">
        <v>118697.39</v>
      </c>
      <c r="AE61" s="266">
        <f>SUM(F61:H61)</f>
        <v>1288481.71</v>
      </c>
      <c r="AF61" s="273">
        <f>SUM(L61:O61)</f>
        <v>487087</v>
      </c>
      <c r="AG61" s="268">
        <f t="shared" si="1"/>
        <v>801394.71</v>
      </c>
      <c r="AH61" s="274">
        <f>SUM(T61:X61)</f>
        <v>2887270.08</v>
      </c>
      <c r="AI61" s="275">
        <f>SUM(Y61:AD61)</f>
        <v>2430266.2800000003</v>
      </c>
      <c r="AJ61" s="268">
        <f t="shared" si="2"/>
        <v>457003.79999999981</v>
      </c>
    </row>
    <row r="62" spans="1:36" x14ac:dyDescent="0.2">
      <c r="A62" s="264" t="s">
        <v>188</v>
      </c>
      <c r="B62" s="264" t="s">
        <v>260</v>
      </c>
      <c r="C62" s="264">
        <v>6330</v>
      </c>
      <c r="D62" s="264" t="s">
        <v>264</v>
      </c>
      <c r="E62" s="250" t="s">
        <v>264</v>
      </c>
      <c r="F62" s="244">
        <v>357612.54</v>
      </c>
      <c r="G62" s="244">
        <v>147878</v>
      </c>
      <c r="H62" s="244">
        <v>83177.53</v>
      </c>
      <c r="I62" s="250">
        <v>47920.959999999999</v>
      </c>
      <c r="J62" s="250">
        <v>170149.33</v>
      </c>
      <c r="M62" s="245">
        <v>90395</v>
      </c>
      <c r="N62" s="245">
        <v>367744</v>
      </c>
      <c r="O62" s="245">
        <v>895001.68</v>
      </c>
      <c r="R62" s="250">
        <v>-732513.36</v>
      </c>
      <c r="S62" s="250">
        <v>3406179.86</v>
      </c>
      <c r="T62" s="40">
        <v>1900493.66</v>
      </c>
      <c r="V62" s="40">
        <v>862.48</v>
      </c>
      <c r="W62" s="40">
        <v>1013247.6</v>
      </c>
      <c r="Y62" s="246">
        <v>1494325.6</v>
      </c>
      <c r="AB62" s="246">
        <v>1085158.25</v>
      </c>
      <c r="AC62" s="246">
        <v>55216.89</v>
      </c>
      <c r="AE62" s="266">
        <f>SUM(F62:H62)</f>
        <v>588668.06999999995</v>
      </c>
      <c r="AF62" s="273">
        <f>SUM(L62:O62)</f>
        <v>1353140.6800000002</v>
      </c>
      <c r="AG62" s="268">
        <f t="shared" si="1"/>
        <v>-764472.61000000022</v>
      </c>
      <c r="AH62" s="274">
        <f>SUM(T62:X62)</f>
        <v>2914603.7399999998</v>
      </c>
      <c r="AI62" s="275">
        <f>SUM(Y62:AD62)</f>
        <v>2634700.7400000002</v>
      </c>
      <c r="AJ62" s="268">
        <f t="shared" si="2"/>
        <v>279902.99999999953</v>
      </c>
    </row>
    <row r="63" spans="1:36" x14ac:dyDescent="0.2">
      <c r="A63" s="264" t="s">
        <v>188</v>
      </c>
      <c r="B63" s="264" t="s">
        <v>260</v>
      </c>
      <c r="C63" s="264">
        <v>3421</v>
      </c>
      <c r="D63" s="264" t="s">
        <v>265</v>
      </c>
      <c r="E63" s="250" t="s">
        <v>265</v>
      </c>
      <c r="F63" s="244">
        <v>374059.61</v>
      </c>
      <c r="G63" s="244">
        <v>180930</v>
      </c>
      <c r="H63" s="244">
        <v>8137.81</v>
      </c>
      <c r="I63" s="250">
        <v>189772.4</v>
      </c>
      <c r="J63" s="250">
        <v>207901.81</v>
      </c>
      <c r="L63" s="245">
        <v>0</v>
      </c>
      <c r="M63" s="245">
        <v>24275</v>
      </c>
      <c r="N63" s="245">
        <v>454638</v>
      </c>
      <c r="R63" s="250">
        <v>-5378.99</v>
      </c>
      <c r="S63" s="250">
        <v>1679166.57</v>
      </c>
      <c r="T63" s="40">
        <v>1231846.48</v>
      </c>
      <c r="U63" s="40">
        <v>15000</v>
      </c>
      <c r="V63" s="40">
        <v>886.73</v>
      </c>
      <c r="W63" s="40">
        <v>76062</v>
      </c>
      <c r="X63" s="40">
        <v>175400</v>
      </c>
      <c r="Y63" s="246">
        <v>396264</v>
      </c>
      <c r="AA63" s="246">
        <v>440</v>
      </c>
      <c r="AB63" s="246">
        <v>686228.85</v>
      </c>
      <c r="AC63" s="246">
        <v>51950.63</v>
      </c>
      <c r="AE63" s="266">
        <f>SUM(F63:H63)</f>
        <v>563127.42000000004</v>
      </c>
      <c r="AF63" s="273">
        <f>SUM(L63:O63)</f>
        <v>478913</v>
      </c>
      <c r="AG63" s="268">
        <f t="shared" si="1"/>
        <v>84214.420000000042</v>
      </c>
      <c r="AH63" s="274">
        <f>SUM(T63:X63)</f>
        <v>1499195.21</v>
      </c>
      <c r="AI63" s="275">
        <f>SUM(Y63:AD63)</f>
        <v>1134883.48</v>
      </c>
      <c r="AJ63" s="268">
        <f t="shared" si="2"/>
        <v>364311.73</v>
      </c>
    </row>
    <row r="64" spans="1:36" x14ac:dyDescent="0.2">
      <c r="A64" s="264" t="s">
        <v>188</v>
      </c>
      <c r="B64" s="264" t="s">
        <v>260</v>
      </c>
      <c r="C64" s="264">
        <v>3591</v>
      </c>
      <c r="D64" s="264" t="s">
        <v>266</v>
      </c>
      <c r="E64" s="250" t="s">
        <v>266</v>
      </c>
      <c r="F64" s="244">
        <v>323725.95</v>
      </c>
      <c r="G64" s="244">
        <v>0</v>
      </c>
      <c r="H64" s="244">
        <v>14974.95</v>
      </c>
      <c r="I64" s="250">
        <v>522781.35</v>
      </c>
      <c r="J64" s="250">
        <v>242584.85</v>
      </c>
      <c r="L64" s="245">
        <v>0</v>
      </c>
      <c r="M64" s="245">
        <v>54225</v>
      </c>
      <c r="N64" s="245">
        <v>37700</v>
      </c>
      <c r="O64" s="245">
        <v>43400</v>
      </c>
      <c r="S64" s="250">
        <v>1290095.46</v>
      </c>
      <c r="T64" s="40">
        <v>1297083.49</v>
      </c>
      <c r="V64" s="40">
        <v>572.5</v>
      </c>
      <c r="W64" s="40">
        <v>883754.76</v>
      </c>
      <c r="X64" s="40">
        <v>46000</v>
      </c>
      <c r="Y64" s="246">
        <v>1347254.76</v>
      </c>
      <c r="AB64" s="246">
        <v>526390.37</v>
      </c>
      <c r="AC64" s="246">
        <v>106953.61</v>
      </c>
      <c r="AE64" s="266">
        <f>SUM(F64:H64)</f>
        <v>338700.9</v>
      </c>
      <c r="AF64" s="273">
        <f>SUM(L64:O64)</f>
        <v>135325</v>
      </c>
      <c r="AG64" s="268">
        <f t="shared" si="1"/>
        <v>203375.90000000002</v>
      </c>
      <c r="AH64" s="274">
        <f>SUM(T64:X64)</f>
        <v>2227410.75</v>
      </c>
      <c r="AI64" s="275">
        <f>SUM(Y64:AD64)</f>
        <v>1980598.74</v>
      </c>
      <c r="AJ64" s="268">
        <f t="shared" si="2"/>
        <v>246812.01</v>
      </c>
    </row>
    <row r="65" spans="1:36" x14ac:dyDescent="0.2">
      <c r="A65" s="264" t="s">
        <v>188</v>
      </c>
      <c r="B65" s="264" t="s">
        <v>260</v>
      </c>
      <c r="C65" s="264">
        <v>4772</v>
      </c>
      <c r="D65" s="264" t="s">
        <v>267</v>
      </c>
      <c r="E65" s="250" t="s">
        <v>267</v>
      </c>
      <c r="F65" s="244">
        <v>778746.72</v>
      </c>
      <c r="G65" s="244">
        <v>23058</v>
      </c>
      <c r="H65" s="244">
        <v>13000</v>
      </c>
      <c r="I65" s="250">
        <v>-4819.1899999999996</v>
      </c>
      <c r="J65" s="250">
        <v>79525.91</v>
      </c>
      <c r="L65" s="245">
        <v>2993</v>
      </c>
      <c r="M65" s="245">
        <v>181945</v>
      </c>
      <c r="N65" s="245">
        <v>241324</v>
      </c>
      <c r="O65" s="245">
        <v>4975</v>
      </c>
      <c r="R65" s="250">
        <v>71303.600000000006</v>
      </c>
      <c r="S65" s="250">
        <v>2056145.55</v>
      </c>
      <c r="T65" s="40">
        <v>1500380</v>
      </c>
      <c r="V65" s="40">
        <v>1349.25</v>
      </c>
      <c r="W65" s="40">
        <v>1029889.4</v>
      </c>
      <c r="Y65" s="246">
        <v>1593119.4</v>
      </c>
      <c r="AA65" s="246">
        <v>15632</v>
      </c>
      <c r="AB65" s="246">
        <v>674326.87</v>
      </c>
      <c r="AC65" s="246">
        <v>175542.64</v>
      </c>
      <c r="AE65" s="266">
        <f>SUM(F65:H65)</f>
        <v>814804.72</v>
      </c>
      <c r="AF65" s="273">
        <f>SUM(L65:O65)</f>
        <v>431237</v>
      </c>
      <c r="AG65" s="268">
        <f t="shared" si="1"/>
        <v>383567.72</v>
      </c>
      <c r="AH65" s="274">
        <f>SUM(T65:X65)</f>
        <v>2531618.65</v>
      </c>
      <c r="AI65" s="275">
        <f>SUM(Y65:AD65)</f>
        <v>2458620.91</v>
      </c>
      <c r="AJ65" s="268">
        <f t="shared" si="2"/>
        <v>72997.739999999758</v>
      </c>
    </row>
    <row r="66" spans="1:36" x14ac:dyDescent="0.2">
      <c r="A66" s="264" t="s">
        <v>190</v>
      </c>
      <c r="B66" s="264" t="s">
        <v>269</v>
      </c>
      <c r="C66" s="264">
        <v>5834</v>
      </c>
      <c r="D66" s="264" t="s">
        <v>271</v>
      </c>
      <c r="E66" s="250" t="s">
        <v>271</v>
      </c>
      <c r="F66" s="244">
        <v>574314.06000000006</v>
      </c>
      <c r="G66" s="244">
        <v>0</v>
      </c>
      <c r="H66" s="244">
        <v>105489.18</v>
      </c>
      <c r="I66" s="250">
        <v>681885.77</v>
      </c>
      <c r="J66" s="250">
        <v>373453.42</v>
      </c>
      <c r="L66" s="245">
        <v>11265</v>
      </c>
      <c r="M66" s="245">
        <v>15793.48</v>
      </c>
      <c r="N66" s="245">
        <v>139180</v>
      </c>
      <c r="O66" s="245">
        <v>11675</v>
      </c>
      <c r="R66" s="250">
        <v>-1350652.02</v>
      </c>
      <c r="S66" s="250">
        <v>2912713.08</v>
      </c>
      <c r="T66" s="40">
        <v>1621469.67</v>
      </c>
      <c r="U66" s="40">
        <v>215121</v>
      </c>
      <c r="V66" s="40">
        <v>680.4</v>
      </c>
      <c r="Y66" s="246">
        <v>621830</v>
      </c>
      <c r="AB66" s="246">
        <v>927192.38</v>
      </c>
      <c r="AC66" s="246">
        <v>260761.8</v>
      </c>
      <c r="AE66" s="266">
        <f>SUM(F66:H66)</f>
        <v>679803.24</v>
      </c>
      <c r="AF66" s="273">
        <f>SUM(L66:O66)</f>
        <v>177913.48</v>
      </c>
      <c r="AG66" s="268">
        <f t="shared" si="1"/>
        <v>501889.76</v>
      </c>
      <c r="AH66" s="274">
        <f>SUM(T66:X66)</f>
        <v>1837271.0699999998</v>
      </c>
      <c r="AI66" s="275">
        <f>SUM(Y66:AD66)</f>
        <v>1809784.18</v>
      </c>
      <c r="AJ66" s="268">
        <f t="shared" si="2"/>
        <v>27486.889999999898</v>
      </c>
    </row>
    <row r="67" spans="1:36" x14ac:dyDescent="0.2">
      <c r="A67" s="264" t="s">
        <v>190</v>
      </c>
      <c r="B67" s="264" t="s">
        <v>269</v>
      </c>
      <c r="C67" s="264">
        <v>4475</v>
      </c>
      <c r="D67" s="264" t="s">
        <v>272</v>
      </c>
      <c r="E67" s="250" t="s">
        <v>272</v>
      </c>
      <c r="F67" s="244">
        <v>509797.83</v>
      </c>
      <c r="G67" s="244">
        <v>0</v>
      </c>
      <c r="H67" s="244">
        <v>32127.77</v>
      </c>
      <c r="I67" s="250">
        <v>871189.55</v>
      </c>
      <c r="J67" s="250">
        <v>432329.49</v>
      </c>
      <c r="L67" s="245">
        <v>9600</v>
      </c>
      <c r="M67" s="245">
        <v>40769.97</v>
      </c>
      <c r="O67" s="245">
        <v>1750</v>
      </c>
      <c r="S67" s="250">
        <v>1364480.05</v>
      </c>
      <c r="T67" s="40">
        <v>1230267.74</v>
      </c>
      <c r="V67" s="40">
        <v>770</v>
      </c>
      <c r="Y67" s="246">
        <v>283110</v>
      </c>
      <c r="AB67" s="246">
        <v>625429.81000000006</v>
      </c>
      <c r="AC67" s="246">
        <v>174698.07</v>
      </c>
      <c r="AE67" s="266">
        <f>SUM(F67:H67)</f>
        <v>541925.6</v>
      </c>
      <c r="AF67" s="273">
        <f>SUM(L67:O67)</f>
        <v>52119.97</v>
      </c>
      <c r="AG67" s="268">
        <f t="shared" si="1"/>
        <v>489805.63</v>
      </c>
      <c r="AH67" s="274">
        <f>SUM(T67:X67)</f>
        <v>1231037.74</v>
      </c>
      <c r="AI67" s="275">
        <f>SUM(Y67:AD67)</f>
        <v>1083237.8800000001</v>
      </c>
      <c r="AJ67" s="268">
        <f t="shared" si="2"/>
        <v>147799.85999999987</v>
      </c>
    </row>
    <row r="68" spans="1:36" x14ac:dyDescent="0.2">
      <c r="A68" s="264" t="s">
        <v>190</v>
      </c>
      <c r="B68" s="264" t="s">
        <v>269</v>
      </c>
      <c r="C68" s="264">
        <v>1990</v>
      </c>
      <c r="D68" s="264" t="s">
        <v>273</v>
      </c>
      <c r="E68" s="250" t="s">
        <v>273</v>
      </c>
      <c r="F68" s="244">
        <v>232001.98</v>
      </c>
      <c r="G68" s="244">
        <v>0</v>
      </c>
      <c r="H68" s="244">
        <v>7998.75</v>
      </c>
      <c r="I68" s="250">
        <v>772815.12</v>
      </c>
      <c r="J68" s="250">
        <v>258429.47</v>
      </c>
      <c r="L68" s="245">
        <v>12262</v>
      </c>
      <c r="M68" s="245">
        <v>41398.17</v>
      </c>
      <c r="O68" s="245">
        <v>2127.39</v>
      </c>
      <c r="P68" s="250">
        <v>40450</v>
      </c>
      <c r="Q68" s="250">
        <v>-901183.61</v>
      </c>
      <c r="S68" s="250">
        <v>2067672.51</v>
      </c>
      <c r="T68" s="40">
        <v>986146.92</v>
      </c>
      <c r="U68" s="40">
        <v>69000</v>
      </c>
      <c r="V68" s="40">
        <v>144.22999999999999</v>
      </c>
      <c r="Y68" s="246">
        <v>213530</v>
      </c>
      <c r="AB68" s="246">
        <v>554106.13</v>
      </c>
      <c r="AC68" s="246">
        <v>197925.16</v>
      </c>
      <c r="AE68" s="266">
        <f>SUM(F68:H68)</f>
        <v>240000.73</v>
      </c>
      <c r="AF68" s="273">
        <f>SUM(L68:O68)</f>
        <v>55787.56</v>
      </c>
      <c r="AG68" s="268">
        <f t="shared" si="1"/>
        <v>184213.17</v>
      </c>
      <c r="AH68" s="274">
        <f>SUM(T68:X68)</f>
        <v>1055291.1499999999</v>
      </c>
      <c r="AI68" s="275">
        <f>SUM(Y68:AD68)</f>
        <v>965561.29</v>
      </c>
      <c r="AJ68" s="268">
        <f t="shared" si="2"/>
        <v>89729.85999999987</v>
      </c>
    </row>
    <row r="69" spans="1:36" x14ac:dyDescent="0.2">
      <c r="A69" s="264" t="s">
        <v>190</v>
      </c>
      <c r="B69" s="264" t="s">
        <v>269</v>
      </c>
      <c r="C69" s="264">
        <v>5043</v>
      </c>
      <c r="D69" s="264" t="s">
        <v>274</v>
      </c>
      <c r="E69" s="250" t="s">
        <v>274</v>
      </c>
      <c r="F69" s="244">
        <v>682831.82</v>
      </c>
      <c r="G69" s="244">
        <v>-65593</v>
      </c>
      <c r="H69" s="244">
        <v>9255.66</v>
      </c>
      <c r="I69" s="250">
        <v>705070.41</v>
      </c>
      <c r="J69" s="250">
        <v>479256.08</v>
      </c>
      <c r="L69" s="245">
        <v>0</v>
      </c>
      <c r="M69" s="245">
        <v>57207.05</v>
      </c>
      <c r="S69" s="250">
        <v>2226508.67</v>
      </c>
      <c r="T69" s="40">
        <v>2046865.5</v>
      </c>
      <c r="U69" s="40">
        <v>49000</v>
      </c>
      <c r="V69" s="40">
        <v>368.15</v>
      </c>
      <c r="Y69" s="246">
        <v>404234</v>
      </c>
      <c r="Z69" s="246">
        <v>30000</v>
      </c>
      <c r="AA69" s="246">
        <v>3800</v>
      </c>
      <c r="AB69" s="246">
        <v>1185807.72</v>
      </c>
      <c r="AC69" s="246">
        <v>224269.44</v>
      </c>
      <c r="AE69" s="266">
        <f>SUM(F69:H69)</f>
        <v>626494.48</v>
      </c>
      <c r="AF69" s="273">
        <f>SUM(L69:O69)</f>
        <v>57207.05</v>
      </c>
      <c r="AG69" s="268">
        <f t="shared" ref="AG69:AG71" si="3">AE69-AF69</f>
        <v>569287.42999999993</v>
      </c>
      <c r="AH69" s="274">
        <f>SUM(T69:X69)</f>
        <v>2096233.65</v>
      </c>
      <c r="AI69" s="275">
        <f>SUM(Y69:AD69)</f>
        <v>1848111.16</v>
      </c>
      <c r="AJ69" s="268">
        <f t="shared" si="2"/>
        <v>248122.49</v>
      </c>
    </row>
    <row r="70" spans="1:36" x14ac:dyDescent="0.2">
      <c r="A70" s="264" t="s">
        <v>190</v>
      </c>
      <c r="B70" s="264" t="s">
        <v>269</v>
      </c>
      <c r="C70" s="264">
        <v>5442</v>
      </c>
      <c r="D70" s="264" t="s">
        <v>275</v>
      </c>
      <c r="E70" s="250" t="s">
        <v>275</v>
      </c>
      <c r="F70" s="244">
        <v>332559.76</v>
      </c>
      <c r="G70" s="244">
        <v>0</v>
      </c>
      <c r="H70" s="244">
        <v>26341.919999999998</v>
      </c>
      <c r="I70" s="250">
        <v>400960.57</v>
      </c>
      <c r="J70" s="250">
        <v>689561.52</v>
      </c>
      <c r="L70" s="245">
        <v>11500</v>
      </c>
      <c r="M70" s="245">
        <v>14050.38</v>
      </c>
      <c r="N70" s="245">
        <v>116640</v>
      </c>
      <c r="O70" s="245">
        <v>37.5</v>
      </c>
      <c r="S70" s="250">
        <v>2114406.96</v>
      </c>
      <c r="T70" s="40">
        <v>1850941.46</v>
      </c>
      <c r="U70" s="40">
        <v>126365</v>
      </c>
      <c r="V70" s="40">
        <v>511.5</v>
      </c>
      <c r="Y70" s="246">
        <v>434962.26</v>
      </c>
      <c r="AA70" s="246">
        <v>9137</v>
      </c>
      <c r="AB70" s="246">
        <v>1468606.36</v>
      </c>
      <c r="AC70" s="246">
        <v>283522.03999999998</v>
      </c>
      <c r="AD70" s="246">
        <v>1580</v>
      </c>
      <c r="AE70" s="266">
        <f>SUM(F70:H70)</f>
        <v>358901.68</v>
      </c>
      <c r="AF70" s="273">
        <f>SUM(L70:O70)</f>
        <v>142227.88</v>
      </c>
      <c r="AG70" s="268">
        <f t="shared" si="3"/>
        <v>216673.8</v>
      </c>
      <c r="AH70" s="274">
        <f>SUM(T70:X70)</f>
        <v>1977817.96</v>
      </c>
      <c r="AI70" s="275">
        <f>SUM(Y70:AD70)</f>
        <v>2197807.66</v>
      </c>
      <c r="AJ70" s="268">
        <f>AH70-AI70</f>
        <v>-219989.70000000019</v>
      </c>
    </row>
    <row r="71" spans="1:36" ht="21" x14ac:dyDescent="0.35">
      <c r="D71" s="194"/>
      <c r="AE71" s="266">
        <f>SUM(F71:H71)</f>
        <v>0</v>
      </c>
      <c r="AF71" s="273">
        <f>SUM(L71:O71)</f>
        <v>0</v>
      </c>
      <c r="AG71" s="268">
        <f t="shared" si="3"/>
        <v>0</v>
      </c>
      <c r="AH71" s="274">
        <f>SUM(T71:X71)</f>
        <v>0</v>
      </c>
      <c r="AI71" s="275">
        <f>SUM(Y71:AD71)</f>
        <v>0</v>
      </c>
      <c r="AJ71" s="268">
        <f>AH71-AI71</f>
        <v>0</v>
      </c>
    </row>
    <row r="72" spans="1:36" x14ac:dyDescent="0.2">
      <c r="AF72" s="273"/>
      <c r="AH72" s="274"/>
      <c r="AI72" s="275"/>
    </row>
    <row r="73" spans="1:36" x14ac:dyDescent="0.2">
      <c r="AF73" s="273"/>
      <c r="AH73" s="274"/>
      <c r="AI73" s="275"/>
    </row>
    <row r="74" spans="1:36" x14ac:dyDescent="0.2">
      <c r="AF74" s="273"/>
      <c r="AH74" s="274"/>
      <c r="AI74" s="275"/>
    </row>
    <row r="75" spans="1:36" x14ac:dyDescent="0.2">
      <c r="AF75" s="273"/>
      <c r="AH75" s="274"/>
      <c r="AI75" s="275"/>
    </row>
    <row r="76" spans="1:36" x14ac:dyDescent="0.2">
      <c r="AF76" s="273"/>
      <c r="AH76" s="274"/>
      <c r="AI76" s="275"/>
    </row>
    <row r="77" spans="1:36" x14ac:dyDescent="0.2">
      <c r="AF77" s="273"/>
      <c r="AH77" s="274"/>
      <c r="AI77" s="275"/>
    </row>
    <row r="78" spans="1:36" x14ac:dyDescent="0.2">
      <c r="AF78" s="273"/>
      <c r="AH78" s="274"/>
      <c r="AI78" s="275"/>
    </row>
    <row r="79" spans="1:36" x14ac:dyDescent="0.2">
      <c r="AF79" s="273"/>
      <c r="AH79" s="274"/>
      <c r="AI79" s="275"/>
    </row>
    <row r="80" spans="1:36" x14ac:dyDescent="0.2">
      <c r="AF80" s="273"/>
      <c r="AH80" s="274"/>
      <c r="AI80" s="275"/>
    </row>
    <row r="81" spans="32:35" x14ac:dyDescent="0.2">
      <c r="AF81" s="273"/>
      <c r="AH81" s="274"/>
      <c r="AI81" s="275"/>
    </row>
    <row r="82" spans="32:35" x14ac:dyDescent="0.2">
      <c r="AF82" s="273"/>
      <c r="AH82" s="274"/>
      <c r="AI82" s="275"/>
    </row>
    <row r="83" spans="32:35" x14ac:dyDescent="0.2">
      <c r="AF83" s="273"/>
      <c r="AH83" s="274"/>
      <c r="AI83" s="275"/>
    </row>
    <row r="84" spans="32:35" x14ac:dyDescent="0.2">
      <c r="AF84" s="273"/>
      <c r="AH84" s="274"/>
      <c r="AI84" s="275"/>
    </row>
    <row r="85" spans="32:35" x14ac:dyDescent="0.2">
      <c r="AF85" s="273"/>
      <c r="AH85" s="274"/>
      <c r="AI85" s="275"/>
    </row>
    <row r="86" spans="32:35" x14ac:dyDescent="0.2">
      <c r="AF86" s="273"/>
      <c r="AH86" s="274"/>
      <c r="AI86" s="275"/>
    </row>
    <row r="87" spans="32:35" x14ac:dyDescent="0.2">
      <c r="AF87" s="273"/>
      <c r="AH87" s="274"/>
      <c r="AI87" s="275"/>
    </row>
    <row r="88" spans="32:35" x14ac:dyDescent="0.2">
      <c r="AF88" s="273"/>
      <c r="AH88" s="274"/>
      <c r="AI88" s="275"/>
    </row>
    <row r="89" spans="32:35" x14ac:dyDescent="0.2">
      <c r="AF89" s="273"/>
      <c r="AH89" s="274"/>
      <c r="AI89" s="275"/>
    </row>
    <row r="90" spans="32:35" x14ac:dyDescent="0.2">
      <c r="AF90" s="273"/>
      <c r="AH90" s="274"/>
      <c r="AI90" s="275"/>
    </row>
    <row r="91" spans="32:35" x14ac:dyDescent="0.2">
      <c r="AF91" s="273"/>
      <c r="AH91" s="274"/>
      <c r="AI91" s="275"/>
    </row>
    <row r="92" spans="32:35" x14ac:dyDescent="0.2">
      <c r="AF92" s="273"/>
      <c r="AH92" s="274"/>
      <c r="AI92" s="275"/>
    </row>
    <row r="93" spans="32:35" x14ac:dyDescent="0.2">
      <c r="AF93" s="273"/>
      <c r="AH93" s="274"/>
      <c r="AI93" s="275"/>
    </row>
    <row r="94" spans="32:35" x14ac:dyDescent="0.2">
      <c r="AF94" s="273"/>
      <c r="AH94" s="274"/>
      <c r="AI94" s="275"/>
    </row>
    <row r="95" spans="32:35" x14ac:dyDescent="0.2">
      <c r="AF95" s="273"/>
      <c r="AH95" s="274"/>
      <c r="AI95" s="275"/>
    </row>
    <row r="96" spans="32:35" x14ac:dyDescent="0.2">
      <c r="AF96" s="273"/>
      <c r="AH96" s="274"/>
      <c r="AI96" s="275"/>
    </row>
    <row r="97" spans="32:35" x14ac:dyDescent="0.2">
      <c r="AF97" s="273"/>
      <c r="AH97" s="274"/>
      <c r="AI97" s="275"/>
    </row>
    <row r="98" spans="32:35" x14ac:dyDescent="0.2">
      <c r="AF98" s="273"/>
      <c r="AH98" s="274"/>
      <c r="AI98" s="275"/>
    </row>
    <row r="99" spans="32:35" x14ac:dyDescent="0.2">
      <c r="AF99" s="273"/>
      <c r="AH99" s="274"/>
      <c r="AI99" s="275"/>
    </row>
    <row r="100" spans="32:35" x14ac:dyDescent="0.2">
      <c r="AF100" s="273"/>
      <c r="AH100" s="274"/>
      <c r="AI100" s="275"/>
    </row>
    <row r="101" spans="32:35" x14ac:dyDescent="0.2">
      <c r="AF101" s="273"/>
      <c r="AH101" s="274"/>
      <c r="AI101" s="275"/>
    </row>
    <row r="102" spans="32:35" x14ac:dyDescent="0.2">
      <c r="AF102" s="273"/>
      <c r="AH102" s="274"/>
      <c r="AI102" s="275"/>
    </row>
    <row r="103" spans="32:35" x14ac:dyDescent="0.2">
      <c r="AF103" s="273"/>
      <c r="AH103" s="274"/>
      <c r="AI103" s="275"/>
    </row>
    <row r="104" spans="32:35" x14ac:dyDescent="0.2">
      <c r="AF104" s="273"/>
      <c r="AH104" s="274"/>
      <c r="AI104" s="275"/>
    </row>
    <row r="105" spans="32:35" x14ac:dyDescent="0.2">
      <c r="AF105" s="273"/>
      <c r="AH105" s="274"/>
      <c r="AI105" s="275"/>
    </row>
    <row r="106" spans="32:35" x14ac:dyDescent="0.2">
      <c r="AF106" s="273"/>
      <c r="AH106" s="274"/>
      <c r="AI106" s="275"/>
    </row>
    <row r="107" spans="32:35" x14ac:dyDescent="0.2">
      <c r="AF107" s="273"/>
      <c r="AH107" s="274"/>
      <c r="AI107" s="275"/>
    </row>
    <row r="108" spans="32:35" x14ac:dyDescent="0.2">
      <c r="AF108" s="273"/>
      <c r="AH108" s="274"/>
      <c r="AI108" s="275"/>
    </row>
    <row r="109" spans="32:35" x14ac:dyDescent="0.2">
      <c r="AF109" s="273"/>
      <c r="AH109" s="274"/>
      <c r="AI109" s="275"/>
    </row>
    <row r="110" spans="32:35" x14ac:dyDescent="0.2">
      <c r="AF110" s="273"/>
      <c r="AH110" s="274"/>
      <c r="AI110" s="275"/>
    </row>
    <row r="111" spans="32:35" x14ac:dyDescent="0.2">
      <c r="AF111" s="273"/>
      <c r="AH111" s="274"/>
      <c r="AI111" s="275"/>
    </row>
    <row r="112" spans="32:35" x14ac:dyDescent="0.2">
      <c r="AF112" s="273"/>
      <c r="AH112" s="274"/>
      <c r="AI112" s="275"/>
    </row>
    <row r="113" spans="32:35" x14ac:dyDescent="0.2">
      <c r="AF113" s="273"/>
      <c r="AH113" s="274"/>
      <c r="AI113" s="275"/>
    </row>
    <row r="114" spans="32:35" x14ac:dyDescent="0.2">
      <c r="AF114" s="273"/>
      <c r="AH114" s="274"/>
      <c r="AI114" s="275"/>
    </row>
    <row r="115" spans="32:35" x14ac:dyDescent="0.2">
      <c r="AF115" s="273"/>
      <c r="AH115" s="274"/>
      <c r="AI115" s="275"/>
    </row>
    <row r="116" spans="32:35" x14ac:dyDescent="0.2">
      <c r="AF116" s="273"/>
      <c r="AH116" s="274"/>
      <c r="AI116" s="275"/>
    </row>
    <row r="117" spans="32:35" x14ac:dyDescent="0.2">
      <c r="AF117" s="273"/>
      <c r="AH117" s="274"/>
      <c r="AI117" s="275"/>
    </row>
    <row r="118" spans="32:35" x14ac:dyDescent="0.2">
      <c r="AF118" s="273"/>
      <c r="AH118" s="274"/>
      <c r="AI118" s="275"/>
    </row>
    <row r="119" spans="32:35" x14ac:dyDescent="0.2">
      <c r="AF119" s="273"/>
      <c r="AH119" s="274"/>
      <c r="AI119" s="275"/>
    </row>
    <row r="120" spans="32:35" x14ac:dyDescent="0.2">
      <c r="AF120" s="273"/>
      <c r="AH120" s="274"/>
      <c r="AI120" s="275"/>
    </row>
    <row r="121" spans="32:35" x14ac:dyDescent="0.2">
      <c r="AF121" s="273"/>
      <c r="AH121" s="274"/>
      <c r="AI121" s="275"/>
    </row>
    <row r="122" spans="32:35" x14ac:dyDescent="0.2">
      <c r="AF122" s="273"/>
      <c r="AH122" s="274"/>
      <c r="AI122" s="275"/>
    </row>
    <row r="123" spans="32:35" x14ac:dyDescent="0.2">
      <c r="AF123" s="273"/>
      <c r="AH123" s="274"/>
      <c r="AI123" s="275"/>
    </row>
    <row r="124" spans="32:35" x14ac:dyDescent="0.2">
      <c r="AF124" s="273"/>
      <c r="AH124" s="274"/>
      <c r="AI124" s="275"/>
    </row>
    <row r="125" spans="32:35" x14ac:dyDescent="0.2">
      <c r="AF125" s="273"/>
      <c r="AH125" s="274"/>
      <c r="AI125" s="275"/>
    </row>
    <row r="126" spans="32:35" x14ac:dyDescent="0.2">
      <c r="AF126" s="273"/>
      <c r="AH126" s="274"/>
      <c r="AI126" s="275"/>
    </row>
    <row r="127" spans="32:35" x14ac:dyDescent="0.2">
      <c r="AF127" s="273"/>
      <c r="AH127" s="274"/>
      <c r="AI127" s="275"/>
    </row>
    <row r="128" spans="32:35" x14ac:dyDescent="0.2">
      <c r="AF128" s="273"/>
      <c r="AH128" s="274"/>
      <c r="AI128" s="275"/>
    </row>
    <row r="129" spans="32:35" x14ac:dyDescent="0.2">
      <c r="AF129" s="273"/>
      <c r="AH129" s="274"/>
      <c r="AI129" s="275"/>
    </row>
    <row r="130" spans="32:35" x14ac:dyDescent="0.2">
      <c r="AF130" s="273"/>
      <c r="AH130" s="274"/>
      <c r="AI130" s="275"/>
    </row>
    <row r="131" spans="32:35" x14ac:dyDescent="0.2">
      <c r="AF131" s="273"/>
      <c r="AH131" s="274"/>
      <c r="AI131" s="275"/>
    </row>
    <row r="132" spans="32:35" x14ac:dyDescent="0.2">
      <c r="AF132" s="273"/>
      <c r="AH132" s="274"/>
      <c r="AI132" s="275"/>
    </row>
    <row r="133" spans="32:35" x14ac:dyDescent="0.2">
      <c r="AF133" s="273"/>
      <c r="AH133" s="274"/>
      <c r="AI133" s="275"/>
    </row>
    <row r="134" spans="32:35" x14ac:dyDescent="0.2">
      <c r="AF134" s="273"/>
      <c r="AH134" s="274"/>
      <c r="AI134" s="275"/>
    </row>
    <row r="135" spans="32:35" x14ac:dyDescent="0.2">
      <c r="AF135" s="273"/>
      <c r="AH135" s="274"/>
      <c r="AI135" s="275"/>
    </row>
    <row r="136" spans="32:35" x14ac:dyDescent="0.2">
      <c r="AF136" s="273"/>
      <c r="AH136" s="274"/>
      <c r="AI136" s="275"/>
    </row>
    <row r="137" spans="32:35" x14ac:dyDescent="0.2">
      <c r="AF137" s="273"/>
      <c r="AH137" s="274"/>
      <c r="AI137" s="275"/>
    </row>
    <row r="138" spans="32:35" x14ac:dyDescent="0.2">
      <c r="AF138" s="273"/>
      <c r="AH138" s="274"/>
      <c r="AI138" s="275"/>
    </row>
    <row r="139" spans="32:35" x14ac:dyDescent="0.2">
      <c r="AF139" s="273"/>
      <c r="AH139" s="274"/>
      <c r="AI139" s="275"/>
    </row>
    <row r="140" spans="32:35" x14ac:dyDescent="0.2">
      <c r="AF140" s="273"/>
      <c r="AH140" s="274"/>
      <c r="AI140" s="275"/>
    </row>
    <row r="141" spans="32:35" x14ac:dyDescent="0.2">
      <c r="AF141" s="273"/>
      <c r="AH141" s="274"/>
      <c r="AI141" s="275"/>
    </row>
    <row r="142" spans="32:35" x14ac:dyDescent="0.2">
      <c r="AF142" s="273"/>
      <c r="AH142" s="274"/>
      <c r="AI142" s="275"/>
    </row>
    <row r="143" spans="32:35" x14ac:dyDescent="0.2">
      <c r="AF143" s="273"/>
      <c r="AH143" s="274"/>
      <c r="AI143" s="275"/>
    </row>
    <row r="144" spans="32:35" x14ac:dyDescent="0.2">
      <c r="AF144" s="273"/>
      <c r="AH144" s="274"/>
      <c r="AI144" s="275"/>
    </row>
    <row r="145" spans="32:35" x14ac:dyDescent="0.2">
      <c r="AF145" s="273"/>
      <c r="AH145" s="274"/>
      <c r="AI145" s="275"/>
    </row>
    <row r="146" spans="32:35" x14ac:dyDescent="0.2">
      <c r="AF146" s="273"/>
      <c r="AH146" s="274"/>
      <c r="AI146" s="275"/>
    </row>
    <row r="147" spans="32:35" x14ac:dyDescent="0.2">
      <c r="AF147" s="273"/>
      <c r="AH147" s="274"/>
      <c r="AI147" s="275"/>
    </row>
    <row r="148" spans="32:35" x14ac:dyDescent="0.2">
      <c r="AF148" s="273"/>
      <c r="AH148" s="274"/>
      <c r="AI148" s="275"/>
    </row>
    <row r="149" spans="32:35" x14ac:dyDescent="0.2">
      <c r="AF149" s="273"/>
      <c r="AH149" s="274"/>
      <c r="AI149" s="275"/>
    </row>
    <row r="150" spans="32:35" x14ac:dyDescent="0.2">
      <c r="AF150" s="273"/>
      <c r="AH150" s="274"/>
      <c r="AI150" s="275"/>
    </row>
    <row r="151" spans="32:35" x14ac:dyDescent="0.2">
      <c r="AF151" s="273"/>
      <c r="AH151" s="274"/>
      <c r="AI151" s="275"/>
    </row>
  </sheetData>
  <autoFilter ref="A1:AJ7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"/>
  <sheetViews>
    <sheetView topLeftCell="U1" zoomScale="60" zoomScaleNormal="60" workbookViewId="0">
      <selection activeCell="Y1" sqref="A1:Y1048576"/>
    </sheetView>
  </sheetViews>
  <sheetFormatPr defaultColWidth="29" defaultRowHeight="14.25" x14ac:dyDescent="0.2"/>
  <cols>
    <col min="1" max="1" width="29" style="251"/>
    <col min="2" max="4" width="29" style="89"/>
    <col min="5" max="6" width="29" style="251"/>
    <col min="7" max="10" width="29" style="232"/>
    <col min="11" max="14" width="29" style="251"/>
    <col min="15" max="19" width="29" style="73"/>
    <col min="20" max="25" width="29" style="90"/>
    <col min="26" max="16384" width="29" style="251"/>
  </cols>
  <sheetData>
    <row r="1" spans="1:25" x14ac:dyDescent="0.2">
      <c r="A1" s="251" t="s">
        <v>2456</v>
      </c>
      <c r="B1" s="89" t="s">
        <v>2457</v>
      </c>
      <c r="C1" s="89" t="s">
        <v>2458</v>
      </c>
      <c r="D1" s="89" t="s">
        <v>2459</v>
      </c>
      <c r="E1" s="251" t="s">
        <v>2460</v>
      </c>
      <c r="F1" s="251" t="s">
        <v>2461</v>
      </c>
      <c r="G1" s="232" t="s">
        <v>2463</v>
      </c>
      <c r="H1" s="232" t="s">
        <v>2464</v>
      </c>
      <c r="I1" s="232" t="s">
        <v>2465</v>
      </c>
      <c r="J1" s="232" t="s">
        <v>2466</v>
      </c>
      <c r="K1" s="251" t="s">
        <v>2467</v>
      </c>
      <c r="L1" s="251" t="s">
        <v>2468</v>
      </c>
      <c r="M1" s="251" t="s">
        <v>2469</v>
      </c>
      <c r="N1" s="251" t="s">
        <v>2470</v>
      </c>
      <c r="O1" s="73" t="s">
        <v>2471</v>
      </c>
      <c r="P1" s="73" t="s">
        <v>2472</v>
      </c>
      <c r="Q1" s="73" t="s">
        <v>2473</v>
      </c>
      <c r="R1" s="73" t="s">
        <v>2474</v>
      </c>
      <c r="S1" s="73" t="s">
        <v>2475</v>
      </c>
      <c r="T1" s="90" t="s">
        <v>2476</v>
      </c>
      <c r="U1" s="90" t="s">
        <v>2477</v>
      </c>
      <c r="V1" s="90" t="s">
        <v>2478</v>
      </c>
      <c r="W1" s="90" t="s">
        <v>2479</v>
      </c>
      <c r="X1" s="90" t="s">
        <v>2480</v>
      </c>
      <c r="Y1" s="90" t="s">
        <v>2481</v>
      </c>
    </row>
    <row r="2" spans="1:25" x14ac:dyDescent="0.2">
      <c r="A2" s="251" t="s">
        <v>2482</v>
      </c>
      <c r="B2" s="89" t="s">
        <v>2483</v>
      </c>
      <c r="C2" s="89" t="s">
        <v>2484</v>
      </c>
      <c r="D2" s="89" t="s">
        <v>2485</v>
      </c>
      <c r="E2" s="251" t="s">
        <v>2486</v>
      </c>
      <c r="F2" s="251" t="s">
        <v>2487</v>
      </c>
      <c r="G2" s="232" t="s">
        <v>2489</v>
      </c>
      <c r="H2" s="232" t="s">
        <v>2490</v>
      </c>
      <c r="I2" s="232" t="s">
        <v>2491</v>
      </c>
      <c r="J2" s="232" t="s">
        <v>2492</v>
      </c>
      <c r="K2" s="251" t="s">
        <v>2493</v>
      </c>
      <c r="L2" s="251" t="s">
        <v>2494</v>
      </c>
      <c r="M2" s="251" t="s">
        <v>2495</v>
      </c>
      <c r="N2" s="251" t="s">
        <v>2496</v>
      </c>
      <c r="O2" s="73" t="s">
        <v>2497</v>
      </c>
      <c r="P2" s="73" t="s">
        <v>2498</v>
      </c>
      <c r="Q2" s="73" t="s">
        <v>2499</v>
      </c>
      <c r="R2" s="73" t="s">
        <v>2500</v>
      </c>
      <c r="S2" s="73" t="s">
        <v>2501</v>
      </c>
      <c r="T2" s="90" t="s">
        <v>2502</v>
      </c>
      <c r="U2" s="90" t="s">
        <v>2503</v>
      </c>
      <c r="V2" s="90" t="s">
        <v>2504</v>
      </c>
      <c r="W2" s="90" t="s">
        <v>2505</v>
      </c>
      <c r="X2" s="90" t="s">
        <v>2506</v>
      </c>
      <c r="Y2" s="90" t="s">
        <v>2507</v>
      </c>
    </row>
    <row r="3" spans="1:25" x14ac:dyDescent="0.2">
      <c r="A3" s="251" t="s">
        <v>2508</v>
      </c>
      <c r="B3" s="89">
        <v>44989307.619999997</v>
      </c>
      <c r="C3" s="89">
        <v>1362631.36</v>
      </c>
      <c r="D3" s="89">
        <v>4501035.7309999997</v>
      </c>
      <c r="E3" s="251">
        <v>48205064.82</v>
      </c>
      <c r="F3" s="251">
        <v>36939016.600000001</v>
      </c>
      <c r="G3" s="232">
        <v>900</v>
      </c>
      <c r="H3" s="232">
        <v>2161320.27</v>
      </c>
      <c r="I3" s="232">
        <v>67440</v>
      </c>
      <c r="J3" s="232">
        <v>804.08</v>
      </c>
      <c r="K3" s="251">
        <v>255150</v>
      </c>
      <c r="L3" s="251">
        <v>-433301.04</v>
      </c>
      <c r="M3" s="251">
        <v>-60950428.189999998</v>
      </c>
      <c r="N3" s="251">
        <v>189694652.86000001</v>
      </c>
      <c r="O3" s="73">
        <v>89086790.329999998</v>
      </c>
      <c r="P3" s="73">
        <v>12555053</v>
      </c>
      <c r="Q3" s="73">
        <v>60430.52</v>
      </c>
      <c r="R3" s="73">
        <v>91619392.700000003</v>
      </c>
      <c r="S3" s="73">
        <v>4735501.51</v>
      </c>
      <c r="T3" s="90">
        <v>128426909.38</v>
      </c>
      <c r="U3" s="90">
        <v>13690</v>
      </c>
      <c r="V3" s="90">
        <v>1860</v>
      </c>
      <c r="W3" s="90">
        <v>40650024.879000001</v>
      </c>
      <c r="X3" s="90">
        <v>12935697.74</v>
      </c>
      <c r="Y3" s="90">
        <v>224392</v>
      </c>
    </row>
    <row r="4" spans="1:25" x14ac:dyDescent="0.2">
      <c r="A4" s="251" t="s">
        <v>2512</v>
      </c>
      <c r="B4" s="89">
        <v>634828.29</v>
      </c>
      <c r="C4" s="89">
        <v>0</v>
      </c>
      <c r="D4" s="89">
        <v>34654.32</v>
      </c>
      <c r="E4" s="251">
        <v>1635347.03</v>
      </c>
      <c r="F4" s="251">
        <v>211160.64</v>
      </c>
      <c r="H4" s="232">
        <v>27622.17</v>
      </c>
      <c r="M4" s="251">
        <v>2402114.7799999998</v>
      </c>
      <c r="N4" s="251">
        <v>198336.84</v>
      </c>
      <c r="O4" s="73">
        <v>844074.27</v>
      </c>
      <c r="P4" s="73">
        <v>120400</v>
      </c>
      <c r="Q4" s="73">
        <v>841.29</v>
      </c>
      <c r="R4" s="73">
        <v>798800</v>
      </c>
      <c r="S4" s="73">
        <v>437581</v>
      </c>
      <c r="T4" s="90">
        <v>1207310</v>
      </c>
      <c r="W4" s="90">
        <v>509471.36</v>
      </c>
      <c r="X4" s="90">
        <v>156577.71</v>
      </c>
    </row>
    <row r="5" spans="1:25" x14ac:dyDescent="0.2">
      <c r="A5" s="251" t="s">
        <v>2513</v>
      </c>
      <c r="B5" s="89">
        <v>337320.35</v>
      </c>
      <c r="C5" s="89">
        <v>143757.68</v>
      </c>
      <c r="D5" s="89">
        <v>82994.080000000002</v>
      </c>
      <c r="E5" s="251">
        <v>579136.41</v>
      </c>
      <c r="F5" s="251">
        <v>227923.35</v>
      </c>
      <c r="H5" s="232">
        <v>10500</v>
      </c>
      <c r="M5" s="251">
        <v>-642401.68999999994</v>
      </c>
      <c r="N5" s="251">
        <v>2159407.13</v>
      </c>
      <c r="O5" s="73">
        <v>1116489.8999999999</v>
      </c>
      <c r="P5" s="73">
        <v>259810</v>
      </c>
      <c r="Q5" s="73">
        <v>344.34</v>
      </c>
      <c r="R5" s="73">
        <v>1049880</v>
      </c>
      <c r="T5" s="90">
        <v>1699877</v>
      </c>
      <c r="W5" s="90">
        <v>600865.69999999995</v>
      </c>
      <c r="X5" s="90">
        <v>138157.10999999999</v>
      </c>
    </row>
    <row r="6" spans="1:25" x14ac:dyDescent="0.2">
      <c r="A6" s="251" t="s">
        <v>2514</v>
      </c>
      <c r="B6" s="89">
        <v>402596.24</v>
      </c>
      <c r="C6" s="89">
        <v>9388.15</v>
      </c>
      <c r="D6" s="89">
        <v>82787.28</v>
      </c>
      <c r="E6" s="251">
        <v>860795.78</v>
      </c>
      <c r="F6" s="251">
        <v>803324.85</v>
      </c>
      <c r="H6" s="232">
        <v>15108.3</v>
      </c>
      <c r="M6" s="251">
        <v>-805388.51</v>
      </c>
      <c r="N6" s="251">
        <v>3104237.14</v>
      </c>
      <c r="O6" s="73">
        <v>1074673.53</v>
      </c>
      <c r="P6" s="73">
        <v>315120</v>
      </c>
      <c r="Q6" s="73">
        <v>508.67</v>
      </c>
      <c r="R6" s="73">
        <v>1468290</v>
      </c>
      <c r="S6" s="73">
        <v>38280</v>
      </c>
      <c r="T6" s="90">
        <v>1970598</v>
      </c>
      <c r="W6" s="90">
        <v>455688.52</v>
      </c>
      <c r="X6" s="90">
        <v>122824.31</v>
      </c>
      <c r="Y6" s="90">
        <v>150</v>
      </c>
    </row>
    <row r="7" spans="1:25" x14ac:dyDescent="0.2">
      <c r="A7" s="251" t="s">
        <v>2515</v>
      </c>
      <c r="B7" s="89">
        <v>719135.16</v>
      </c>
      <c r="C7" s="89">
        <v>47520.160000000003</v>
      </c>
      <c r="D7" s="89">
        <v>59762.75</v>
      </c>
      <c r="E7" s="251">
        <v>97993.36</v>
      </c>
      <c r="F7" s="251">
        <v>135683.24</v>
      </c>
      <c r="H7" s="232">
        <v>48150</v>
      </c>
      <c r="M7" s="251">
        <v>-557178.21</v>
      </c>
      <c r="N7" s="251">
        <v>1481598.18</v>
      </c>
      <c r="O7" s="73">
        <v>960016.65</v>
      </c>
      <c r="P7" s="73">
        <v>878255</v>
      </c>
      <c r="Q7" s="73">
        <v>840.51</v>
      </c>
      <c r="R7" s="73">
        <v>1467300</v>
      </c>
      <c r="S7" s="73">
        <v>524476</v>
      </c>
      <c r="T7" s="90">
        <v>2389254</v>
      </c>
      <c r="W7" s="90">
        <v>1073638.1100000001</v>
      </c>
      <c r="X7" s="90">
        <v>137998.35</v>
      </c>
    </row>
    <row r="8" spans="1:25" x14ac:dyDescent="0.2">
      <c r="A8" s="251" t="s">
        <v>2516</v>
      </c>
      <c r="B8" s="89">
        <v>691706.24</v>
      </c>
      <c r="C8" s="89">
        <v>14195.7</v>
      </c>
      <c r="D8" s="89">
        <v>37295.35</v>
      </c>
      <c r="E8" s="251">
        <v>25255.599999999999</v>
      </c>
      <c r="F8" s="251">
        <v>819068</v>
      </c>
      <c r="H8" s="232">
        <v>31800</v>
      </c>
      <c r="M8" s="251">
        <v>-1938847.85</v>
      </c>
      <c r="N8" s="251">
        <v>3577514.61</v>
      </c>
      <c r="O8" s="73">
        <v>1214086.99</v>
      </c>
      <c r="P8" s="73">
        <v>135575</v>
      </c>
      <c r="Q8" s="73">
        <v>971.92</v>
      </c>
      <c r="R8" s="73">
        <v>978810</v>
      </c>
      <c r="S8" s="73">
        <v>206490</v>
      </c>
      <c r="T8" s="90">
        <v>1761000</v>
      </c>
      <c r="W8" s="90">
        <v>670167.88</v>
      </c>
      <c r="X8" s="90">
        <v>71146.899999999994</v>
      </c>
    </row>
    <row r="9" spans="1:25" x14ac:dyDescent="0.2">
      <c r="A9" s="251" t="s">
        <v>2517</v>
      </c>
      <c r="B9" s="89">
        <v>286069.19</v>
      </c>
      <c r="C9" s="89">
        <v>0</v>
      </c>
      <c r="D9" s="89">
        <v>57420.61</v>
      </c>
      <c r="E9" s="251">
        <v>361447.12</v>
      </c>
      <c r="F9" s="251">
        <v>213905.21</v>
      </c>
      <c r="H9" s="232">
        <v>15731.5</v>
      </c>
      <c r="M9" s="251">
        <v>941023.64</v>
      </c>
      <c r="N9" s="251">
        <v>80851.62</v>
      </c>
      <c r="O9" s="73">
        <v>459411.09</v>
      </c>
      <c r="Q9" s="73">
        <v>396.65</v>
      </c>
      <c r="R9" s="73">
        <v>1007950</v>
      </c>
      <c r="T9" s="90">
        <v>1140880</v>
      </c>
      <c r="W9" s="90">
        <v>340749.97</v>
      </c>
      <c r="X9" s="90">
        <v>90671.4</v>
      </c>
    </row>
    <row r="10" spans="1:25" x14ac:dyDescent="0.2">
      <c r="A10" s="251" t="s">
        <v>2518</v>
      </c>
      <c r="B10" s="89">
        <v>967437.42</v>
      </c>
      <c r="C10" s="89">
        <v>0</v>
      </c>
      <c r="D10" s="89">
        <v>102461.22</v>
      </c>
      <c r="E10" s="251">
        <v>979440.93</v>
      </c>
      <c r="F10" s="251">
        <v>1686879.85</v>
      </c>
      <c r="H10" s="232">
        <v>23850</v>
      </c>
      <c r="M10" s="251">
        <v>962353.97</v>
      </c>
      <c r="N10" s="251">
        <v>2359303.7200000002</v>
      </c>
      <c r="O10" s="73">
        <v>1104999.8400000001</v>
      </c>
      <c r="P10" s="73">
        <v>761270</v>
      </c>
      <c r="Q10" s="73">
        <v>966.88</v>
      </c>
      <c r="R10" s="73">
        <v>1203400</v>
      </c>
      <c r="S10" s="73">
        <v>96510</v>
      </c>
      <c r="T10" s="90">
        <v>1816690</v>
      </c>
      <c r="V10" s="90">
        <v>1860</v>
      </c>
      <c r="W10" s="90">
        <v>602394.65</v>
      </c>
      <c r="X10" s="90">
        <v>285464.34000000003</v>
      </c>
    </row>
    <row r="11" spans="1:25" x14ac:dyDescent="0.2">
      <c r="A11" s="251" t="s">
        <v>2519</v>
      </c>
      <c r="B11" s="89">
        <v>107164.21</v>
      </c>
      <c r="C11" s="89">
        <v>28975.91</v>
      </c>
      <c r="D11" s="89">
        <v>41759.74</v>
      </c>
      <c r="E11" s="251">
        <v>757150.44</v>
      </c>
      <c r="F11" s="251">
        <v>136651.57999999999</v>
      </c>
      <c r="M11" s="251">
        <v>-937709.78</v>
      </c>
      <c r="N11" s="251">
        <v>2243800.1</v>
      </c>
      <c r="O11" s="73">
        <v>556542.12</v>
      </c>
      <c r="P11" s="73">
        <v>81550</v>
      </c>
      <c r="Q11" s="73">
        <v>189.19</v>
      </c>
      <c r="R11" s="73">
        <v>421450</v>
      </c>
      <c r="T11" s="90">
        <v>862402</v>
      </c>
      <c r="W11" s="90">
        <v>260223.52</v>
      </c>
      <c r="X11" s="90">
        <v>146335.23000000001</v>
      </c>
    </row>
    <row r="12" spans="1:25" x14ac:dyDescent="0.2">
      <c r="A12" s="251" t="s">
        <v>2520</v>
      </c>
      <c r="B12" s="89">
        <v>652243.91</v>
      </c>
      <c r="C12" s="89">
        <v>11746.56</v>
      </c>
      <c r="D12" s="89">
        <v>92767.86</v>
      </c>
      <c r="E12" s="251">
        <v>86430.03</v>
      </c>
      <c r="F12" s="251">
        <v>180210.1</v>
      </c>
      <c r="H12" s="232">
        <v>13050</v>
      </c>
      <c r="M12" s="251">
        <v>-1311418.32</v>
      </c>
      <c r="N12" s="251">
        <v>2541297.98</v>
      </c>
      <c r="O12" s="73">
        <v>618567.01</v>
      </c>
      <c r="P12" s="73">
        <v>110220</v>
      </c>
      <c r="Q12" s="73">
        <v>1281.42</v>
      </c>
      <c r="R12" s="73">
        <v>1015700</v>
      </c>
      <c r="S12" s="73">
        <v>249186</v>
      </c>
      <c r="T12" s="90">
        <v>1556870</v>
      </c>
      <c r="W12" s="90">
        <v>482708.22</v>
      </c>
      <c r="X12" s="90">
        <v>127516.41</v>
      </c>
    </row>
    <row r="13" spans="1:25" x14ac:dyDescent="0.2">
      <c r="A13" s="251" t="s">
        <v>2521</v>
      </c>
      <c r="B13" s="89">
        <v>443863.53</v>
      </c>
      <c r="C13" s="89">
        <v>10080.780000000001</v>
      </c>
      <c r="D13" s="89">
        <v>22168.19</v>
      </c>
      <c r="E13" s="251">
        <v>1911271.89</v>
      </c>
      <c r="F13" s="251">
        <v>238308.25</v>
      </c>
      <c r="H13" s="232">
        <v>80294.28</v>
      </c>
      <c r="M13" s="251">
        <v>448536.59</v>
      </c>
      <c r="N13" s="251">
        <v>2357450.56</v>
      </c>
      <c r="O13" s="73">
        <v>484381.74</v>
      </c>
      <c r="P13" s="73">
        <v>80000</v>
      </c>
      <c r="Q13" s="73">
        <v>856.38</v>
      </c>
      <c r="R13" s="73">
        <v>353000</v>
      </c>
      <c r="T13" s="90">
        <v>497000</v>
      </c>
      <c r="W13" s="90">
        <v>448541.75</v>
      </c>
      <c r="X13" s="90">
        <v>118505.16</v>
      </c>
    </row>
    <row r="14" spans="1:25" x14ac:dyDescent="0.2">
      <c r="A14" s="251" t="s">
        <v>2522</v>
      </c>
      <c r="B14" s="89">
        <v>374745.5</v>
      </c>
      <c r="C14" s="89">
        <v>9415.7900000000009</v>
      </c>
      <c r="D14" s="89">
        <v>26660.959999999999</v>
      </c>
      <c r="E14" s="251">
        <v>960830.87</v>
      </c>
      <c r="F14" s="251">
        <v>607702.43000000005</v>
      </c>
      <c r="H14" s="232">
        <v>13800</v>
      </c>
      <c r="M14" s="251">
        <v>-1273945.6299999999</v>
      </c>
      <c r="N14" s="251">
        <v>3416597.09</v>
      </c>
      <c r="O14" s="73">
        <v>786760.27</v>
      </c>
      <c r="P14" s="73">
        <v>80000</v>
      </c>
      <c r="Q14" s="73">
        <v>534.59</v>
      </c>
      <c r="R14" s="73">
        <v>704790</v>
      </c>
      <c r="T14" s="90">
        <v>1125720</v>
      </c>
      <c r="W14" s="90">
        <v>315662.81</v>
      </c>
      <c r="X14" s="90">
        <v>246099.96</v>
      </c>
    </row>
    <row r="15" spans="1:25" x14ac:dyDescent="0.2">
      <c r="A15" s="251" t="s">
        <v>2523</v>
      </c>
      <c r="B15" s="89">
        <v>645465.1</v>
      </c>
      <c r="C15" s="89">
        <v>42607.66</v>
      </c>
      <c r="D15" s="89">
        <v>27159.82</v>
      </c>
      <c r="E15" s="251">
        <v>2048948.87</v>
      </c>
      <c r="F15" s="251">
        <v>295660.46999999997</v>
      </c>
      <c r="H15" s="232">
        <v>27423.05</v>
      </c>
      <c r="M15" s="251">
        <v>259438.22</v>
      </c>
      <c r="N15" s="251">
        <v>3110817.16</v>
      </c>
      <c r="O15" s="73">
        <v>867738.82</v>
      </c>
      <c r="P15" s="73">
        <v>307200</v>
      </c>
      <c r="Q15" s="73">
        <v>1010.8</v>
      </c>
      <c r="R15" s="73">
        <v>995860</v>
      </c>
      <c r="T15" s="90">
        <v>1291510</v>
      </c>
      <c r="W15" s="90">
        <v>456496.61</v>
      </c>
      <c r="X15" s="90">
        <v>547670.52</v>
      </c>
    </row>
    <row r="16" spans="1:25" x14ac:dyDescent="0.2">
      <c r="A16" s="251" t="s">
        <v>2524</v>
      </c>
      <c r="B16" s="89">
        <v>158384.51999999999</v>
      </c>
      <c r="C16" s="89">
        <v>6954.28</v>
      </c>
      <c r="D16" s="89">
        <v>34606.49</v>
      </c>
      <c r="E16" s="251">
        <v>1454536.3</v>
      </c>
      <c r="F16" s="251">
        <v>747107.33</v>
      </c>
      <c r="H16" s="232">
        <v>6840</v>
      </c>
      <c r="M16" s="251">
        <v>-1656150.79</v>
      </c>
      <c r="N16" s="251">
        <v>4381554.71</v>
      </c>
      <c r="O16" s="73">
        <v>1258528.8400000001</v>
      </c>
      <c r="P16" s="73">
        <v>155400</v>
      </c>
      <c r="Q16" s="73">
        <v>201.63</v>
      </c>
      <c r="R16" s="73">
        <v>957780</v>
      </c>
      <c r="T16" s="90">
        <v>1667686</v>
      </c>
      <c r="W16" s="90">
        <v>777934.85</v>
      </c>
      <c r="X16" s="90">
        <v>175438.62</v>
      </c>
    </row>
    <row r="17" spans="1:24" x14ac:dyDescent="0.2">
      <c r="A17" s="251" t="s">
        <v>2525</v>
      </c>
      <c r="B17" s="89">
        <v>629374.64</v>
      </c>
      <c r="C17" s="89">
        <v>1015</v>
      </c>
      <c r="D17" s="89">
        <v>43198.62</v>
      </c>
      <c r="E17" s="251">
        <v>195308.9</v>
      </c>
      <c r="F17" s="251">
        <v>44735.02</v>
      </c>
      <c r="H17" s="232">
        <v>47700</v>
      </c>
      <c r="M17" s="251">
        <v>-1650447.11</v>
      </c>
      <c r="N17" s="251">
        <v>2824820.87</v>
      </c>
      <c r="O17" s="73">
        <v>897592.07</v>
      </c>
      <c r="P17" s="73">
        <v>109080</v>
      </c>
      <c r="Q17" s="73">
        <v>1290.3800000000001</v>
      </c>
      <c r="R17" s="73">
        <v>1075450</v>
      </c>
      <c r="S17" s="73">
        <v>29000</v>
      </c>
      <c r="T17" s="90">
        <v>1705890</v>
      </c>
      <c r="W17" s="90">
        <v>446825.56</v>
      </c>
      <c r="X17" s="90">
        <v>126162.47</v>
      </c>
    </row>
    <row r="18" spans="1:24" x14ac:dyDescent="0.2">
      <c r="A18" s="251" t="s">
        <v>2526</v>
      </c>
      <c r="B18" s="89">
        <v>577985.24</v>
      </c>
      <c r="C18" s="89">
        <v>18417.89</v>
      </c>
      <c r="D18" s="89">
        <v>80666.39</v>
      </c>
      <c r="E18" s="251">
        <v>134984.71</v>
      </c>
      <c r="F18" s="251">
        <v>320169.59999999998</v>
      </c>
      <c r="H18" s="232">
        <v>18900</v>
      </c>
      <c r="M18" s="251">
        <v>-963353.23</v>
      </c>
      <c r="N18" s="251">
        <v>2287611.84</v>
      </c>
      <c r="O18" s="73">
        <v>1369866.5</v>
      </c>
      <c r="P18" s="73">
        <v>169810</v>
      </c>
      <c r="Q18" s="73">
        <v>1110.3800000000001</v>
      </c>
      <c r="R18" s="73">
        <v>1283230</v>
      </c>
      <c r="T18" s="90">
        <v>1975731</v>
      </c>
      <c r="W18" s="90">
        <v>716893.25</v>
      </c>
      <c r="X18" s="90">
        <v>93541.41</v>
      </c>
    </row>
    <row r="19" spans="1:24" x14ac:dyDescent="0.2">
      <c r="A19" s="251" t="s">
        <v>2527</v>
      </c>
      <c r="B19" s="89">
        <v>329634.51</v>
      </c>
      <c r="C19" s="89">
        <v>46085.67</v>
      </c>
      <c r="D19" s="89">
        <v>33540.65</v>
      </c>
      <c r="E19" s="251">
        <v>17503.04</v>
      </c>
      <c r="F19" s="251">
        <v>56777.79</v>
      </c>
      <c r="H19" s="232">
        <v>6751</v>
      </c>
      <c r="M19" s="251">
        <v>-2056242.82</v>
      </c>
      <c r="N19" s="251">
        <v>2658489.6</v>
      </c>
      <c r="O19" s="73">
        <v>1003330.29</v>
      </c>
      <c r="P19" s="73">
        <v>74800</v>
      </c>
      <c r="Q19" s="73">
        <v>661.05</v>
      </c>
      <c r="R19" s="73">
        <v>1347690</v>
      </c>
      <c r="T19" s="90">
        <v>1960564</v>
      </c>
      <c r="W19" s="90">
        <v>454785.38</v>
      </c>
      <c r="X19" s="90">
        <v>53713.08</v>
      </c>
    </row>
    <row r="20" spans="1:24" x14ac:dyDescent="0.2">
      <c r="A20" s="251" t="s">
        <v>2528</v>
      </c>
      <c r="B20" s="89">
        <v>580434.09</v>
      </c>
      <c r="C20" s="89">
        <v>15082.17</v>
      </c>
      <c r="D20" s="89">
        <v>54971.55</v>
      </c>
      <c r="E20" s="251">
        <v>4271453.47</v>
      </c>
      <c r="F20" s="251">
        <v>128048.43</v>
      </c>
      <c r="H20" s="232">
        <v>32922.120000000003</v>
      </c>
      <c r="M20" s="251">
        <v>4526352.97</v>
      </c>
      <c r="N20" s="251">
        <v>712043.8</v>
      </c>
      <c r="O20" s="73">
        <v>541115.68000000005</v>
      </c>
      <c r="Q20" s="73">
        <v>1323.82</v>
      </c>
      <c r="R20" s="73">
        <v>1288790</v>
      </c>
      <c r="T20" s="90">
        <v>1468530.5</v>
      </c>
      <c r="W20" s="90">
        <v>292063.71999999997</v>
      </c>
      <c r="X20" s="90">
        <v>148141.96</v>
      </c>
    </row>
    <row r="21" spans="1:24" x14ac:dyDescent="0.2">
      <c r="A21" s="251" t="s">
        <v>2529</v>
      </c>
      <c r="B21" s="89">
        <v>275666.62</v>
      </c>
      <c r="C21" s="89">
        <v>19918.939999999999</v>
      </c>
      <c r="D21" s="89">
        <v>23884.57</v>
      </c>
      <c r="E21" s="251">
        <v>183374.92</v>
      </c>
      <c r="F21" s="251">
        <v>678241.51</v>
      </c>
      <c r="H21" s="232">
        <v>11656.3</v>
      </c>
      <c r="M21" s="251">
        <v>-2543644.42</v>
      </c>
      <c r="N21" s="251">
        <v>4272663.5999999996</v>
      </c>
      <c r="O21" s="73">
        <v>818906.83</v>
      </c>
      <c r="Q21" s="73">
        <v>532.74</v>
      </c>
      <c r="R21" s="73">
        <v>708370</v>
      </c>
      <c r="T21" s="90">
        <v>1242840</v>
      </c>
      <c r="W21" s="90">
        <v>443513.96</v>
      </c>
      <c r="X21" s="90">
        <v>254154.53</v>
      </c>
    </row>
    <row r="22" spans="1:24" x14ac:dyDescent="0.2">
      <c r="A22" s="251" t="s">
        <v>2530</v>
      </c>
      <c r="B22" s="89">
        <v>396092.05</v>
      </c>
      <c r="C22" s="89">
        <v>19564.009999999998</v>
      </c>
      <c r="D22" s="89">
        <v>20061.25</v>
      </c>
      <c r="E22" s="251">
        <v>1258245.27</v>
      </c>
      <c r="F22" s="251">
        <v>110160.78</v>
      </c>
      <c r="H22" s="232">
        <v>27484.39</v>
      </c>
      <c r="M22" s="251">
        <v>-7974.68</v>
      </c>
      <c r="N22" s="251">
        <v>2054348.01</v>
      </c>
      <c r="O22" s="73">
        <v>710194.82</v>
      </c>
      <c r="P22" s="73">
        <v>165470</v>
      </c>
      <c r="Q22" s="73">
        <v>389.56</v>
      </c>
      <c r="R22" s="73">
        <v>696370</v>
      </c>
      <c r="T22" s="90">
        <v>1129860</v>
      </c>
      <c r="W22" s="90">
        <v>497139.92</v>
      </c>
      <c r="X22" s="90">
        <v>121886.82</v>
      </c>
    </row>
    <row r="23" spans="1:24" x14ac:dyDescent="0.2">
      <c r="A23" s="251" t="s">
        <v>2591</v>
      </c>
      <c r="B23" s="89">
        <v>1165793.54</v>
      </c>
      <c r="C23" s="89">
        <v>4420</v>
      </c>
      <c r="D23" s="89">
        <v>35332.71</v>
      </c>
      <c r="E23" s="251">
        <v>17505.04</v>
      </c>
      <c r="F23" s="251">
        <v>117654.86</v>
      </c>
      <c r="H23" s="232">
        <v>18475.009999999998</v>
      </c>
      <c r="M23" s="251">
        <v>-687220.95</v>
      </c>
      <c r="N23" s="251">
        <v>2203520.5099999998</v>
      </c>
      <c r="O23" s="73">
        <v>895418.62</v>
      </c>
      <c r="Q23" s="73">
        <v>1915.05</v>
      </c>
      <c r="R23" s="73">
        <v>701260</v>
      </c>
      <c r="S23" s="73">
        <v>610</v>
      </c>
      <c r="T23" s="90">
        <v>1264840</v>
      </c>
      <c r="W23" s="90">
        <v>389642.21</v>
      </c>
      <c r="X23" s="90">
        <v>56009.88</v>
      </c>
    </row>
    <row r="24" spans="1:24" x14ac:dyDescent="0.2">
      <c r="A24" s="251" t="s">
        <v>2531</v>
      </c>
      <c r="B24" s="89">
        <v>989543.75</v>
      </c>
      <c r="C24" s="89">
        <v>34800</v>
      </c>
      <c r="D24" s="89">
        <v>73585.11</v>
      </c>
      <c r="E24" s="251">
        <v>122041.88</v>
      </c>
      <c r="F24" s="251">
        <v>833151.77</v>
      </c>
      <c r="H24" s="232">
        <v>39937.040000000001</v>
      </c>
      <c r="M24" s="251">
        <v>-498281.94</v>
      </c>
      <c r="N24" s="251">
        <v>2350727.5299999998</v>
      </c>
      <c r="O24" s="73">
        <v>1468654.64</v>
      </c>
      <c r="P24" s="73">
        <v>312175</v>
      </c>
      <c r="Q24" s="73">
        <v>5.78</v>
      </c>
      <c r="R24" s="73">
        <v>1213506</v>
      </c>
      <c r="S24" s="73">
        <v>200000</v>
      </c>
      <c r="T24" s="90">
        <v>1774406</v>
      </c>
      <c r="W24" s="90">
        <v>657247.26</v>
      </c>
      <c r="X24" s="90">
        <v>251333.28</v>
      </c>
    </row>
    <row r="25" spans="1:24" x14ac:dyDescent="0.2">
      <c r="A25" s="251" t="s">
        <v>2532</v>
      </c>
      <c r="B25" s="89">
        <v>151960.75</v>
      </c>
      <c r="C25" s="89">
        <v>25150</v>
      </c>
      <c r="D25" s="89">
        <v>149127.56</v>
      </c>
      <c r="E25" s="251">
        <v>755633.83</v>
      </c>
      <c r="F25" s="251">
        <v>323042.55</v>
      </c>
      <c r="H25" s="232">
        <v>17651.650000000001</v>
      </c>
      <c r="M25" s="251">
        <v>-1902313.1</v>
      </c>
      <c r="N25" s="251">
        <v>3163898.35</v>
      </c>
      <c r="O25" s="73">
        <v>1218458.46</v>
      </c>
      <c r="P25" s="73">
        <v>194100</v>
      </c>
      <c r="Q25" s="73">
        <v>242.73</v>
      </c>
      <c r="R25" s="73">
        <v>914400</v>
      </c>
      <c r="T25" s="90">
        <v>1320410</v>
      </c>
      <c r="W25" s="90">
        <v>535975.34</v>
      </c>
      <c r="X25" s="90">
        <v>226758.06</v>
      </c>
    </row>
    <row r="26" spans="1:24" x14ac:dyDescent="0.2">
      <c r="A26" s="251" t="s">
        <v>2533</v>
      </c>
      <c r="B26" s="89">
        <v>817601.05</v>
      </c>
      <c r="C26" s="89">
        <v>0</v>
      </c>
      <c r="D26" s="89">
        <v>69487.66</v>
      </c>
      <c r="E26" s="251">
        <v>1183333.23</v>
      </c>
      <c r="F26" s="251">
        <v>3796606.91</v>
      </c>
      <c r="H26" s="232">
        <v>51729</v>
      </c>
      <c r="J26" s="232">
        <v>329.77</v>
      </c>
      <c r="N26" s="251">
        <v>2060186.09</v>
      </c>
      <c r="O26" s="73">
        <v>1936954.79</v>
      </c>
      <c r="P26" s="73">
        <v>576100</v>
      </c>
      <c r="Q26" s="73">
        <v>1581.9</v>
      </c>
      <c r="R26" s="73">
        <v>1737996</v>
      </c>
      <c r="T26" s="90">
        <v>2255978</v>
      </c>
      <c r="W26" s="90">
        <v>1102559.71</v>
      </c>
      <c r="X26" s="90">
        <v>245797.48</v>
      </c>
    </row>
    <row r="27" spans="1:24" x14ac:dyDescent="0.2">
      <c r="A27" s="251" t="s">
        <v>2534</v>
      </c>
      <c r="B27" s="89">
        <v>720961.09</v>
      </c>
      <c r="C27" s="89">
        <v>0</v>
      </c>
      <c r="D27" s="89">
        <v>63455.39</v>
      </c>
      <c r="E27" s="251">
        <v>629238.91</v>
      </c>
      <c r="F27" s="251">
        <v>546702.81999999995</v>
      </c>
      <c r="H27" s="232">
        <v>27989</v>
      </c>
      <c r="M27" s="251">
        <v>232300</v>
      </c>
      <c r="N27" s="251">
        <v>2920599.11</v>
      </c>
      <c r="O27" s="73">
        <v>1113278.29</v>
      </c>
      <c r="P27" s="73">
        <v>413900</v>
      </c>
      <c r="Q27" s="73">
        <v>835.22</v>
      </c>
      <c r="R27" s="73">
        <v>1235179.5</v>
      </c>
      <c r="T27" s="90">
        <v>1641613.5</v>
      </c>
      <c r="W27" s="90">
        <v>624714.73</v>
      </c>
      <c r="X27" s="90">
        <v>306514.32</v>
      </c>
    </row>
    <row r="28" spans="1:24" x14ac:dyDescent="0.2">
      <c r="A28" s="251" t="s">
        <v>2535</v>
      </c>
      <c r="B28" s="89">
        <v>500983.8</v>
      </c>
      <c r="C28" s="89">
        <v>569.5</v>
      </c>
      <c r="D28" s="89">
        <v>25763.439999999999</v>
      </c>
      <c r="E28" s="251">
        <v>473252.8</v>
      </c>
      <c r="F28" s="251">
        <v>161933.47</v>
      </c>
      <c r="H28" s="232">
        <v>11631.3</v>
      </c>
      <c r="M28" s="251">
        <v>140750</v>
      </c>
      <c r="N28" s="251">
        <v>1187021.07</v>
      </c>
      <c r="O28" s="73">
        <v>1141178.68</v>
      </c>
      <c r="P28" s="73">
        <v>272210</v>
      </c>
      <c r="Q28" s="73">
        <v>565.29999999999995</v>
      </c>
      <c r="R28" s="73">
        <v>1182870</v>
      </c>
      <c r="T28" s="90">
        <v>1714357</v>
      </c>
      <c r="W28" s="90">
        <v>476200.2</v>
      </c>
      <c r="X28" s="90">
        <v>163816.47</v>
      </c>
    </row>
    <row r="29" spans="1:24" x14ac:dyDescent="0.2">
      <c r="A29" s="251" t="s">
        <v>2536</v>
      </c>
      <c r="B29" s="89">
        <v>371702.47</v>
      </c>
      <c r="C29" s="89">
        <v>12837</v>
      </c>
      <c r="D29" s="89">
        <v>34078.51</v>
      </c>
      <c r="E29" s="251">
        <v>526309.46</v>
      </c>
      <c r="F29" s="251">
        <v>263709.90000000002</v>
      </c>
      <c r="H29" s="232">
        <v>25738.3</v>
      </c>
      <c r="M29" s="251">
        <v>173850</v>
      </c>
      <c r="N29" s="251">
        <v>2650223.29</v>
      </c>
      <c r="O29" s="73">
        <v>1130679.75</v>
      </c>
      <c r="P29" s="73">
        <v>166100</v>
      </c>
      <c r="Q29" s="73">
        <v>587.35</v>
      </c>
      <c r="R29" s="73">
        <v>1039308</v>
      </c>
      <c r="T29" s="90">
        <v>1380648</v>
      </c>
      <c r="W29" s="90">
        <v>691840.93</v>
      </c>
      <c r="X29" s="90">
        <v>195074.46</v>
      </c>
    </row>
    <row r="30" spans="1:24" x14ac:dyDescent="0.2">
      <c r="A30" s="251" t="s">
        <v>2537</v>
      </c>
      <c r="B30" s="89">
        <v>280976.11</v>
      </c>
      <c r="C30" s="89">
        <v>10296</v>
      </c>
      <c r="D30" s="89">
        <v>67707.716</v>
      </c>
      <c r="E30" s="251">
        <v>1688953.87</v>
      </c>
      <c r="F30" s="251">
        <v>187845.52</v>
      </c>
      <c r="H30" s="232">
        <v>16350</v>
      </c>
      <c r="M30" s="251">
        <v>110600</v>
      </c>
      <c r="N30" s="251">
        <v>1714501.17</v>
      </c>
      <c r="O30" s="73">
        <v>858326.65</v>
      </c>
      <c r="P30" s="73">
        <v>118500</v>
      </c>
      <c r="Q30" s="73">
        <v>694.1</v>
      </c>
      <c r="R30" s="73">
        <v>642782.5</v>
      </c>
      <c r="T30" s="90">
        <v>914002.18</v>
      </c>
      <c r="W30" s="90">
        <v>593434.64399999997</v>
      </c>
      <c r="X30" s="90">
        <v>240473.43</v>
      </c>
    </row>
    <row r="31" spans="1:24" x14ac:dyDescent="0.2">
      <c r="A31" s="251" t="s">
        <v>2538</v>
      </c>
      <c r="B31" s="89">
        <v>805969.7</v>
      </c>
      <c r="C31" s="89">
        <v>1633.5</v>
      </c>
      <c r="D31" s="89">
        <v>85358.1</v>
      </c>
      <c r="E31" s="251">
        <v>717426.57</v>
      </c>
      <c r="F31" s="251">
        <v>1227139.3799999999</v>
      </c>
      <c r="H31" s="232">
        <v>52729.9</v>
      </c>
      <c r="M31" s="251">
        <v>148750</v>
      </c>
      <c r="N31" s="251">
        <v>2482860.59</v>
      </c>
      <c r="O31" s="73">
        <v>1483011.39</v>
      </c>
      <c r="P31" s="73">
        <v>198562</v>
      </c>
      <c r="Q31" s="73">
        <v>1067.8800000000001</v>
      </c>
      <c r="R31" s="73">
        <v>1041200</v>
      </c>
      <c r="T31" s="90">
        <v>1515900</v>
      </c>
      <c r="W31" s="90">
        <v>859099.28</v>
      </c>
      <c r="X31" s="90">
        <v>241278.48</v>
      </c>
    </row>
    <row r="32" spans="1:24" x14ac:dyDescent="0.2">
      <c r="A32" s="251" t="s">
        <v>2539</v>
      </c>
      <c r="B32" s="89">
        <v>331854.78999999998</v>
      </c>
      <c r="C32" s="89">
        <v>4479</v>
      </c>
      <c r="D32" s="89">
        <v>22693.22</v>
      </c>
      <c r="E32" s="251">
        <v>523598.05</v>
      </c>
      <c r="F32" s="251">
        <v>253704.35</v>
      </c>
      <c r="H32" s="232">
        <v>17400</v>
      </c>
      <c r="M32" s="251">
        <v>-864160.78</v>
      </c>
      <c r="N32" s="251">
        <v>2102364.12</v>
      </c>
      <c r="O32" s="73">
        <v>670793.56999999995</v>
      </c>
      <c r="P32" s="73">
        <v>104730</v>
      </c>
      <c r="Q32" s="73">
        <v>728.21</v>
      </c>
      <c r="R32" s="73">
        <v>898346.1</v>
      </c>
      <c r="S32" s="73">
        <v>3000</v>
      </c>
      <c r="T32" s="90">
        <v>1156088.1000000001</v>
      </c>
      <c r="W32" s="90">
        <v>383673.14</v>
      </c>
      <c r="X32" s="90">
        <v>106530.57</v>
      </c>
    </row>
    <row r="33" spans="1:25" x14ac:dyDescent="0.2">
      <c r="A33" s="251" t="s">
        <v>2540</v>
      </c>
      <c r="B33" s="89">
        <v>433005.83</v>
      </c>
      <c r="C33" s="89">
        <v>0</v>
      </c>
      <c r="D33" s="89">
        <v>48404.639999999999</v>
      </c>
      <c r="E33" s="251">
        <v>597334.36</v>
      </c>
      <c r="F33" s="251">
        <v>522356.49</v>
      </c>
      <c r="H33" s="232">
        <v>39358.86</v>
      </c>
      <c r="J33" s="232">
        <v>0</v>
      </c>
      <c r="M33" s="251">
        <v>535909.46</v>
      </c>
      <c r="N33" s="251">
        <v>923152.19</v>
      </c>
      <c r="O33" s="73">
        <v>1270210.72</v>
      </c>
      <c r="P33" s="73">
        <v>407855</v>
      </c>
      <c r="Q33" s="73">
        <v>424.59</v>
      </c>
      <c r="R33" s="73">
        <v>1261620</v>
      </c>
      <c r="S33" s="73">
        <v>7750</v>
      </c>
      <c r="T33" s="90">
        <v>1780162</v>
      </c>
      <c r="W33" s="90">
        <v>652983.27</v>
      </c>
      <c r="X33" s="90">
        <v>183055.68</v>
      </c>
    </row>
    <row r="34" spans="1:25" x14ac:dyDescent="0.2">
      <c r="A34" s="251" t="s">
        <v>2541</v>
      </c>
      <c r="B34" s="89">
        <v>584470.87</v>
      </c>
      <c r="C34" s="89">
        <v>0</v>
      </c>
      <c r="D34" s="89">
        <v>70669.539999999994</v>
      </c>
      <c r="E34" s="251">
        <v>1218620.55</v>
      </c>
      <c r="F34" s="251">
        <v>612895.46</v>
      </c>
      <c r="H34" s="232">
        <v>33750</v>
      </c>
      <c r="M34" s="251">
        <v>366128</v>
      </c>
      <c r="N34" s="251">
        <v>2548141.21</v>
      </c>
      <c r="O34" s="73">
        <v>1092254.3899999999</v>
      </c>
      <c r="P34" s="73">
        <v>313960</v>
      </c>
      <c r="Q34" s="73">
        <v>1270.01</v>
      </c>
      <c r="R34" s="73">
        <v>1558350</v>
      </c>
      <c r="T34" s="90">
        <v>1835980</v>
      </c>
      <c r="W34" s="90">
        <v>831024.45</v>
      </c>
      <c r="X34" s="90">
        <v>136579.44</v>
      </c>
    </row>
    <row r="35" spans="1:25" x14ac:dyDescent="0.2">
      <c r="A35" s="251" t="s">
        <v>2594</v>
      </c>
      <c r="B35" s="89">
        <v>502603.18</v>
      </c>
      <c r="C35" s="89">
        <v>0.6</v>
      </c>
      <c r="D35" s="89">
        <v>79031.05</v>
      </c>
      <c r="E35" s="251">
        <v>377768.72</v>
      </c>
      <c r="F35" s="251">
        <v>433450.57</v>
      </c>
      <c r="H35" s="232">
        <v>27625.43</v>
      </c>
      <c r="M35" s="251">
        <v>110400</v>
      </c>
      <c r="N35" s="251">
        <v>1650244.41</v>
      </c>
      <c r="O35" s="73">
        <v>982592.37</v>
      </c>
      <c r="P35" s="73">
        <v>207055</v>
      </c>
      <c r="Q35" s="73">
        <v>581.42999999999995</v>
      </c>
      <c r="R35" s="73">
        <v>841761</v>
      </c>
      <c r="T35" s="90">
        <v>1083861</v>
      </c>
      <c r="W35" s="90">
        <v>489171.16</v>
      </c>
      <c r="X35" s="90">
        <v>200676.99</v>
      </c>
    </row>
    <row r="36" spans="1:25" x14ac:dyDescent="0.2">
      <c r="A36" s="251" t="s">
        <v>2542</v>
      </c>
      <c r="B36" s="89">
        <v>345298.35</v>
      </c>
      <c r="C36" s="89">
        <v>23300</v>
      </c>
      <c r="D36" s="89">
        <v>22976.73</v>
      </c>
      <c r="E36" s="251">
        <v>66876.740000000005</v>
      </c>
      <c r="F36" s="251">
        <v>370562.48</v>
      </c>
      <c r="H36" s="232">
        <v>18277.349999999999</v>
      </c>
      <c r="M36" s="251">
        <v>-1213146.33</v>
      </c>
      <c r="N36" s="251">
        <v>1948644.79</v>
      </c>
      <c r="O36" s="73">
        <v>530342.22</v>
      </c>
      <c r="P36" s="73">
        <v>52000</v>
      </c>
      <c r="Q36" s="73">
        <v>495.31</v>
      </c>
      <c r="R36" s="73">
        <v>937880</v>
      </c>
      <c r="S36" s="73">
        <v>280</v>
      </c>
      <c r="T36" s="90">
        <v>1066760</v>
      </c>
      <c r="W36" s="90">
        <v>275510.44</v>
      </c>
      <c r="X36" s="90">
        <v>50970.6</v>
      </c>
    </row>
    <row r="37" spans="1:25" x14ac:dyDescent="0.2">
      <c r="A37" s="251" t="s">
        <v>2543</v>
      </c>
      <c r="B37" s="89">
        <v>713550.76</v>
      </c>
      <c r="C37" s="89">
        <v>39985.11</v>
      </c>
      <c r="D37" s="89">
        <v>26942.46</v>
      </c>
      <c r="E37" s="251">
        <v>-436151.27</v>
      </c>
      <c r="F37" s="251">
        <v>873234.71</v>
      </c>
      <c r="H37" s="232">
        <v>23150</v>
      </c>
      <c r="M37" s="251">
        <v>-1253951.57</v>
      </c>
      <c r="N37" s="251">
        <v>2125603</v>
      </c>
      <c r="O37" s="73">
        <v>1178260.43</v>
      </c>
      <c r="P37" s="73">
        <v>121000</v>
      </c>
      <c r="Q37" s="73">
        <v>1774.15</v>
      </c>
      <c r="R37" s="73">
        <v>1470610</v>
      </c>
      <c r="S37" s="73">
        <v>7640</v>
      </c>
      <c r="T37" s="90">
        <v>1868612</v>
      </c>
      <c r="W37" s="90">
        <v>434922.34</v>
      </c>
      <c r="X37" s="90">
        <v>29196.9</v>
      </c>
    </row>
    <row r="38" spans="1:25" x14ac:dyDescent="0.2">
      <c r="A38" s="251" t="s">
        <v>2544</v>
      </c>
      <c r="B38" s="89">
        <v>334503.58</v>
      </c>
      <c r="C38" s="89">
        <v>0</v>
      </c>
      <c r="D38" s="89">
        <v>31298.86</v>
      </c>
      <c r="E38" s="251">
        <v>123132.06</v>
      </c>
      <c r="F38" s="251">
        <v>328935.25</v>
      </c>
      <c r="H38" s="232">
        <v>19890.07</v>
      </c>
      <c r="J38" s="232">
        <v>0</v>
      </c>
      <c r="M38" s="251">
        <v>-1111470.77</v>
      </c>
      <c r="N38" s="251">
        <v>1917883.16</v>
      </c>
      <c r="O38" s="73">
        <v>563217.31999999995</v>
      </c>
      <c r="P38" s="73">
        <v>57000</v>
      </c>
      <c r="Q38" s="73">
        <v>470.2</v>
      </c>
      <c r="R38" s="73">
        <v>809250</v>
      </c>
      <c r="S38" s="73">
        <v>20197</v>
      </c>
      <c r="T38" s="90">
        <v>1088105</v>
      </c>
      <c r="W38" s="90">
        <v>238319.85</v>
      </c>
      <c r="X38" s="90">
        <v>89861.38</v>
      </c>
    </row>
    <row r="39" spans="1:25" x14ac:dyDescent="0.2">
      <c r="A39" s="251" t="s">
        <v>2545</v>
      </c>
      <c r="B39" s="89">
        <v>868798.18</v>
      </c>
      <c r="D39" s="89">
        <v>78247.289999999994</v>
      </c>
      <c r="E39" s="251">
        <v>254642.86</v>
      </c>
      <c r="F39" s="251">
        <v>1125964.8</v>
      </c>
      <c r="H39" s="232">
        <v>1500</v>
      </c>
      <c r="M39" s="251">
        <v>-175946.09</v>
      </c>
      <c r="N39" s="251">
        <v>2205072.4900000002</v>
      </c>
      <c r="O39" s="73">
        <v>1222763.43</v>
      </c>
      <c r="P39" s="73">
        <v>118900</v>
      </c>
      <c r="Q39" s="73">
        <v>2615.73</v>
      </c>
      <c r="R39" s="73">
        <v>964830</v>
      </c>
      <c r="S39" s="73">
        <v>16439</v>
      </c>
      <c r="T39" s="90">
        <v>1348770</v>
      </c>
      <c r="W39" s="90">
        <v>408023.81</v>
      </c>
      <c r="X39" s="90">
        <v>157501.62</v>
      </c>
      <c r="Y39" s="90">
        <v>600</v>
      </c>
    </row>
    <row r="40" spans="1:25" x14ac:dyDescent="0.2">
      <c r="A40" s="251" t="s">
        <v>2546</v>
      </c>
      <c r="B40" s="89">
        <v>778535.42</v>
      </c>
      <c r="C40" s="89">
        <v>0</v>
      </c>
      <c r="D40" s="89">
        <v>129617.16</v>
      </c>
      <c r="E40" s="251">
        <v>2191024.34</v>
      </c>
      <c r="F40" s="251">
        <v>720424.4</v>
      </c>
      <c r="H40" s="232">
        <v>49800</v>
      </c>
      <c r="M40" s="251">
        <v>1611769.95</v>
      </c>
      <c r="N40" s="251">
        <v>1879861.02</v>
      </c>
      <c r="O40" s="73">
        <v>1446402.88</v>
      </c>
      <c r="P40" s="73">
        <v>290000</v>
      </c>
      <c r="Q40" s="73">
        <v>887.01</v>
      </c>
      <c r="R40" s="73">
        <v>938680</v>
      </c>
      <c r="T40" s="90">
        <v>1622019</v>
      </c>
      <c r="W40" s="90">
        <v>496796.26</v>
      </c>
      <c r="X40" s="90">
        <v>100817.28</v>
      </c>
    </row>
    <row r="41" spans="1:25" x14ac:dyDescent="0.2">
      <c r="A41" s="251" t="s">
        <v>2547</v>
      </c>
      <c r="B41" s="89">
        <v>1002312.08</v>
      </c>
      <c r="C41" s="89">
        <v>68268</v>
      </c>
      <c r="D41" s="89">
        <v>107736.68</v>
      </c>
      <c r="E41" s="251">
        <v>628498</v>
      </c>
      <c r="F41" s="251">
        <v>534335.37</v>
      </c>
      <c r="H41" s="232">
        <v>26000</v>
      </c>
      <c r="M41" s="251">
        <v>-1711979.96</v>
      </c>
      <c r="N41" s="251">
        <v>3832429.73</v>
      </c>
      <c r="O41" s="73">
        <v>1250322.3899999999</v>
      </c>
      <c r="P41" s="73">
        <v>260800</v>
      </c>
      <c r="Q41" s="73">
        <v>1450.35</v>
      </c>
      <c r="R41" s="73">
        <v>1737030</v>
      </c>
      <c r="S41" s="73">
        <v>6611.5</v>
      </c>
      <c r="T41" s="90">
        <v>2339207</v>
      </c>
      <c r="W41" s="90">
        <v>425475.89</v>
      </c>
      <c r="X41" s="90">
        <v>154575.99</v>
      </c>
      <c r="Y41" s="90">
        <v>4671</v>
      </c>
    </row>
    <row r="42" spans="1:25" x14ac:dyDescent="0.2">
      <c r="A42" s="251" t="s">
        <v>2548</v>
      </c>
      <c r="B42" s="89">
        <v>375846.5</v>
      </c>
      <c r="C42" s="89">
        <v>0</v>
      </c>
      <c r="D42" s="89">
        <v>60355.51</v>
      </c>
      <c r="E42" s="251">
        <v>183042.69</v>
      </c>
      <c r="F42" s="251">
        <v>1643810.54</v>
      </c>
      <c r="H42" s="232">
        <v>25550</v>
      </c>
      <c r="J42" s="232">
        <v>250</v>
      </c>
      <c r="M42" s="251">
        <v>298327.61</v>
      </c>
      <c r="N42" s="251">
        <v>1975418.72</v>
      </c>
      <c r="O42" s="73">
        <v>928727.06</v>
      </c>
      <c r="P42" s="73">
        <v>69800</v>
      </c>
      <c r="Q42" s="73">
        <v>425.51</v>
      </c>
      <c r="R42" s="73">
        <v>980820</v>
      </c>
      <c r="S42" s="73">
        <v>18467</v>
      </c>
      <c r="T42" s="90">
        <v>1394251</v>
      </c>
      <c r="W42" s="90">
        <v>378370.98</v>
      </c>
      <c r="X42" s="90">
        <v>151910.68</v>
      </c>
    </row>
    <row r="43" spans="1:25" x14ac:dyDescent="0.2">
      <c r="A43" s="251" t="s">
        <v>2549</v>
      </c>
      <c r="B43" s="89">
        <v>428201.25</v>
      </c>
      <c r="C43" s="89">
        <v>9600</v>
      </c>
      <c r="D43" s="89">
        <v>29689.01</v>
      </c>
      <c r="E43" s="251">
        <v>132922.06</v>
      </c>
      <c r="F43" s="251">
        <v>139378.88</v>
      </c>
      <c r="H43" s="232">
        <v>18369.84</v>
      </c>
      <c r="M43" s="251">
        <v>-912474.48</v>
      </c>
      <c r="N43" s="251">
        <v>1580455.21</v>
      </c>
      <c r="O43" s="73">
        <v>599263.68999999994</v>
      </c>
      <c r="P43" s="73">
        <v>55140</v>
      </c>
      <c r="Q43" s="73">
        <v>552.15</v>
      </c>
      <c r="R43" s="73">
        <v>856760</v>
      </c>
      <c r="S43" s="73">
        <v>42796</v>
      </c>
      <c r="T43" s="90">
        <v>1118930</v>
      </c>
      <c r="W43" s="90">
        <v>228853.81</v>
      </c>
      <c r="X43" s="90">
        <v>62197.4</v>
      </c>
    </row>
    <row r="44" spans="1:25" x14ac:dyDescent="0.2">
      <c r="A44" s="251" t="s">
        <v>2550</v>
      </c>
      <c r="B44" s="89">
        <v>1357420.12</v>
      </c>
      <c r="C44" s="89">
        <v>48084.75</v>
      </c>
      <c r="D44" s="89">
        <v>61480.03</v>
      </c>
      <c r="E44" s="251">
        <v>453336.84</v>
      </c>
      <c r="F44" s="251">
        <v>562673.06999999995</v>
      </c>
      <c r="H44" s="232">
        <v>17678.64</v>
      </c>
      <c r="M44" s="251">
        <v>-1003216.88</v>
      </c>
      <c r="N44" s="251">
        <v>2583577.5299999998</v>
      </c>
      <c r="O44" s="73">
        <v>1047060.57</v>
      </c>
      <c r="P44" s="73">
        <v>839000</v>
      </c>
      <c r="Q44" s="73">
        <v>831.94</v>
      </c>
      <c r="R44" s="73">
        <v>1135570</v>
      </c>
      <c r="S44" s="73">
        <v>560</v>
      </c>
      <c r="T44" s="90">
        <v>1481141</v>
      </c>
      <c r="W44" s="90">
        <v>464900.99</v>
      </c>
      <c r="X44" s="90">
        <v>150714</v>
      </c>
    </row>
    <row r="45" spans="1:25" x14ac:dyDescent="0.2">
      <c r="A45" s="251" t="s">
        <v>2551</v>
      </c>
      <c r="B45" s="89">
        <v>418738.76</v>
      </c>
      <c r="C45" s="89">
        <v>3124.75</v>
      </c>
      <c r="D45" s="89">
        <v>11151.13</v>
      </c>
      <c r="E45" s="251">
        <v>241493.57</v>
      </c>
      <c r="F45" s="251">
        <v>645198.9</v>
      </c>
      <c r="M45" s="251">
        <v>-509530.11</v>
      </c>
      <c r="N45" s="251">
        <v>1850667.12</v>
      </c>
      <c r="O45" s="73">
        <v>384630.25</v>
      </c>
      <c r="Q45" s="73">
        <v>97.9</v>
      </c>
      <c r="R45" s="73">
        <v>560420</v>
      </c>
      <c r="T45" s="90">
        <v>670880</v>
      </c>
      <c r="W45" s="90">
        <v>216604.59</v>
      </c>
      <c r="X45" s="90">
        <v>45881.46</v>
      </c>
    </row>
    <row r="46" spans="1:25" x14ac:dyDescent="0.2">
      <c r="A46" s="251" t="s">
        <v>2552</v>
      </c>
      <c r="B46" s="89">
        <v>279067.26</v>
      </c>
      <c r="C46" s="89">
        <v>13434</v>
      </c>
      <c r="D46" s="89">
        <v>67028.62</v>
      </c>
      <c r="E46" s="251">
        <v>277841.38</v>
      </c>
      <c r="F46" s="251">
        <v>462504.23</v>
      </c>
      <c r="M46" s="251">
        <v>-2065072.41</v>
      </c>
      <c r="N46" s="251">
        <v>3139393.79</v>
      </c>
      <c r="O46" s="73">
        <v>1246245.45</v>
      </c>
      <c r="P46" s="73">
        <v>60000</v>
      </c>
      <c r="Q46" s="73">
        <v>349.32</v>
      </c>
      <c r="R46" s="73">
        <v>1121500</v>
      </c>
      <c r="T46" s="90">
        <v>1777828</v>
      </c>
      <c r="W46" s="90">
        <v>415226.22</v>
      </c>
      <c r="X46" s="90">
        <v>158383.44</v>
      </c>
    </row>
    <row r="47" spans="1:25" x14ac:dyDescent="0.2">
      <c r="A47" s="251" t="s">
        <v>2553</v>
      </c>
      <c r="B47" s="89">
        <v>235958.7</v>
      </c>
      <c r="C47" s="89">
        <v>9600</v>
      </c>
      <c r="D47" s="89">
        <v>62034.879999999997</v>
      </c>
      <c r="E47" s="251">
        <v>188469.78</v>
      </c>
      <c r="F47" s="251">
        <v>831266.64</v>
      </c>
      <c r="M47" s="251">
        <v>-1233203.54</v>
      </c>
      <c r="N47" s="251">
        <v>2592803.14</v>
      </c>
      <c r="O47" s="73">
        <v>615355.99</v>
      </c>
      <c r="P47" s="73">
        <v>50000</v>
      </c>
      <c r="Q47" s="73">
        <v>433.54</v>
      </c>
      <c r="R47" s="73">
        <v>1130750</v>
      </c>
      <c r="S47" s="73">
        <v>250</v>
      </c>
      <c r="T47" s="90">
        <v>1301510</v>
      </c>
      <c r="W47" s="90">
        <v>315549.3</v>
      </c>
      <c r="X47" s="90">
        <v>143503.82999999999</v>
      </c>
    </row>
    <row r="48" spans="1:25" x14ac:dyDescent="0.2">
      <c r="A48" s="251" t="s">
        <v>2554</v>
      </c>
      <c r="B48" s="89">
        <v>465382.27</v>
      </c>
      <c r="C48" s="89">
        <v>47050</v>
      </c>
      <c r="D48" s="89">
        <v>55654.43</v>
      </c>
      <c r="E48" s="251">
        <v>110132.91</v>
      </c>
      <c r="F48" s="251">
        <v>344601.08</v>
      </c>
      <c r="H48" s="232">
        <v>26695.4</v>
      </c>
      <c r="M48" s="251">
        <v>-1235855.6299999999</v>
      </c>
      <c r="N48" s="251">
        <v>2213150.63</v>
      </c>
      <c r="O48" s="73">
        <v>420751.65</v>
      </c>
      <c r="P48" s="73">
        <v>45000</v>
      </c>
      <c r="Q48" s="73">
        <v>862.83</v>
      </c>
      <c r="R48" s="73">
        <v>1011620</v>
      </c>
      <c r="S48" s="73">
        <v>22510.01</v>
      </c>
      <c r="T48" s="90">
        <v>1085150</v>
      </c>
      <c r="W48" s="90">
        <v>296093.27</v>
      </c>
      <c r="X48" s="90">
        <v>48678.93</v>
      </c>
    </row>
    <row r="49" spans="1:25" x14ac:dyDescent="0.2">
      <c r="A49" s="251" t="s">
        <v>2555</v>
      </c>
      <c r="B49" s="89">
        <v>292887.06</v>
      </c>
      <c r="C49" s="89">
        <v>49456</v>
      </c>
      <c r="D49" s="89">
        <v>31246.73</v>
      </c>
      <c r="E49" s="251">
        <v>1447472.85</v>
      </c>
      <c r="F49" s="251">
        <v>546560.74</v>
      </c>
      <c r="H49" s="232">
        <v>3400</v>
      </c>
      <c r="M49" s="251">
        <v>209274.9</v>
      </c>
      <c r="N49" s="251">
        <v>2118686.35</v>
      </c>
      <c r="O49" s="73">
        <v>616065.55000000005</v>
      </c>
      <c r="Q49" s="73">
        <v>312.07</v>
      </c>
      <c r="R49" s="73">
        <v>875370</v>
      </c>
      <c r="S49" s="73">
        <v>200</v>
      </c>
      <c r="T49" s="90">
        <v>1046133</v>
      </c>
      <c r="W49" s="90">
        <v>251086.25</v>
      </c>
      <c r="X49" s="90">
        <v>127542.24</v>
      </c>
    </row>
    <row r="50" spans="1:25" x14ac:dyDescent="0.2">
      <c r="A50" s="251" t="s">
        <v>2556</v>
      </c>
      <c r="B50" s="89">
        <v>866435.5</v>
      </c>
      <c r="C50" s="89">
        <v>21450</v>
      </c>
      <c r="D50" s="89">
        <v>54111.39</v>
      </c>
      <c r="E50" s="251">
        <v>897449.87</v>
      </c>
      <c r="F50" s="251">
        <v>232879.43</v>
      </c>
      <c r="H50" s="232">
        <v>23985</v>
      </c>
      <c r="M50" s="251">
        <v>-1394410.94</v>
      </c>
      <c r="N50" s="251">
        <v>3206691.97</v>
      </c>
      <c r="O50" s="73">
        <v>1439386.68</v>
      </c>
      <c r="P50" s="73">
        <v>402900</v>
      </c>
      <c r="Q50" s="73">
        <v>1194.68</v>
      </c>
      <c r="R50" s="73">
        <v>1710683</v>
      </c>
      <c r="S50" s="73">
        <v>2307</v>
      </c>
      <c r="T50" s="90">
        <v>2194163</v>
      </c>
      <c r="W50" s="90">
        <v>595058.52</v>
      </c>
      <c r="X50" s="90">
        <v>151159.67999999999</v>
      </c>
      <c r="Y50" s="90">
        <v>191</v>
      </c>
    </row>
    <row r="51" spans="1:25" x14ac:dyDescent="0.2">
      <c r="A51" s="251" t="s">
        <v>2557</v>
      </c>
      <c r="B51" s="89">
        <v>642463.11</v>
      </c>
      <c r="C51" s="89">
        <v>16900</v>
      </c>
      <c r="D51" s="89">
        <v>162220.32</v>
      </c>
      <c r="E51" s="251">
        <v>4</v>
      </c>
      <c r="F51" s="251">
        <v>1210381.51</v>
      </c>
      <c r="H51" s="232">
        <v>109450</v>
      </c>
      <c r="J51" s="232">
        <v>0</v>
      </c>
      <c r="M51" s="251">
        <v>-953932.85</v>
      </c>
      <c r="N51" s="251">
        <v>2598703.46</v>
      </c>
      <c r="O51" s="73">
        <v>2056519.86</v>
      </c>
      <c r="P51" s="73">
        <v>32500</v>
      </c>
      <c r="Q51" s="73">
        <v>700.84</v>
      </c>
      <c r="R51" s="73">
        <v>1432442.5</v>
      </c>
      <c r="S51" s="73">
        <v>62654</v>
      </c>
      <c r="T51" s="90">
        <v>2395386.5</v>
      </c>
      <c r="W51" s="90">
        <v>428067.08</v>
      </c>
      <c r="X51" s="90">
        <v>312505.28999999998</v>
      </c>
      <c r="Y51" s="90">
        <v>7800</v>
      </c>
    </row>
    <row r="52" spans="1:25" x14ac:dyDescent="0.2">
      <c r="A52" s="251" t="s">
        <v>2558</v>
      </c>
      <c r="B52" s="89">
        <v>691799.15</v>
      </c>
      <c r="C52" s="89">
        <v>0</v>
      </c>
      <c r="D52" s="89">
        <v>39034.199999999997</v>
      </c>
      <c r="E52" s="251">
        <v>201893.19</v>
      </c>
      <c r="F52" s="251">
        <v>198534.18</v>
      </c>
      <c r="H52" s="232">
        <v>21375</v>
      </c>
      <c r="J52" s="232">
        <v>0</v>
      </c>
      <c r="M52" s="251">
        <v>-1385848</v>
      </c>
      <c r="N52" s="251">
        <v>2341456.5299999998</v>
      </c>
      <c r="O52" s="73">
        <v>1265038.81</v>
      </c>
      <c r="P52" s="73">
        <v>81518</v>
      </c>
      <c r="Q52" s="73">
        <v>1065.24</v>
      </c>
      <c r="R52" s="73">
        <v>297325.09999999998</v>
      </c>
      <c r="S52" s="73">
        <v>50000</v>
      </c>
      <c r="T52" s="90">
        <v>784105.5</v>
      </c>
      <c r="W52" s="90">
        <v>355176.94</v>
      </c>
      <c r="X52" s="90">
        <v>149285.51999999999</v>
      </c>
    </row>
    <row r="53" spans="1:25" x14ac:dyDescent="0.2">
      <c r="A53" s="251" t="s">
        <v>2559</v>
      </c>
      <c r="B53" s="89">
        <v>780618.3</v>
      </c>
      <c r="C53" s="89">
        <v>0</v>
      </c>
      <c r="D53" s="89">
        <v>104394.67</v>
      </c>
      <c r="E53" s="251">
        <v>1982255.65</v>
      </c>
      <c r="F53" s="251">
        <v>780249.73</v>
      </c>
      <c r="J53" s="232">
        <v>224.31</v>
      </c>
      <c r="M53" s="251">
        <v>2008223.59</v>
      </c>
      <c r="N53" s="251">
        <v>1574485.41</v>
      </c>
      <c r="O53" s="73">
        <v>3009539.4</v>
      </c>
      <c r="Q53" s="73">
        <v>1487.93</v>
      </c>
      <c r="R53" s="73">
        <v>9136374.1999999993</v>
      </c>
      <c r="T53" s="90">
        <v>10443697.4</v>
      </c>
      <c r="W53" s="90">
        <v>1043900.33</v>
      </c>
      <c r="X53" s="90">
        <v>341163.76</v>
      </c>
    </row>
    <row r="54" spans="1:25" x14ac:dyDescent="0.2">
      <c r="A54" s="251" t="s">
        <v>2560</v>
      </c>
      <c r="B54" s="89">
        <v>315598.3</v>
      </c>
      <c r="C54" s="89">
        <v>0</v>
      </c>
      <c r="D54" s="89">
        <v>30519.51</v>
      </c>
      <c r="E54" s="251">
        <v>2</v>
      </c>
      <c r="F54" s="251">
        <v>70501.320000000007</v>
      </c>
      <c r="H54" s="232">
        <v>12375</v>
      </c>
      <c r="J54" s="232">
        <v>0</v>
      </c>
      <c r="M54" s="251">
        <v>-1250983.1100000001</v>
      </c>
      <c r="N54" s="251">
        <v>1566508.7</v>
      </c>
      <c r="O54" s="73">
        <v>752060.23</v>
      </c>
      <c r="Q54" s="73">
        <v>550.42999999999995</v>
      </c>
      <c r="R54" s="73">
        <v>1233205</v>
      </c>
      <c r="S54" s="73">
        <v>1673</v>
      </c>
      <c r="T54" s="90">
        <v>1563934</v>
      </c>
      <c r="W54" s="90">
        <v>267152.76</v>
      </c>
      <c r="X54" s="90">
        <v>17163.36</v>
      </c>
    </row>
    <row r="55" spans="1:25" x14ac:dyDescent="0.2">
      <c r="A55" s="251" t="s">
        <v>2561</v>
      </c>
      <c r="B55" s="89">
        <v>358021.53</v>
      </c>
      <c r="C55" s="89">
        <v>0</v>
      </c>
      <c r="D55" s="89">
        <v>20607.48</v>
      </c>
      <c r="E55" s="251">
        <v>11878.16</v>
      </c>
      <c r="F55" s="251">
        <v>90558.96</v>
      </c>
      <c r="H55" s="232">
        <v>0</v>
      </c>
      <c r="M55" s="251">
        <v>-2189294.04</v>
      </c>
      <c r="N55" s="251">
        <v>2534998.48</v>
      </c>
      <c r="O55" s="73">
        <v>1068818.6499999999</v>
      </c>
      <c r="P55" s="73">
        <v>48600</v>
      </c>
      <c r="Q55" s="73">
        <v>469.83</v>
      </c>
      <c r="R55" s="73">
        <v>1584406.5</v>
      </c>
      <c r="S55" s="73">
        <v>22014</v>
      </c>
      <c r="T55" s="90">
        <v>2033436.5</v>
      </c>
      <c r="W55" s="90">
        <v>448465.75</v>
      </c>
      <c r="X55" s="90">
        <v>29912.04</v>
      </c>
    </row>
    <row r="56" spans="1:25" x14ac:dyDescent="0.2">
      <c r="A56" s="251" t="s">
        <v>2562</v>
      </c>
      <c r="B56" s="89">
        <v>524017.19</v>
      </c>
      <c r="C56" s="89">
        <v>7500</v>
      </c>
      <c r="D56" s="89">
        <v>50355.16</v>
      </c>
      <c r="E56" s="251">
        <v>158990.93</v>
      </c>
      <c r="F56" s="251">
        <v>248081.35</v>
      </c>
      <c r="H56" s="232">
        <v>22905</v>
      </c>
      <c r="M56" s="251">
        <v>-1775597.1</v>
      </c>
      <c r="N56" s="251">
        <v>2415193.5099999998</v>
      </c>
      <c r="O56" s="73">
        <v>1391893.04</v>
      </c>
      <c r="P56" s="73">
        <v>40700</v>
      </c>
      <c r="Q56" s="73">
        <v>592.1</v>
      </c>
      <c r="R56" s="73">
        <v>1382041.5</v>
      </c>
      <c r="S56" s="73">
        <v>100000</v>
      </c>
      <c r="T56" s="90">
        <v>1654783.5</v>
      </c>
      <c r="W56" s="90">
        <v>635535.18999999994</v>
      </c>
      <c r="X56" s="90">
        <v>71708.73</v>
      </c>
    </row>
    <row r="57" spans="1:25" x14ac:dyDescent="0.2">
      <c r="A57" s="251" t="s">
        <v>2563</v>
      </c>
      <c r="B57" s="89">
        <v>402712.12</v>
      </c>
      <c r="C57" s="89">
        <v>0</v>
      </c>
      <c r="D57" s="89">
        <v>63130.14</v>
      </c>
      <c r="E57" s="251">
        <v>248719.88</v>
      </c>
      <c r="F57" s="251">
        <v>223542.25</v>
      </c>
      <c r="H57" s="232">
        <v>8011.04</v>
      </c>
      <c r="M57" s="251">
        <v>-732421.06</v>
      </c>
      <c r="N57" s="251">
        <v>1430245.31</v>
      </c>
      <c r="O57" s="73">
        <v>795379.25</v>
      </c>
      <c r="P57" s="73">
        <v>173880</v>
      </c>
      <c r="Q57" s="73">
        <v>320.02</v>
      </c>
      <c r="R57" s="73">
        <v>1225367</v>
      </c>
      <c r="T57" s="90">
        <v>1423388</v>
      </c>
      <c r="W57" s="90">
        <v>250774.19</v>
      </c>
      <c r="X57" s="90">
        <v>176572.98</v>
      </c>
    </row>
    <row r="58" spans="1:25" x14ac:dyDescent="0.2">
      <c r="A58" s="251" t="s">
        <v>2564</v>
      </c>
      <c r="B58" s="89">
        <v>559392.43999999994</v>
      </c>
      <c r="C58" s="89">
        <v>0</v>
      </c>
      <c r="D58" s="89">
        <v>85404.38</v>
      </c>
      <c r="E58" s="251">
        <v>3</v>
      </c>
      <c r="F58" s="251">
        <v>1365240.61</v>
      </c>
      <c r="H58" s="232">
        <v>100</v>
      </c>
      <c r="J58" s="232">
        <v>0</v>
      </c>
      <c r="M58" s="251">
        <v>-1124540.6499999999</v>
      </c>
      <c r="N58" s="251">
        <v>2897338.69</v>
      </c>
      <c r="O58" s="73">
        <v>1702684.33</v>
      </c>
      <c r="P58" s="73">
        <v>660335</v>
      </c>
      <c r="Q58" s="73">
        <v>347.06</v>
      </c>
      <c r="R58" s="73">
        <v>1510658</v>
      </c>
      <c r="S58" s="73">
        <v>124077</v>
      </c>
      <c r="T58" s="90">
        <v>2023806.5</v>
      </c>
      <c r="W58" s="90">
        <v>892245.87</v>
      </c>
      <c r="X58" s="90">
        <v>313876.13</v>
      </c>
    </row>
    <row r="59" spans="1:25" x14ac:dyDescent="0.2">
      <c r="A59" s="251" t="s">
        <v>2565</v>
      </c>
      <c r="B59" s="89">
        <v>225138.78</v>
      </c>
      <c r="C59" s="89">
        <v>0</v>
      </c>
      <c r="D59" s="89">
        <v>71440.035000000003</v>
      </c>
      <c r="E59" s="251">
        <v>2</v>
      </c>
      <c r="F59" s="251">
        <v>200569.59</v>
      </c>
      <c r="H59" s="232">
        <v>58900</v>
      </c>
      <c r="J59" s="232">
        <v>0</v>
      </c>
      <c r="M59" s="251">
        <v>-3139617.21</v>
      </c>
      <c r="N59" s="251">
        <v>3457082.1</v>
      </c>
      <c r="O59" s="73">
        <v>1097661.8500000001</v>
      </c>
      <c r="Q59" s="73">
        <v>401.8</v>
      </c>
      <c r="R59" s="73">
        <v>721277.5</v>
      </c>
      <c r="T59" s="90">
        <v>1232193.1000000001</v>
      </c>
      <c r="W59" s="90">
        <v>300343.60499999998</v>
      </c>
      <c r="X59" s="90">
        <v>85677.93</v>
      </c>
    </row>
    <row r="60" spans="1:25" x14ac:dyDescent="0.2">
      <c r="A60" s="251" t="s">
        <v>2566</v>
      </c>
      <c r="B60" s="89">
        <v>259133.76</v>
      </c>
      <c r="C60" s="89">
        <v>45000</v>
      </c>
      <c r="D60" s="89">
        <v>5770</v>
      </c>
      <c r="E60" s="251">
        <v>906746.9</v>
      </c>
      <c r="F60" s="251">
        <v>227255.79</v>
      </c>
      <c r="M60" s="251">
        <v>1174157.81</v>
      </c>
      <c r="N60" s="251">
        <v>339109.18</v>
      </c>
      <c r="O60" s="73">
        <v>858030.42</v>
      </c>
      <c r="Q60" s="73">
        <v>430.21</v>
      </c>
      <c r="R60" s="73">
        <v>739519.5</v>
      </c>
      <c r="S60" s="73">
        <v>100000</v>
      </c>
      <c r="T60" s="90">
        <v>954349.5</v>
      </c>
      <c r="W60" s="90">
        <v>504248</v>
      </c>
      <c r="X60" s="90">
        <v>106309.17</v>
      </c>
      <c r="Y60" s="90">
        <v>189000</v>
      </c>
    </row>
    <row r="61" spans="1:25" x14ac:dyDescent="0.2">
      <c r="A61" s="251" t="s">
        <v>2567</v>
      </c>
      <c r="B61" s="89">
        <v>212049.12</v>
      </c>
      <c r="C61" s="89">
        <v>0</v>
      </c>
      <c r="D61" s="89">
        <v>83071.42</v>
      </c>
      <c r="E61" s="251">
        <v>238068.78</v>
      </c>
      <c r="F61" s="251">
        <v>74444.91</v>
      </c>
      <c r="H61" s="232">
        <v>39905</v>
      </c>
      <c r="J61" s="232">
        <v>0</v>
      </c>
      <c r="M61" s="251">
        <v>-1217116.1200000001</v>
      </c>
      <c r="N61" s="251">
        <v>1695206.85</v>
      </c>
      <c r="O61" s="73">
        <v>621206.24</v>
      </c>
      <c r="R61" s="73">
        <v>1077674.5</v>
      </c>
      <c r="T61" s="90">
        <v>1313831.2</v>
      </c>
      <c r="W61" s="90">
        <v>195660.73</v>
      </c>
      <c r="X61" s="90">
        <v>50648.31</v>
      </c>
    </row>
    <row r="62" spans="1:25" x14ac:dyDescent="0.2">
      <c r="A62" s="251" t="s">
        <v>2568</v>
      </c>
      <c r="B62" s="89">
        <v>558386.77</v>
      </c>
      <c r="C62" s="89">
        <v>0</v>
      </c>
      <c r="D62" s="89">
        <v>32527.03</v>
      </c>
      <c r="E62" s="251">
        <v>81582.960000000006</v>
      </c>
      <c r="F62" s="251">
        <v>262754.61</v>
      </c>
      <c r="H62" s="232">
        <v>39556.1</v>
      </c>
      <c r="J62" s="232">
        <v>0</v>
      </c>
      <c r="M62" s="251">
        <v>-1837905.27</v>
      </c>
      <c r="N62" s="251">
        <v>2729343.72</v>
      </c>
      <c r="O62" s="73">
        <v>1208895.02</v>
      </c>
      <c r="Q62" s="73">
        <v>1032.3599999999999</v>
      </c>
      <c r="R62" s="73">
        <v>955553.5</v>
      </c>
      <c r="T62" s="90">
        <v>1469587.9</v>
      </c>
      <c r="W62" s="90">
        <v>533915.57999999996</v>
      </c>
      <c r="X62" s="90">
        <v>115101.58</v>
      </c>
    </row>
    <row r="63" spans="1:25" x14ac:dyDescent="0.2">
      <c r="A63" s="251" t="s">
        <v>2569</v>
      </c>
      <c r="B63" s="89">
        <v>721333.2</v>
      </c>
      <c r="C63" s="89">
        <v>0</v>
      </c>
      <c r="D63" s="89">
        <v>11553.69</v>
      </c>
      <c r="E63" s="251">
        <v>90302</v>
      </c>
      <c r="F63" s="251">
        <v>661641.03</v>
      </c>
      <c r="H63" s="232">
        <v>16824.55</v>
      </c>
      <c r="J63" s="232">
        <v>0</v>
      </c>
      <c r="M63" s="251">
        <v>-1894110.56</v>
      </c>
      <c r="N63" s="251">
        <v>3207310.61</v>
      </c>
      <c r="O63" s="73">
        <v>1748530.36</v>
      </c>
      <c r="P63" s="73">
        <v>101280</v>
      </c>
      <c r="Q63" s="73">
        <v>838.22</v>
      </c>
      <c r="R63" s="73">
        <v>1283270.5</v>
      </c>
      <c r="S63" s="73">
        <v>22940</v>
      </c>
      <c r="T63" s="90">
        <v>1899757.5</v>
      </c>
      <c r="W63" s="90">
        <v>668599.89</v>
      </c>
      <c r="X63" s="90">
        <v>292958.37</v>
      </c>
      <c r="Y63" s="90">
        <v>5000</v>
      </c>
    </row>
    <row r="64" spans="1:25" x14ac:dyDescent="0.2">
      <c r="A64" s="252" t="s">
        <v>2570</v>
      </c>
      <c r="B64" s="89">
        <v>757416.05</v>
      </c>
      <c r="C64" s="89">
        <v>0</v>
      </c>
      <c r="D64" s="89">
        <v>64438.36</v>
      </c>
      <c r="E64" s="251">
        <v>77902.149999999994</v>
      </c>
      <c r="F64" s="251">
        <v>220915.61</v>
      </c>
      <c r="H64" s="232">
        <v>90300</v>
      </c>
      <c r="M64" s="251">
        <v>-1936005.4</v>
      </c>
      <c r="N64" s="251">
        <v>2601971.02</v>
      </c>
      <c r="O64" s="73">
        <v>1474679.89</v>
      </c>
      <c r="P64" s="73">
        <v>183750</v>
      </c>
      <c r="Q64" s="73">
        <v>804.55</v>
      </c>
      <c r="R64" s="73">
        <v>824953</v>
      </c>
      <c r="S64" s="73">
        <v>23400</v>
      </c>
      <c r="T64" s="90">
        <v>1364063</v>
      </c>
      <c r="W64" s="90">
        <v>475725.22</v>
      </c>
      <c r="X64" s="90">
        <v>146111.67000000001</v>
      </c>
      <c r="Y64" s="90">
        <v>5000</v>
      </c>
    </row>
    <row r="65" spans="1:25" x14ac:dyDescent="0.2">
      <c r="A65" s="251" t="s">
        <v>2571</v>
      </c>
      <c r="B65" s="89">
        <v>410920.27</v>
      </c>
      <c r="C65" s="89">
        <v>0</v>
      </c>
      <c r="D65" s="89">
        <v>25600.880000000001</v>
      </c>
      <c r="E65" s="251">
        <v>844527.09</v>
      </c>
      <c r="F65" s="251">
        <v>88307.62</v>
      </c>
      <c r="H65" s="232">
        <v>14775</v>
      </c>
      <c r="J65" s="232">
        <v>0</v>
      </c>
      <c r="M65" s="251">
        <v>-1847986.76</v>
      </c>
      <c r="N65" s="251">
        <v>3048211.32</v>
      </c>
      <c r="O65" s="73">
        <v>1355508.37</v>
      </c>
      <c r="P65" s="73">
        <v>60000</v>
      </c>
      <c r="Q65" s="73">
        <v>484.97</v>
      </c>
      <c r="R65" s="73">
        <v>1331888</v>
      </c>
      <c r="S65" s="73">
        <v>22181</v>
      </c>
      <c r="T65" s="90">
        <v>1940290.2</v>
      </c>
      <c r="W65" s="90">
        <v>437374.48</v>
      </c>
      <c r="X65" s="90">
        <v>128868.36</v>
      </c>
    </row>
    <row r="66" spans="1:25" x14ac:dyDescent="0.2">
      <c r="A66" s="251" t="s">
        <v>2592</v>
      </c>
      <c r="B66" s="89">
        <v>548814.9</v>
      </c>
      <c r="C66" s="89">
        <v>0</v>
      </c>
      <c r="D66" s="89">
        <v>6143.86</v>
      </c>
      <c r="E66" s="251">
        <v>488907.44</v>
      </c>
      <c r="F66" s="251">
        <v>174222.71</v>
      </c>
      <c r="H66" s="232">
        <v>8200</v>
      </c>
      <c r="M66" s="251">
        <v>-330715.87</v>
      </c>
      <c r="N66" s="251">
        <v>1312112.72</v>
      </c>
      <c r="O66" s="73">
        <v>1039090.34</v>
      </c>
      <c r="P66" s="73">
        <v>175230</v>
      </c>
      <c r="Q66" s="73">
        <v>566.24</v>
      </c>
      <c r="R66" s="73">
        <v>806427.5</v>
      </c>
      <c r="S66" s="73">
        <v>1799</v>
      </c>
      <c r="T66" s="90">
        <v>1131505.5</v>
      </c>
      <c r="W66" s="90">
        <v>281459.65000000002</v>
      </c>
      <c r="X66" s="90">
        <v>197574.87</v>
      </c>
    </row>
    <row r="67" spans="1:25" x14ac:dyDescent="0.2">
      <c r="A67" s="251" t="s">
        <v>2572</v>
      </c>
      <c r="B67" s="89">
        <v>928116.53</v>
      </c>
      <c r="C67" s="89">
        <v>0</v>
      </c>
      <c r="D67" s="89">
        <v>70101.55</v>
      </c>
      <c r="E67" s="251">
        <v>796934.5</v>
      </c>
      <c r="F67" s="251">
        <v>244925.16</v>
      </c>
      <c r="H67" s="232">
        <v>20700</v>
      </c>
      <c r="J67" s="232">
        <v>0</v>
      </c>
      <c r="M67" s="251">
        <v>891950.75</v>
      </c>
      <c r="N67" s="251">
        <v>997975.02</v>
      </c>
      <c r="O67" s="73">
        <v>811869.65</v>
      </c>
      <c r="Q67" s="73">
        <v>1620.82</v>
      </c>
      <c r="R67" s="73">
        <v>1072740</v>
      </c>
      <c r="S67" s="73">
        <v>78983</v>
      </c>
      <c r="T67" s="90">
        <v>1333885</v>
      </c>
      <c r="W67" s="90">
        <v>363871.14</v>
      </c>
      <c r="X67" s="90">
        <v>99243.36</v>
      </c>
    </row>
    <row r="68" spans="1:25" x14ac:dyDescent="0.2">
      <c r="A68" s="251" t="s">
        <v>2573</v>
      </c>
      <c r="B68" s="89">
        <v>528322.81000000006</v>
      </c>
      <c r="C68" s="89">
        <v>95657.86</v>
      </c>
      <c r="D68" s="89">
        <v>41193.25</v>
      </c>
      <c r="E68" s="251">
        <v>638644.1</v>
      </c>
      <c r="F68" s="251">
        <v>215114.46</v>
      </c>
      <c r="H68" s="232">
        <v>24825</v>
      </c>
      <c r="I68" s="232">
        <v>67440</v>
      </c>
      <c r="M68" s="251">
        <v>-3012117.94</v>
      </c>
      <c r="N68" s="251">
        <v>4031791.24</v>
      </c>
      <c r="O68" s="73">
        <v>1116955.82</v>
      </c>
      <c r="P68" s="73">
        <v>132620</v>
      </c>
      <c r="Q68" s="73">
        <v>558.02</v>
      </c>
      <c r="R68" s="73">
        <v>1063980</v>
      </c>
      <c r="S68" s="73">
        <v>114799</v>
      </c>
      <c r="T68" s="90">
        <v>1481875</v>
      </c>
      <c r="U68" s="90">
        <v>5460</v>
      </c>
      <c r="W68" s="90">
        <v>432189.21</v>
      </c>
      <c r="X68" s="90">
        <v>71289.45</v>
      </c>
      <c r="Y68" s="90">
        <v>11980</v>
      </c>
    </row>
    <row r="69" spans="1:25" x14ac:dyDescent="0.2">
      <c r="A69" s="251" t="s">
        <v>2574</v>
      </c>
      <c r="B69" s="89">
        <v>781077.61</v>
      </c>
      <c r="C69" s="89">
        <v>36090.85</v>
      </c>
      <c r="D69" s="89">
        <v>88147.03</v>
      </c>
      <c r="E69" s="251">
        <v>247014</v>
      </c>
      <c r="F69" s="251">
        <v>462745.56</v>
      </c>
      <c r="H69" s="232">
        <v>50207.48</v>
      </c>
      <c r="M69" s="251">
        <v>1711382.27</v>
      </c>
      <c r="N69" s="251">
        <v>73641.19</v>
      </c>
      <c r="O69" s="73">
        <v>1794201.42</v>
      </c>
      <c r="P69" s="73">
        <v>124050</v>
      </c>
      <c r="Q69" s="73">
        <v>1546.51</v>
      </c>
      <c r="R69" s="73">
        <v>1595360</v>
      </c>
      <c r="S69" s="73">
        <v>269241</v>
      </c>
      <c r="T69" s="90">
        <v>2183914</v>
      </c>
      <c r="W69" s="90">
        <v>1392542.74</v>
      </c>
      <c r="X69" s="90">
        <v>87310.080000000002</v>
      </c>
    </row>
    <row r="70" spans="1:25" x14ac:dyDescent="0.2">
      <c r="A70" s="251" t="s">
        <v>2575</v>
      </c>
      <c r="B70" s="89">
        <v>191865.5</v>
      </c>
      <c r="C70" s="89">
        <v>0</v>
      </c>
      <c r="D70" s="89">
        <v>72320.63</v>
      </c>
      <c r="E70" s="251">
        <v>3</v>
      </c>
      <c r="F70" s="251">
        <v>-186635.9</v>
      </c>
      <c r="L70" s="251">
        <v>-450851.04</v>
      </c>
      <c r="N70" s="251">
        <v>607615.71</v>
      </c>
      <c r="O70" s="73">
        <v>976312.68</v>
      </c>
      <c r="Q70" s="73">
        <v>404.49</v>
      </c>
      <c r="R70" s="73">
        <v>832680</v>
      </c>
      <c r="T70" s="90">
        <v>1234418</v>
      </c>
      <c r="W70" s="90">
        <v>443393.71</v>
      </c>
      <c r="X70" s="90">
        <v>186642.9</v>
      </c>
    </row>
    <row r="71" spans="1:25" x14ac:dyDescent="0.2">
      <c r="A71" s="251" t="s">
        <v>2576</v>
      </c>
      <c r="B71" s="89">
        <v>791371.53</v>
      </c>
      <c r="C71" s="89">
        <v>0</v>
      </c>
      <c r="D71" s="89">
        <v>37683.24</v>
      </c>
      <c r="E71" s="251">
        <v>581268.15</v>
      </c>
      <c r="F71" s="251">
        <v>692056.81</v>
      </c>
      <c r="H71" s="232">
        <v>6000</v>
      </c>
      <c r="M71" s="251">
        <v>-1604767.93</v>
      </c>
      <c r="N71" s="251">
        <v>3812852.35</v>
      </c>
      <c r="O71" s="73">
        <v>845254.78</v>
      </c>
      <c r="Q71" s="73">
        <v>1165.25</v>
      </c>
      <c r="R71" s="73">
        <v>464624</v>
      </c>
      <c r="S71" s="73">
        <v>391328</v>
      </c>
      <c r="T71" s="90">
        <v>952019</v>
      </c>
      <c r="W71" s="90">
        <v>339064.26</v>
      </c>
      <c r="X71" s="90">
        <v>469666.46</v>
      </c>
    </row>
    <row r="72" spans="1:25" x14ac:dyDescent="0.2">
      <c r="A72" s="251" t="s">
        <v>2577</v>
      </c>
      <c r="B72" s="89">
        <v>561151.73</v>
      </c>
      <c r="C72" s="89">
        <v>103643.25</v>
      </c>
      <c r="D72" s="89">
        <v>109117.74</v>
      </c>
      <c r="E72" s="251">
        <v>562140.55000000005</v>
      </c>
      <c r="F72" s="251">
        <v>186434.67</v>
      </c>
      <c r="H72" s="232">
        <v>102603</v>
      </c>
      <c r="M72" s="251">
        <v>-894450.52</v>
      </c>
      <c r="N72" s="251">
        <v>1909993.72</v>
      </c>
      <c r="O72" s="73">
        <v>1245898.32</v>
      </c>
      <c r="P72" s="73">
        <v>190000</v>
      </c>
      <c r="Q72" s="73">
        <v>711.15</v>
      </c>
      <c r="R72" s="73">
        <v>927420</v>
      </c>
      <c r="S72" s="73">
        <v>135672</v>
      </c>
      <c r="T72" s="90">
        <v>1472974</v>
      </c>
      <c r="W72" s="90">
        <v>422060.01</v>
      </c>
      <c r="X72" s="90">
        <v>109557.72</v>
      </c>
    </row>
    <row r="73" spans="1:25" x14ac:dyDescent="0.2">
      <c r="A73" s="251" t="s">
        <v>2578</v>
      </c>
      <c r="B73" s="89">
        <v>397556.26</v>
      </c>
      <c r="C73" s="89">
        <v>47727.25</v>
      </c>
      <c r="D73" s="89">
        <v>36415.67</v>
      </c>
      <c r="E73" s="251">
        <v>226628.51</v>
      </c>
      <c r="F73" s="251">
        <v>13915.29</v>
      </c>
      <c r="H73" s="232">
        <v>6356</v>
      </c>
      <c r="M73" s="251">
        <v>-953667.24</v>
      </c>
      <c r="N73" s="251">
        <v>1439320.15</v>
      </c>
      <c r="O73" s="73">
        <v>1186672.1599999999</v>
      </c>
      <c r="P73" s="73">
        <v>166800</v>
      </c>
      <c r="Q73" s="73">
        <v>260.8</v>
      </c>
      <c r="R73" s="73">
        <v>549696</v>
      </c>
      <c r="S73" s="73">
        <v>356538</v>
      </c>
      <c r="T73" s="90">
        <v>1324136</v>
      </c>
      <c r="W73" s="90">
        <v>545311.18000000005</v>
      </c>
      <c r="X73" s="90">
        <v>105724.71</v>
      </c>
    </row>
    <row r="74" spans="1:25" x14ac:dyDescent="0.2">
      <c r="A74" s="251" t="s">
        <v>2579</v>
      </c>
      <c r="B74" s="89">
        <v>907066.7</v>
      </c>
      <c r="C74" s="89">
        <v>59091.63</v>
      </c>
      <c r="D74" s="89">
        <v>52927.35</v>
      </c>
      <c r="E74" s="251">
        <v>913067.4</v>
      </c>
      <c r="F74" s="251">
        <v>182029.93</v>
      </c>
      <c r="L74" s="251">
        <v>17550</v>
      </c>
      <c r="M74" s="251">
        <v>-3371071.5</v>
      </c>
      <c r="N74" s="251">
        <v>4868817.07</v>
      </c>
      <c r="O74" s="73">
        <v>1324148.3799999999</v>
      </c>
      <c r="P74" s="73">
        <v>326390</v>
      </c>
      <c r="Q74" s="73">
        <v>833.46</v>
      </c>
      <c r="R74" s="73">
        <v>677700</v>
      </c>
      <c r="T74" s="90">
        <v>1096343</v>
      </c>
      <c r="U74" s="90">
        <v>8230</v>
      </c>
      <c r="W74" s="90">
        <v>460408.25</v>
      </c>
      <c r="X74" s="90">
        <v>98409.15</v>
      </c>
    </row>
    <row r="75" spans="1:25" x14ac:dyDescent="0.2">
      <c r="A75" s="251" t="s">
        <v>2580</v>
      </c>
      <c r="B75" s="89">
        <v>385349.41</v>
      </c>
      <c r="C75" s="89">
        <v>0</v>
      </c>
      <c r="D75" s="89">
        <v>59511.29</v>
      </c>
      <c r="E75" s="251">
        <v>433013.34</v>
      </c>
      <c r="F75" s="251">
        <v>133963.65</v>
      </c>
      <c r="H75" s="232">
        <v>80550</v>
      </c>
      <c r="M75" s="251">
        <v>276457.03000000003</v>
      </c>
      <c r="N75" s="251">
        <v>310741.76000000001</v>
      </c>
      <c r="O75" s="73">
        <v>744022.32</v>
      </c>
      <c r="P75" s="73">
        <v>113750</v>
      </c>
      <c r="Q75" s="73">
        <v>322.26</v>
      </c>
      <c r="R75" s="73">
        <v>967500</v>
      </c>
      <c r="T75" s="90">
        <v>1165781</v>
      </c>
      <c r="W75" s="90">
        <v>231802.69</v>
      </c>
      <c r="X75" s="90">
        <v>75366.990000000005</v>
      </c>
    </row>
    <row r="76" spans="1:25" x14ac:dyDescent="0.2">
      <c r="A76" s="251" t="s">
        <v>2581</v>
      </c>
      <c r="B76" s="89">
        <v>175969.94</v>
      </c>
      <c r="C76" s="89">
        <v>0</v>
      </c>
      <c r="D76" s="89">
        <v>59070.82</v>
      </c>
      <c r="E76" s="251">
        <v>180713.87</v>
      </c>
      <c r="F76" s="251">
        <v>158001.68</v>
      </c>
      <c r="M76" s="251">
        <v>-2648078.71</v>
      </c>
      <c r="N76" s="251">
        <v>3225580.14</v>
      </c>
      <c r="O76" s="73">
        <v>856916.56</v>
      </c>
      <c r="Q76" s="73">
        <v>244.06</v>
      </c>
      <c r="R76" s="73">
        <v>219680</v>
      </c>
      <c r="S76" s="73">
        <v>1000</v>
      </c>
      <c r="T76" s="90">
        <v>475920</v>
      </c>
      <c r="W76" s="90">
        <v>351812.06</v>
      </c>
      <c r="X76" s="90">
        <v>93715.68</v>
      </c>
    </row>
    <row r="77" spans="1:25" x14ac:dyDescent="0.2">
      <c r="A77" s="251" t="s">
        <v>2582</v>
      </c>
      <c r="B77" s="89">
        <v>620004.18000000005</v>
      </c>
      <c r="C77" s="89">
        <v>55786.400000000001</v>
      </c>
      <c r="D77" s="89">
        <v>22642.16</v>
      </c>
      <c r="E77" s="251">
        <v>459200.19</v>
      </c>
      <c r="F77" s="251">
        <v>224322.65</v>
      </c>
      <c r="K77" s="251">
        <v>255150</v>
      </c>
      <c r="M77" s="251">
        <v>-1522828.36</v>
      </c>
      <c r="N77" s="251">
        <v>2484321.89</v>
      </c>
      <c r="O77" s="73">
        <v>1703810.34</v>
      </c>
      <c r="Q77" s="73">
        <v>1101.04</v>
      </c>
      <c r="R77" s="73">
        <v>603990</v>
      </c>
      <c r="S77" s="73">
        <v>300</v>
      </c>
      <c r="T77" s="90">
        <v>1345910</v>
      </c>
      <c r="W77" s="90">
        <v>635661.07999999996</v>
      </c>
      <c r="X77" s="90">
        <v>105167.25</v>
      </c>
    </row>
    <row r="78" spans="1:25" x14ac:dyDescent="0.2">
      <c r="A78" s="251" t="s">
        <v>2590</v>
      </c>
      <c r="B78" s="89">
        <v>228142.47</v>
      </c>
      <c r="C78" s="89">
        <v>0</v>
      </c>
      <c r="D78" s="89">
        <v>44606.66</v>
      </c>
      <c r="E78" s="251">
        <v>240081.22</v>
      </c>
      <c r="F78" s="251">
        <v>27773.05</v>
      </c>
      <c r="M78" s="251">
        <v>-933912.4</v>
      </c>
      <c r="N78" s="251">
        <v>1412549.96</v>
      </c>
      <c r="O78" s="73">
        <v>598913.34</v>
      </c>
      <c r="P78" s="73">
        <v>29700</v>
      </c>
      <c r="Q78" s="73">
        <v>308.45999999999998</v>
      </c>
      <c r="S78" s="73">
        <v>837810</v>
      </c>
      <c r="T78" s="90">
        <v>1049153.5</v>
      </c>
      <c r="W78" s="90">
        <v>221270.86</v>
      </c>
      <c r="X78" s="90">
        <v>115764.1</v>
      </c>
    </row>
    <row r="79" spans="1:25" x14ac:dyDescent="0.2">
      <c r="A79" s="251" t="s">
        <v>2593</v>
      </c>
      <c r="B79" s="89">
        <v>372852.91</v>
      </c>
      <c r="C79" s="89">
        <v>6120.46</v>
      </c>
      <c r="D79" s="89">
        <v>55442.98</v>
      </c>
      <c r="E79" s="251">
        <v>709051.96</v>
      </c>
      <c r="F79" s="251">
        <v>16443.16</v>
      </c>
      <c r="G79" s="232">
        <v>900</v>
      </c>
      <c r="H79" s="232">
        <v>91500</v>
      </c>
      <c r="M79" s="251">
        <v>-1131637.8700000001</v>
      </c>
      <c r="N79" s="251">
        <v>2368149.29</v>
      </c>
      <c r="O79" s="73">
        <v>687125.9</v>
      </c>
      <c r="Q79" s="73">
        <v>739.12</v>
      </c>
      <c r="R79" s="73">
        <v>1127490</v>
      </c>
      <c r="S79" s="73">
        <v>71355</v>
      </c>
      <c r="T79" s="90">
        <v>1270906</v>
      </c>
      <c r="W79" s="90">
        <v>561125.61</v>
      </c>
      <c r="X79" s="90">
        <v>93973.36</v>
      </c>
    </row>
    <row r="80" spans="1:25" x14ac:dyDescent="0.2">
      <c r="A80" s="251" t="s">
        <v>2583</v>
      </c>
      <c r="B80" s="89">
        <v>725241.7</v>
      </c>
      <c r="C80" s="89">
        <v>1881</v>
      </c>
      <c r="D80" s="89">
        <v>34538.97</v>
      </c>
      <c r="E80" s="251">
        <v>460959.57</v>
      </c>
      <c r="F80" s="251">
        <v>310491.34000000003</v>
      </c>
      <c r="H80" s="232">
        <v>22860</v>
      </c>
      <c r="M80" s="251">
        <v>-1476227.03</v>
      </c>
      <c r="N80" s="251">
        <v>2500428.33</v>
      </c>
      <c r="O80" s="73">
        <v>1478846.11</v>
      </c>
      <c r="Q80" s="73">
        <v>678.89</v>
      </c>
      <c r="R80" s="73">
        <v>950353.3</v>
      </c>
      <c r="S80" s="73">
        <v>6070</v>
      </c>
      <c r="T80" s="90">
        <v>1268671.3</v>
      </c>
      <c r="W80" s="90">
        <v>491263.53</v>
      </c>
      <c r="X80" s="90">
        <v>143207.19</v>
      </c>
    </row>
    <row r="81" spans="1:24" x14ac:dyDescent="0.2">
      <c r="A81" s="251" t="s">
        <v>2584</v>
      </c>
      <c r="B81" s="89">
        <v>390523.03</v>
      </c>
      <c r="C81" s="89">
        <v>1419</v>
      </c>
      <c r="D81" s="89">
        <v>38031.1</v>
      </c>
      <c r="E81" s="251">
        <v>5</v>
      </c>
      <c r="F81" s="251">
        <v>222748.81</v>
      </c>
      <c r="H81" s="232">
        <v>9900</v>
      </c>
      <c r="M81" s="251">
        <v>-1733354.94</v>
      </c>
      <c r="N81" s="251">
        <v>2140561.41</v>
      </c>
      <c r="O81" s="73">
        <v>973038.12</v>
      </c>
      <c r="P81" s="73">
        <v>37805</v>
      </c>
      <c r="Q81" s="73">
        <v>460.03</v>
      </c>
      <c r="R81" s="73">
        <v>634590</v>
      </c>
      <c r="T81" s="90">
        <v>1025654</v>
      </c>
      <c r="W81" s="90">
        <v>239694.99</v>
      </c>
      <c r="X81" s="90">
        <v>53670.69</v>
      </c>
    </row>
    <row r="82" spans="1:24" x14ac:dyDescent="0.2">
      <c r="A82" s="251" t="s">
        <v>2585</v>
      </c>
      <c r="B82" s="89">
        <v>690251.15</v>
      </c>
      <c r="C82" s="89">
        <v>4759.1000000000004</v>
      </c>
      <c r="D82" s="89">
        <v>40999.980000000003</v>
      </c>
      <c r="E82" s="251">
        <v>805227.55</v>
      </c>
      <c r="F82" s="251">
        <v>547965.82999999996</v>
      </c>
      <c r="H82" s="232">
        <v>116600</v>
      </c>
      <c r="M82" s="251">
        <v>-489112.87</v>
      </c>
      <c r="N82" s="251">
        <v>2191938.59</v>
      </c>
      <c r="O82" s="73">
        <v>1642068.98</v>
      </c>
      <c r="P82" s="73">
        <v>98068</v>
      </c>
      <c r="Q82" s="73">
        <v>660.39</v>
      </c>
      <c r="R82" s="73">
        <v>927712.5</v>
      </c>
      <c r="S82" s="73">
        <v>2688</v>
      </c>
      <c r="T82" s="90">
        <v>1522763.5</v>
      </c>
      <c r="W82" s="90">
        <v>425830.86</v>
      </c>
      <c r="X82" s="90">
        <v>249022.62</v>
      </c>
    </row>
    <row r="83" spans="1:24" x14ac:dyDescent="0.2">
      <c r="A83" s="251" t="s">
        <v>2586</v>
      </c>
      <c r="B83" s="89">
        <v>938223.68</v>
      </c>
      <c r="C83" s="89">
        <v>3663</v>
      </c>
      <c r="D83" s="89">
        <v>49568.63</v>
      </c>
      <c r="E83" s="251">
        <v>1037907.44</v>
      </c>
      <c r="F83" s="251">
        <v>343983.08</v>
      </c>
      <c r="H83" s="232">
        <v>27006.3</v>
      </c>
      <c r="M83" s="251">
        <v>-1998886.27</v>
      </c>
      <c r="N83" s="251">
        <v>4194803.6500000004</v>
      </c>
      <c r="O83" s="73">
        <v>1148024.43</v>
      </c>
      <c r="P83" s="73">
        <v>104780</v>
      </c>
      <c r="Q83" s="73">
        <v>1004.53</v>
      </c>
      <c r="R83" s="73">
        <v>1118739</v>
      </c>
      <c r="S83" s="73">
        <v>678</v>
      </c>
      <c r="T83" s="90">
        <v>1380427</v>
      </c>
      <c r="W83" s="90">
        <v>519512.73</v>
      </c>
      <c r="X83" s="90">
        <v>292888.08</v>
      </c>
    </row>
    <row r="84" spans="1:24" x14ac:dyDescent="0.2">
      <c r="A84" s="251" t="s">
        <v>2587</v>
      </c>
      <c r="B84" s="89">
        <v>327970.77</v>
      </c>
      <c r="C84" s="89">
        <v>924</v>
      </c>
      <c r="D84" s="89">
        <v>13553.77</v>
      </c>
      <c r="E84" s="251">
        <v>602824.27</v>
      </c>
      <c r="F84" s="251">
        <v>189344.99</v>
      </c>
      <c r="H84" s="232">
        <v>16050</v>
      </c>
      <c r="M84" s="251">
        <v>-1122371.27</v>
      </c>
      <c r="N84" s="251">
        <v>2119139.65</v>
      </c>
      <c r="O84" s="73">
        <v>913840.4</v>
      </c>
      <c r="P84" s="73">
        <v>38400</v>
      </c>
      <c r="Q84" s="73">
        <v>215</v>
      </c>
      <c r="R84" s="73">
        <v>831221</v>
      </c>
      <c r="S84" s="73">
        <v>1161</v>
      </c>
      <c r="T84" s="90">
        <v>1201071</v>
      </c>
      <c r="W84" s="90">
        <v>255113.29</v>
      </c>
      <c r="X84" s="90">
        <v>188093.69</v>
      </c>
    </row>
    <row r="85" spans="1:24" x14ac:dyDescent="0.2">
      <c r="A85" s="251" t="s">
        <v>2588</v>
      </c>
      <c r="B85" s="89">
        <v>702073.2</v>
      </c>
      <c r="C85" s="89">
        <v>1530</v>
      </c>
      <c r="D85" s="89">
        <v>73133.679999999993</v>
      </c>
      <c r="E85" s="251">
        <v>257597.23</v>
      </c>
      <c r="F85" s="251">
        <v>335170.45</v>
      </c>
      <c r="H85" s="232">
        <v>24975</v>
      </c>
      <c r="M85" s="251">
        <v>155777.5</v>
      </c>
      <c r="N85" s="251">
        <v>1096893.17</v>
      </c>
      <c r="O85" s="73">
        <v>1237056.3799999999</v>
      </c>
      <c r="P85" s="73">
        <v>38000</v>
      </c>
      <c r="R85" s="73">
        <v>1192050</v>
      </c>
      <c r="T85" s="90">
        <v>1404460</v>
      </c>
      <c r="W85" s="90">
        <v>512310.95</v>
      </c>
      <c r="X85" s="90">
        <v>202410.54</v>
      </c>
    </row>
    <row r="86" spans="1:24" x14ac:dyDescent="0.2">
      <c r="A86" s="251" t="s">
        <v>2589</v>
      </c>
      <c r="B86" s="89">
        <v>747851.99</v>
      </c>
      <c r="C86" s="89">
        <v>2673</v>
      </c>
      <c r="D86" s="89">
        <v>32730.84</v>
      </c>
      <c r="E86" s="251">
        <v>310339.95</v>
      </c>
      <c r="F86" s="251">
        <v>236777.15</v>
      </c>
      <c r="H86" s="232">
        <v>24265.9</v>
      </c>
      <c r="M86" s="251">
        <v>-2020759.86</v>
      </c>
      <c r="N86" s="251">
        <v>3207738.11</v>
      </c>
      <c r="O86" s="73">
        <v>918393.04</v>
      </c>
      <c r="P86" s="73">
        <v>86150</v>
      </c>
      <c r="R86" s="73">
        <v>986221</v>
      </c>
      <c r="S86" s="73">
        <v>6000</v>
      </c>
      <c r="T86" s="90">
        <v>1096595</v>
      </c>
      <c r="W86" s="90">
        <v>513015.88</v>
      </c>
      <c r="X86" s="90">
        <v>220335.39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I86"/>
  <sheetViews>
    <sheetView topLeftCell="X1" zoomScale="60" zoomScaleNormal="60" workbookViewId="0">
      <selection activeCell="AH14" sqref="AH14"/>
    </sheetView>
  </sheetViews>
  <sheetFormatPr defaultColWidth="2.75" defaultRowHeight="14.25" x14ac:dyDescent="0.2"/>
  <cols>
    <col min="1" max="1" width="5.5" style="272" bestFit="1" customWidth="1"/>
    <col min="2" max="2" width="14.75" style="272" customWidth="1"/>
    <col min="3" max="3" width="7.5" style="282" bestFit="1" customWidth="1"/>
    <col min="4" max="4" width="44.625" style="282" bestFit="1" customWidth="1"/>
    <col min="5" max="5" width="29" style="251"/>
    <col min="6" max="8" width="29" style="89"/>
    <col min="9" max="10" width="29" style="251"/>
    <col min="11" max="14" width="29" style="232"/>
    <col min="15" max="18" width="29" style="251"/>
    <col min="19" max="23" width="29" style="73"/>
    <col min="24" max="28" width="29" style="90"/>
    <col min="29" max="29" width="34.25" style="90" bestFit="1" customWidth="1"/>
    <col min="30" max="30" width="16.375" style="266" customWidth="1"/>
    <col min="31" max="31" width="15.875" style="289" bestFit="1" customWidth="1"/>
    <col min="32" max="32" width="17.375" style="283" bestFit="1" customWidth="1"/>
    <col min="33" max="33" width="17.625" style="285" bestFit="1" customWidth="1"/>
    <col min="34" max="34" width="19.125" style="286" bestFit="1" customWidth="1"/>
    <col min="35" max="35" width="14.625" style="290" bestFit="1" customWidth="1"/>
    <col min="36" max="16384" width="2.75" style="272"/>
  </cols>
  <sheetData>
    <row r="1" spans="1:35" x14ac:dyDescent="0.2">
      <c r="E1" s="251" t="s">
        <v>2456</v>
      </c>
      <c r="F1" s="89" t="s">
        <v>2457</v>
      </c>
      <c r="G1" s="89" t="s">
        <v>2458</v>
      </c>
      <c r="H1" s="89" t="s">
        <v>2459</v>
      </c>
      <c r="I1" s="251" t="s">
        <v>2460</v>
      </c>
      <c r="J1" s="251" t="s">
        <v>2461</v>
      </c>
      <c r="K1" s="232" t="s">
        <v>2463</v>
      </c>
      <c r="L1" s="232" t="s">
        <v>2464</v>
      </c>
      <c r="M1" s="232" t="s">
        <v>2465</v>
      </c>
      <c r="N1" s="232" t="s">
        <v>2466</v>
      </c>
      <c r="O1" s="251" t="s">
        <v>2467</v>
      </c>
      <c r="P1" s="251" t="s">
        <v>2468</v>
      </c>
      <c r="Q1" s="251" t="s">
        <v>2469</v>
      </c>
      <c r="R1" s="251" t="s">
        <v>2470</v>
      </c>
      <c r="S1" s="73" t="s">
        <v>2471</v>
      </c>
      <c r="T1" s="73" t="s">
        <v>2472</v>
      </c>
      <c r="U1" s="73" t="s">
        <v>2473</v>
      </c>
      <c r="V1" s="73" t="s">
        <v>2474</v>
      </c>
      <c r="W1" s="73" t="s">
        <v>2475</v>
      </c>
      <c r="X1" s="90" t="s">
        <v>2476</v>
      </c>
      <c r="Y1" s="90" t="s">
        <v>2477</v>
      </c>
      <c r="Z1" s="90" t="s">
        <v>2478</v>
      </c>
      <c r="AA1" s="90" t="s">
        <v>2479</v>
      </c>
      <c r="AB1" s="90" t="s">
        <v>2480</v>
      </c>
      <c r="AC1" s="90" t="s">
        <v>2481</v>
      </c>
      <c r="AD1" s="266" t="s">
        <v>6</v>
      </c>
      <c r="AE1" s="267" t="s">
        <v>7</v>
      </c>
      <c r="AF1" s="283" t="s">
        <v>8</v>
      </c>
      <c r="AG1" s="284" t="s">
        <v>9</v>
      </c>
      <c r="AH1" s="269" t="s">
        <v>10</v>
      </c>
      <c r="AI1" s="271" t="s">
        <v>11</v>
      </c>
    </row>
    <row r="2" spans="1:35" x14ac:dyDescent="0.2">
      <c r="B2" s="272" t="s">
        <v>55</v>
      </c>
      <c r="C2" s="282" t="s">
        <v>166</v>
      </c>
      <c r="E2" s="251" t="s">
        <v>2482</v>
      </c>
      <c r="F2" s="89" t="s">
        <v>2483</v>
      </c>
      <c r="G2" s="89" t="s">
        <v>2484</v>
      </c>
      <c r="H2" s="89" t="s">
        <v>2485</v>
      </c>
      <c r="I2" s="251" t="s">
        <v>2486</v>
      </c>
      <c r="J2" s="251" t="s">
        <v>2487</v>
      </c>
      <c r="K2" s="232" t="s">
        <v>2489</v>
      </c>
      <c r="L2" s="232" t="s">
        <v>2490</v>
      </c>
      <c r="M2" s="232" t="s">
        <v>2491</v>
      </c>
      <c r="N2" s="232" t="s">
        <v>2492</v>
      </c>
      <c r="O2" s="251" t="s">
        <v>2493</v>
      </c>
      <c r="P2" s="251" t="s">
        <v>2494</v>
      </c>
      <c r="Q2" s="251" t="s">
        <v>2495</v>
      </c>
      <c r="R2" s="251" t="s">
        <v>2496</v>
      </c>
      <c r="S2" s="73" t="s">
        <v>2497</v>
      </c>
      <c r="T2" s="73" t="s">
        <v>2498</v>
      </c>
      <c r="U2" s="73" t="s">
        <v>2499</v>
      </c>
      <c r="V2" s="73" t="s">
        <v>2500</v>
      </c>
      <c r="W2" s="73" t="s">
        <v>2501</v>
      </c>
      <c r="X2" s="90" t="s">
        <v>2502</v>
      </c>
      <c r="Y2" s="90" t="s">
        <v>2503</v>
      </c>
      <c r="Z2" s="90" t="s">
        <v>2504</v>
      </c>
      <c r="AA2" s="90" t="s">
        <v>2505</v>
      </c>
      <c r="AB2" s="90" t="s">
        <v>2506</v>
      </c>
      <c r="AC2" s="90" t="s">
        <v>2507</v>
      </c>
      <c r="AE2" s="267"/>
      <c r="AI2" s="268"/>
    </row>
    <row r="3" spans="1:35" x14ac:dyDescent="0.2">
      <c r="E3" s="251" t="s">
        <v>2508</v>
      </c>
      <c r="F3" s="89">
        <v>44989307.619999997</v>
      </c>
      <c r="G3" s="89">
        <v>1362631.36</v>
      </c>
      <c r="H3" s="89">
        <v>4501035.7309999997</v>
      </c>
      <c r="I3" s="251">
        <v>48205064.82</v>
      </c>
      <c r="J3" s="251">
        <v>36939016.600000001</v>
      </c>
      <c r="K3" s="232">
        <v>900</v>
      </c>
      <c r="L3" s="232">
        <v>2161320.27</v>
      </c>
      <c r="M3" s="232">
        <v>67440</v>
      </c>
      <c r="N3" s="232">
        <v>804.08</v>
      </c>
      <c r="O3" s="251">
        <v>255150</v>
      </c>
      <c r="P3" s="251">
        <v>-433301.04</v>
      </c>
      <c r="Q3" s="251">
        <v>-60950428.189999998</v>
      </c>
      <c r="R3" s="251">
        <v>189694652.86000001</v>
      </c>
      <c r="S3" s="73">
        <v>89086790.329999998</v>
      </c>
      <c r="T3" s="73">
        <v>12555053</v>
      </c>
      <c r="U3" s="73">
        <v>60430.52</v>
      </c>
      <c r="V3" s="73">
        <v>91619392.700000003</v>
      </c>
      <c r="W3" s="73">
        <v>4735501.51</v>
      </c>
      <c r="X3" s="90">
        <v>128426909.38</v>
      </c>
      <c r="Y3" s="90">
        <v>13690</v>
      </c>
      <c r="Z3" s="90">
        <v>1860</v>
      </c>
      <c r="AA3" s="90">
        <v>40650024.879000001</v>
      </c>
      <c r="AB3" s="90">
        <v>12935697.74</v>
      </c>
      <c r="AC3" s="90">
        <v>224392</v>
      </c>
      <c r="AD3" s="266">
        <f t="shared" ref="AD3:AI3" si="0">SUM(AD4:AD86)</f>
        <v>50852974.711000003</v>
      </c>
      <c r="AE3" s="267">
        <f t="shared" si="0"/>
        <v>2230464.35</v>
      </c>
      <c r="AF3" s="283">
        <f t="shared" si="0"/>
        <v>48622510.361000009</v>
      </c>
      <c r="AG3" s="285">
        <f t="shared" si="0"/>
        <v>198057168.06000009</v>
      </c>
      <c r="AH3" s="286">
        <f t="shared" si="0"/>
        <v>182252573.99900001</v>
      </c>
      <c r="AI3" s="268">
        <f t="shared" si="0"/>
        <v>15804594.061000008</v>
      </c>
    </row>
    <row r="4" spans="1:35" x14ac:dyDescent="0.2">
      <c r="A4" s="272" t="s">
        <v>279</v>
      </c>
      <c r="B4" s="272" t="s">
        <v>0</v>
      </c>
      <c r="C4" s="282">
        <v>5737</v>
      </c>
      <c r="D4" s="282" t="s">
        <v>600</v>
      </c>
      <c r="E4" s="251" t="s">
        <v>2512</v>
      </c>
      <c r="F4" s="89">
        <v>634828.29</v>
      </c>
      <c r="G4" s="89">
        <v>0</v>
      </c>
      <c r="H4" s="89">
        <v>34654.32</v>
      </c>
      <c r="I4" s="251">
        <v>1635347.03</v>
      </c>
      <c r="J4" s="251">
        <v>211160.64</v>
      </c>
      <c r="L4" s="232">
        <v>27622.17</v>
      </c>
      <c r="Q4" s="251">
        <v>2402114.7799999998</v>
      </c>
      <c r="R4" s="251">
        <v>198336.84</v>
      </c>
      <c r="S4" s="73">
        <v>844074.27</v>
      </c>
      <c r="T4" s="73">
        <v>120400</v>
      </c>
      <c r="U4" s="73">
        <v>841.29</v>
      </c>
      <c r="V4" s="73">
        <v>798800</v>
      </c>
      <c r="W4" s="73">
        <v>437581</v>
      </c>
      <c r="X4" s="90">
        <v>1207310</v>
      </c>
      <c r="AA4" s="90">
        <v>509471.36</v>
      </c>
      <c r="AB4" s="90">
        <v>156577.71</v>
      </c>
      <c r="AD4" s="266">
        <f>SUM(F4:H4)</f>
        <v>669482.61</v>
      </c>
      <c r="AE4" s="273">
        <f>SUM(K4:N4)</f>
        <v>27622.17</v>
      </c>
      <c r="AF4" s="287">
        <f>AD4-AE4</f>
        <v>641860.43999999994</v>
      </c>
      <c r="AG4" s="288">
        <f>SUM(S4:W4)</f>
        <v>2201696.56</v>
      </c>
      <c r="AH4" s="274">
        <f>SUM(X4:AC4)</f>
        <v>1873359.0699999998</v>
      </c>
      <c r="AI4" s="268">
        <f>AG4-AH4</f>
        <v>328337.49000000022</v>
      </c>
    </row>
    <row r="5" spans="1:35" x14ac:dyDescent="0.2">
      <c r="A5" s="272" t="s">
        <v>279</v>
      </c>
      <c r="B5" s="272" t="s">
        <v>0</v>
      </c>
      <c r="C5" s="282">
        <v>4213</v>
      </c>
      <c r="D5" s="282" t="s">
        <v>601</v>
      </c>
      <c r="E5" s="251" t="s">
        <v>2513</v>
      </c>
      <c r="F5" s="89">
        <v>337320.35</v>
      </c>
      <c r="G5" s="89">
        <v>143757.68</v>
      </c>
      <c r="H5" s="89">
        <v>82994.080000000002</v>
      </c>
      <c r="I5" s="251">
        <v>579136.41</v>
      </c>
      <c r="J5" s="251">
        <v>227923.35</v>
      </c>
      <c r="L5" s="232">
        <v>10500</v>
      </c>
      <c r="Q5" s="251">
        <v>-642401.68999999994</v>
      </c>
      <c r="R5" s="251">
        <v>2159407.13</v>
      </c>
      <c r="S5" s="73">
        <v>1116489.8999999999</v>
      </c>
      <c r="T5" s="73">
        <v>259810</v>
      </c>
      <c r="U5" s="73">
        <v>344.34</v>
      </c>
      <c r="V5" s="73">
        <v>1049880</v>
      </c>
      <c r="X5" s="90">
        <v>1699877</v>
      </c>
      <c r="AA5" s="90">
        <v>600865.69999999995</v>
      </c>
      <c r="AB5" s="90">
        <v>138157.10999999999</v>
      </c>
      <c r="AD5" s="266">
        <f t="shared" ref="AD5:AD68" si="1">SUM(F5:H5)</f>
        <v>564072.11</v>
      </c>
      <c r="AE5" s="273">
        <f t="shared" ref="AE5:AE68" si="2">SUM(K5:N5)</f>
        <v>10500</v>
      </c>
      <c r="AF5" s="287">
        <f t="shared" ref="AF5:AF68" si="3">AD5-AE5</f>
        <v>553572.11</v>
      </c>
      <c r="AG5" s="288">
        <f t="shared" ref="AG5:AG68" si="4">SUM(S5:W5)</f>
        <v>2426524.2400000002</v>
      </c>
      <c r="AH5" s="274">
        <f t="shared" ref="AH5:AH68" si="5">SUM(X5:AC5)</f>
        <v>2438899.81</v>
      </c>
      <c r="AI5" s="268">
        <f t="shared" ref="AI5:AI68" si="6">AG5-AH5</f>
        <v>-12375.569999999832</v>
      </c>
    </row>
    <row r="6" spans="1:35" x14ac:dyDescent="0.2">
      <c r="A6" s="272" t="s">
        <v>279</v>
      </c>
      <c r="B6" s="272" t="s">
        <v>0</v>
      </c>
      <c r="C6" s="282">
        <v>4949</v>
      </c>
      <c r="D6" s="282" t="s">
        <v>602</v>
      </c>
      <c r="E6" s="251" t="s">
        <v>2514</v>
      </c>
      <c r="F6" s="89">
        <v>402596.24</v>
      </c>
      <c r="G6" s="89">
        <v>9388.15</v>
      </c>
      <c r="H6" s="89">
        <v>82787.28</v>
      </c>
      <c r="I6" s="251">
        <v>860795.78</v>
      </c>
      <c r="J6" s="251">
        <v>803324.85</v>
      </c>
      <c r="L6" s="232">
        <v>15108.3</v>
      </c>
      <c r="Q6" s="251">
        <v>-805388.51</v>
      </c>
      <c r="R6" s="251">
        <v>3104237.14</v>
      </c>
      <c r="S6" s="73">
        <v>1074673.53</v>
      </c>
      <c r="T6" s="73">
        <v>315120</v>
      </c>
      <c r="U6" s="73">
        <v>508.67</v>
      </c>
      <c r="V6" s="73">
        <v>1468290</v>
      </c>
      <c r="W6" s="73">
        <v>38280</v>
      </c>
      <c r="X6" s="90">
        <v>1970598</v>
      </c>
      <c r="AA6" s="90">
        <v>455688.52</v>
      </c>
      <c r="AB6" s="90">
        <v>122824.31</v>
      </c>
      <c r="AC6" s="90">
        <v>150</v>
      </c>
      <c r="AD6" s="266">
        <f t="shared" si="1"/>
        <v>494771.67000000004</v>
      </c>
      <c r="AE6" s="273">
        <f t="shared" si="2"/>
        <v>15108.3</v>
      </c>
      <c r="AF6" s="287">
        <f t="shared" si="3"/>
        <v>479663.37000000005</v>
      </c>
      <c r="AG6" s="288">
        <f t="shared" si="4"/>
        <v>2896872.2</v>
      </c>
      <c r="AH6" s="274">
        <f t="shared" si="5"/>
        <v>2549260.83</v>
      </c>
      <c r="AI6" s="268">
        <f t="shared" si="6"/>
        <v>347611.37000000011</v>
      </c>
    </row>
    <row r="7" spans="1:35" x14ac:dyDescent="0.2">
      <c r="A7" s="272" t="s">
        <v>279</v>
      </c>
      <c r="B7" s="272" t="s">
        <v>0</v>
      </c>
      <c r="C7" s="282">
        <v>7233</v>
      </c>
      <c r="D7" s="282" t="s">
        <v>603</v>
      </c>
      <c r="E7" s="251" t="s">
        <v>2515</v>
      </c>
      <c r="F7" s="89">
        <v>719135.16</v>
      </c>
      <c r="G7" s="89">
        <v>47520.160000000003</v>
      </c>
      <c r="H7" s="89">
        <v>59762.75</v>
      </c>
      <c r="I7" s="251">
        <v>97993.36</v>
      </c>
      <c r="J7" s="251">
        <v>135683.24</v>
      </c>
      <c r="L7" s="232">
        <v>48150</v>
      </c>
      <c r="Q7" s="251">
        <v>-557178.21</v>
      </c>
      <c r="R7" s="251">
        <v>1481598.18</v>
      </c>
      <c r="S7" s="73">
        <v>960016.65</v>
      </c>
      <c r="T7" s="73">
        <v>878255</v>
      </c>
      <c r="U7" s="73">
        <v>840.51</v>
      </c>
      <c r="V7" s="73">
        <v>1467300</v>
      </c>
      <c r="W7" s="73">
        <v>524476</v>
      </c>
      <c r="X7" s="90">
        <v>2389254</v>
      </c>
      <c r="AA7" s="90">
        <v>1073638.1100000001</v>
      </c>
      <c r="AB7" s="90">
        <v>137998.35</v>
      </c>
      <c r="AD7" s="266">
        <f t="shared" si="1"/>
        <v>826418.07000000007</v>
      </c>
      <c r="AE7" s="273">
        <f t="shared" si="2"/>
        <v>48150</v>
      </c>
      <c r="AF7" s="287">
        <f t="shared" si="3"/>
        <v>778268.07000000007</v>
      </c>
      <c r="AG7" s="288">
        <f t="shared" si="4"/>
        <v>3830888.16</v>
      </c>
      <c r="AH7" s="274">
        <f t="shared" si="5"/>
        <v>3600890.4600000004</v>
      </c>
      <c r="AI7" s="268">
        <f t="shared" si="6"/>
        <v>229997.69999999972</v>
      </c>
    </row>
    <row r="8" spans="1:35" x14ac:dyDescent="0.2">
      <c r="A8" s="272" t="s">
        <v>279</v>
      </c>
      <c r="B8" s="272" t="s">
        <v>0</v>
      </c>
      <c r="C8" s="282">
        <v>5081</v>
      </c>
      <c r="D8" s="282" t="s">
        <v>604</v>
      </c>
      <c r="E8" s="251" t="s">
        <v>2516</v>
      </c>
      <c r="F8" s="89">
        <v>691706.24</v>
      </c>
      <c r="G8" s="89">
        <v>14195.7</v>
      </c>
      <c r="H8" s="89">
        <v>37295.35</v>
      </c>
      <c r="I8" s="251">
        <v>25255.599999999999</v>
      </c>
      <c r="J8" s="251">
        <v>819068</v>
      </c>
      <c r="L8" s="232">
        <v>31800</v>
      </c>
      <c r="Q8" s="251">
        <v>-1938847.85</v>
      </c>
      <c r="R8" s="251">
        <v>3577514.61</v>
      </c>
      <c r="S8" s="73">
        <v>1214086.99</v>
      </c>
      <c r="T8" s="73">
        <v>135575</v>
      </c>
      <c r="U8" s="73">
        <v>971.92</v>
      </c>
      <c r="V8" s="73">
        <v>978810</v>
      </c>
      <c r="W8" s="73">
        <v>206490</v>
      </c>
      <c r="X8" s="90">
        <v>1761000</v>
      </c>
      <c r="AA8" s="90">
        <v>670167.88</v>
      </c>
      <c r="AB8" s="90">
        <v>71146.899999999994</v>
      </c>
      <c r="AD8" s="266">
        <f t="shared" si="1"/>
        <v>743197.28999999992</v>
      </c>
      <c r="AE8" s="273">
        <f t="shared" si="2"/>
        <v>31800</v>
      </c>
      <c r="AF8" s="287">
        <f t="shared" si="3"/>
        <v>711397.28999999992</v>
      </c>
      <c r="AG8" s="288">
        <f t="shared" si="4"/>
        <v>2535933.91</v>
      </c>
      <c r="AH8" s="274">
        <f t="shared" si="5"/>
        <v>2502314.7799999998</v>
      </c>
      <c r="AI8" s="268">
        <f t="shared" si="6"/>
        <v>33619.130000000354</v>
      </c>
    </row>
    <row r="9" spans="1:35" x14ac:dyDescent="0.2">
      <c r="A9" s="272" t="s">
        <v>279</v>
      </c>
      <c r="B9" s="272" t="s">
        <v>0</v>
      </c>
      <c r="C9" s="282">
        <v>1868</v>
      </c>
      <c r="D9" s="282" t="s">
        <v>605</v>
      </c>
      <c r="E9" s="251" t="s">
        <v>2517</v>
      </c>
      <c r="F9" s="89">
        <v>286069.19</v>
      </c>
      <c r="G9" s="89">
        <v>0</v>
      </c>
      <c r="H9" s="89">
        <v>57420.61</v>
      </c>
      <c r="I9" s="251">
        <v>361447.12</v>
      </c>
      <c r="J9" s="251">
        <v>213905.21</v>
      </c>
      <c r="L9" s="232">
        <v>15731.5</v>
      </c>
      <c r="Q9" s="251">
        <v>941023.64</v>
      </c>
      <c r="R9" s="251">
        <v>80851.62</v>
      </c>
      <c r="S9" s="73">
        <v>459411.09</v>
      </c>
      <c r="U9" s="73">
        <v>396.65</v>
      </c>
      <c r="V9" s="73">
        <v>1007950</v>
      </c>
      <c r="X9" s="90">
        <v>1140880</v>
      </c>
      <c r="AA9" s="90">
        <v>340749.97</v>
      </c>
      <c r="AB9" s="90">
        <v>90671.4</v>
      </c>
      <c r="AD9" s="266">
        <f t="shared" si="1"/>
        <v>343489.8</v>
      </c>
      <c r="AE9" s="273">
        <f t="shared" si="2"/>
        <v>15731.5</v>
      </c>
      <c r="AF9" s="287">
        <f t="shared" si="3"/>
        <v>327758.3</v>
      </c>
      <c r="AG9" s="288">
        <f t="shared" si="4"/>
        <v>1467757.74</v>
      </c>
      <c r="AH9" s="274">
        <f t="shared" si="5"/>
        <v>1572301.3699999999</v>
      </c>
      <c r="AI9" s="268">
        <f t="shared" si="6"/>
        <v>-104543.62999999989</v>
      </c>
    </row>
    <row r="10" spans="1:35" x14ac:dyDescent="0.2">
      <c r="A10" s="272" t="s">
        <v>279</v>
      </c>
      <c r="B10" s="272" t="s">
        <v>0</v>
      </c>
      <c r="C10" s="282">
        <v>7126</v>
      </c>
      <c r="D10" s="282" t="s">
        <v>606</v>
      </c>
      <c r="E10" s="251" t="s">
        <v>2518</v>
      </c>
      <c r="F10" s="89">
        <v>967437.42</v>
      </c>
      <c r="G10" s="89">
        <v>0</v>
      </c>
      <c r="H10" s="89">
        <v>102461.22</v>
      </c>
      <c r="I10" s="251">
        <v>979440.93</v>
      </c>
      <c r="J10" s="251">
        <v>1686879.85</v>
      </c>
      <c r="L10" s="232">
        <v>23850</v>
      </c>
      <c r="Q10" s="251">
        <v>962353.97</v>
      </c>
      <c r="R10" s="251">
        <v>2359303.7200000002</v>
      </c>
      <c r="S10" s="73">
        <v>1104999.8400000001</v>
      </c>
      <c r="T10" s="73">
        <v>761270</v>
      </c>
      <c r="U10" s="73">
        <v>966.88</v>
      </c>
      <c r="V10" s="73">
        <v>1203400</v>
      </c>
      <c r="W10" s="73">
        <v>96510</v>
      </c>
      <c r="X10" s="90">
        <v>1816690</v>
      </c>
      <c r="Z10" s="90">
        <v>1860</v>
      </c>
      <c r="AA10" s="90">
        <v>602394.65</v>
      </c>
      <c r="AB10" s="90">
        <v>285464.34000000003</v>
      </c>
      <c r="AD10" s="266">
        <f t="shared" si="1"/>
        <v>1069898.6400000001</v>
      </c>
      <c r="AE10" s="273">
        <f t="shared" si="2"/>
        <v>23850</v>
      </c>
      <c r="AF10" s="287">
        <f t="shared" si="3"/>
        <v>1046048.6400000001</v>
      </c>
      <c r="AG10" s="288">
        <f t="shared" si="4"/>
        <v>3167146.7199999997</v>
      </c>
      <c r="AH10" s="274">
        <f t="shared" si="5"/>
        <v>2706408.9899999998</v>
      </c>
      <c r="AI10" s="268">
        <f t="shared" si="6"/>
        <v>460737.73</v>
      </c>
    </row>
    <row r="11" spans="1:35" x14ac:dyDescent="0.2">
      <c r="A11" s="272" t="s">
        <v>279</v>
      </c>
      <c r="B11" s="272" t="s">
        <v>0</v>
      </c>
      <c r="C11" s="282">
        <v>2671</v>
      </c>
      <c r="D11" s="282" t="s">
        <v>607</v>
      </c>
      <c r="E11" s="251" t="s">
        <v>2519</v>
      </c>
      <c r="F11" s="89">
        <v>107164.21</v>
      </c>
      <c r="G11" s="89">
        <v>28975.91</v>
      </c>
      <c r="H11" s="89">
        <v>41759.74</v>
      </c>
      <c r="I11" s="251">
        <v>757150.44</v>
      </c>
      <c r="J11" s="251">
        <v>136651.57999999999</v>
      </c>
      <c r="Q11" s="251">
        <v>-937709.78</v>
      </c>
      <c r="R11" s="251">
        <v>2243800.1</v>
      </c>
      <c r="S11" s="73">
        <v>556542.12</v>
      </c>
      <c r="T11" s="73">
        <v>81550</v>
      </c>
      <c r="U11" s="73">
        <v>189.19</v>
      </c>
      <c r="V11" s="73">
        <v>421450</v>
      </c>
      <c r="X11" s="90">
        <v>862402</v>
      </c>
      <c r="AA11" s="90">
        <v>260223.52</v>
      </c>
      <c r="AB11" s="90">
        <v>146335.23000000001</v>
      </c>
      <c r="AD11" s="266">
        <f t="shared" si="1"/>
        <v>177899.86</v>
      </c>
      <c r="AE11" s="273">
        <f t="shared" si="2"/>
        <v>0</v>
      </c>
      <c r="AF11" s="287">
        <f t="shared" si="3"/>
        <v>177899.86</v>
      </c>
      <c r="AG11" s="288">
        <f t="shared" si="4"/>
        <v>1059731.31</v>
      </c>
      <c r="AH11" s="274">
        <f t="shared" si="5"/>
        <v>1268960.75</v>
      </c>
      <c r="AI11" s="268">
        <f t="shared" si="6"/>
        <v>-209229.43999999994</v>
      </c>
    </row>
    <row r="12" spans="1:35" ht="13.5" customHeight="1" x14ac:dyDescent="0.2">
      <c r="A12" s="272" t="s">
        <v>279</v>
      </c>
      <c r="B12" s="272" t="s">
        <v>0</v>
      </c>
      <c r="C12" s="282">
        <v>4454</v>
      </c>
      <c r="D12" s="282" t="s">
        <v>608</v>
      </c>
      <c r="E12" s="251" t="s">
        <v>2520</v>
      </c>
      <c r="F12" s="89">
        <v>652243.91</v>
      </c>
      <c r="G12" s="89">
        <v>11746.56</v>
      </c>
      <c r="H12" s="89">
        <v>92767.86</v>
      </c>
      <c r="I12" s="251">
        <v>86430.03</v>
      </c>
      <c r="J12" s="251">
        <v>180210.1</v>
      </c>
      <c r="L12" s="232">
        <v>13050</v>
      </c>
      <c r="Q12" s="251">
        <v>-1311418.32</v>
      </c>
      <c r="R12" s="251">
        <v>2541297.98</v>
      </c>
      <c r="S12" s="73">
        <v>618567.01</v>
      </c>
      <c r="T12" s="73">
        <v>110220</v>
      </c>
      <c r="U12" s="73">
        <v>1281.42</v>
      </c>
      <c r="V12" s="73">
        <v>1015700</v>
      </c>
      <c r="W12" s="73">
        <v>249186</v>
      </c>
      <c r="X12" s="90">
        <v>1556870</v>
      </c>
      <c r="AA12" s="90">
        <v>482708.22</v>
      </c>
      <c r="AB12" s="90">
        <v>127516.41</v>
      </c>
      <c r="AD12" s="266">
        <f t="shared" si="1"/>
        <v>756758.33000000007</v>
      </c>
      <c r="AE12" s="273">
        <f t="shared" si="2"/>
        <v>13050</v>
      </c>
      <c r="AF12" s="287">
        <f t="shared" si="3"/>
        <v>743708.33000000007</v>
      </c>
      <c r="AG12" s="288">
        <f t="shared" si="4"/>
        <v>1994954.4300000002</v>
      </c>
      <c r="AH12" s="274">
        <f t="shared" si="5"/>
        <v>2167094.63</v>
      </c>
      <c r="AI12" s="268">
        <f t="shared" si="6"/>
        <v>-172140.19999999972</v>
      </c>
    </row>
    <row r="13" spans="1:35" x14ac:dyDescent="0.2">
      <c r="A13" s="272" t="s">
        <v>279</v>
      </c>
      <c r="B13" s="272" t="s">
        <v>0</v>
      </c>
      <c r="C13" s="282">
        <v>3077</v>
      </c>
      <c r="D13" s="282" t="s">
        <v>609</v>
      </c>
      <c r="E13" s="251" t="s">
        <v>2521</v>
      </c>
      <c r="F13" s="89">
        <v>443863.53</v>
      </c>
      <c r="G13" s="89">
        <v>10080.780000000001</v>
      </c>
      <c r="H13" s="89">
        <v>22168.19</v>
      </c>
      <c r="I13" s="251">
        <v>1911271.89</v>
      </c>
      <c r="J13" s="251">
        <v>238308.25</v>
      </c>
      <c r="L13" s="232">
        <v>80294.28</v>
      </c>
      <c r="Q13" s="251">
        <v>448536.59</v>
      </c>
      <c r="R13" s="251">
        <v>2357450.56</v>
      </c>
      <c r="S13" s="73">
        <v>484381.74</v>
      </c>
      <c r="T13" s="73">
        <v>80000</v>
      </c>
      <c r="U13" s="73">
        <v>856.38</v>
      </c>
      <c r="V13" s="73">
        <v>353000</v>
      </c>
      <c r="X13" s="90">
        <v>497000</v>
      </c>
      <c r="AA13" s="90">
        <v>448541.75</v>
      </c>
      <c r="AB13" s="90">
        <v>118505.16</v>
      </c>
      <c r="AD13" s="266">
        <f t="shared" si="1"/>
        <v>476112.50000000006</v>
      </c>
      <c r="AE13" s="273">
        <f t="shared" si="2"/>
        <v>80294.28</v>
      </c>
      <c r="AF13" s="287">
        <f t="shared" si="3"/>
        <v>395818.22000000009</v>
      </c>
      <c r="AG13" s="288">
        <f t="shared" si="4"/>
        <v>918238.12</v>
      </c>
      <c r="AH13" s="274">
        <f t="shared" si="5"/>
        <v>1064046.9099999999</v>
      </c>
      <c r="AI13" s="268">
        <f t="shared" si="6"/>
        <v>-145808.78999999992</v>
      </c>
    </row>
    <row r="14" spans="1:35" x14ac:dyDescent="0.2">
      <c r="A14" s="272" t="s">
        <v>279</v>
      </c>
      <c r="B14" s="272" t="s">
        <v>0</v>
      </c>
      <c r="C14" s="282">
        <v>2778</v>
      </c>
      <c r="D14" s="282" t="s">
        <v>610</v>
      </c>
      <c r="E14" s="251" t="s">
        <v>2522</v>
      </c>
      <c r="F14" s="89">
        <v>374745.5</v>
      </c>
      <c r="G14" s="89">
        <v>9415.7900000000009</v>
      </c>
      <c r="H14" s="89">
        <v>26660.959999999999</v>
      </c>
      <c r="I14" s="251">
        <v>960830.87</v>
      </c>
      <c r="J14" s="251">
        <v>607702.43000000005</v>
      </c>
      <c r="L14" s="232">
        <v>13800</v>
      </c>
      <c r="Q14" s="251">
        <v>-1273945.6299999999</v>
      </c>
      <c r="R14" s="251">
        <v>3416597.09</v>
      </c>
      <c r="S14" s="73">
        <v>786760.27</v>
      </c>
      <c r="T14" s="73">
        <v>80000</v>
      </c>
      <c r="U14" s="73">
        <v>534.59</v>
      </c>
      <c r="V14" s="73">
        <v>704790</v>
      </c>
      <c r="X14" s="90">
        <v>1125720</v>
      </c>
      <c r="AA14" s="90">
        <v>315662.81</v>
      </c>
      <c r="AB14" s="90">
        <v>246099.96</v>
      </c>
      <c r="AD14" s="266">
        <f t="shared" si="1"/>
        <v>410822.25</v>
      </c>
      <c r="AE14" s="273">
        <f t="shared" si="2"/>
        <v>13800</v>
      </c>
      <c r="AF14" s="287">
        <f t="shared" si="3"/>
        <v>397022.25</v>
      </c>
      <c r="AG14" s="288">
        <f t="shared" si="4"/>
        <v>1572084.8599999999</v>
      </c>
      <c r="AH14" s="274">
        <f t="shared" si="5"/>
        <v>1687482.77</v>
      </c>
      <c r="AI14" s="268">
        <f t="shared" si="6"/>
        <v>-115397.91000000015</v>
      </c>
    </row>
    <row r="15" spans="1:35" x14ac:dyDescent="0.2">
      <c r="A15" s="272" t="s">
        <v>279</v>
      </c>
      <c r="B15" s="272" t="s">
        <v>0</v>
      </c>
      <c r="C15" s="282">
        <v>4143</v>
      </c>
      <c r="D15" s="282" t="s">
        <v>611</v>
      </c>
      <c r="E15" s="251" t="s">
        <v>2523</v>
      </c>
      <c r="F15" s="89">
        <v>645465.1</v>
      </c>
      <c r="G15" s="89">
        <v>42607.66</v>
      </c>
      <c r="H15" s="89">
        <v>27159.82</v>
      </c>
      <c r="I15" s="251">
        <v>2048948.87</v>
      </c>
      <c r="J15" s="251">
        <v>295660.46999999997</v>
      </c>
      <c r="L15" s="232">
        <v>27423.05</v>
      </c>
      <c r="Q15" s="251">
        <v>259438.22</v>
      </c>
      <c r="R15" s="251">
        <v>3110817.16</v>
      </c>
      <c r="S15" s="73">
        <v>867738.82</v>
      </c>
      <c r="T15" s="73">
        <v>307200</v>
      </c>
      <c r="U15" s="73">
        <v>1010.8</v>
      </c>
      <c r="V15" s="73">
        <v>995860</v>
      </c>
      <c r="X15" s="90">
        <v>1291510</v>
      </c>
      <c r="AA15" s="90">
        <v>456496.61</v>
      </c>
      <c r="AB15" s="90">
        <v>547670.52</v>
      </c>
      <c r="AD15" s="266">
        <f t="shared" si="1"/>
        <v>715232.58</v>
      </c>
      <c r="AE15" s="273">
        <f t="shared" si="2"/>
        <v>27423.05</v>
      </c>
      <c r="AF15" s="287">
        <f t="shared" si="3"/>
        <v>687809.52999999991</v>
      </c>
      <c r="AG15" s="288">
        <f t="shared" si="4"/>
        <v>2171809.62</v>
      </c>
      <c r="AH15" s="274">
        <f t="shared" si="5"/>
        <v>2295677.13</v>
      </c>
      <c r="AI15" s="268">
        <f t="shared" si="6"/>
        <v>-123867.50999999978</v>
      </c>
    </row>
    <row r="16" spans="1:35" x14ac:dyDescent="0.2">
      <c r="A16" s="272" t="s">
        <v>279</v>
      </c>
      <c r="B16" s="272" t="s">
        <v>0</v>
      </c>
      <c r="C16" s="282">
        <v>5018</v>
      </c>
      <c r="D16" s="282" t="s">
        <v>612</v>
      </c>
      <c r="E16" s="251" t="s">
        <v>2524</v>
      </c>
      <c r="F16" s="89">
        <v>158384.51999999999</v>
      </c>
      <c r="G16" s="89">
        <v>6954.28</v>
      </c>
      <c r="H16" s="89">
        <v>34606.49</v>
      </c>
      <c r="I16" s="251">
        <v>1454536.3</v>
      </c>
      <c r="J16" s="251">
        <v>747107.33</v>
      </c>
      <c r="L16" s="232">
        <v>6840</v>
      </c>
      <c r="Q16" s="251">
        <v>-1656150.79</v>
      </c>
      <c r="R16" s="251">
        <v>4381554.71</v>
      </c>
      <c r="S16" s="73">
        <v>1258528.8400000001</v>
      </c>
      <c r="T16" s="73">
        <v>155400</v>
      </c>
      <c r="U16" s="73">
        <v>201.63</v>
      </c>
      <c r="V16" s="73">
        <v>957780</v>
      </c>
      <c r="X16" s="90">
        <v>1667686</v>
      </c>
      <c r="AA16" s="90">
        <v>777934.85</v>
      </c>
      <c r="AB16" s="90">
        <v>175438.62</v>
      </c>
      <c r="AD16" s="266">
        <f t="shared" si="1"/>
        <v>199945.28999999998</v>
      </c>
      <c r="AE16" s="273">
        <f t="shared" si="2"/>
        <v>6840</v>
      </c>
      <c r="AF16" s="287">
        <f t="shared" si="3"/>
        <v>193105.28999999998</v>
      </c>
      <c r="AG16" s="288">
        <f t="shared" si="4"/>
        <v>2371910.4699999997</v>
      </c>
      <c r="AH16" s="274">
        <f t="shared" si="5"/>
        <v>2621059.4700000002</v>
      </c>
      <c r="AI16" s="268">
        <f t="shared" si="6"/>
        <v>-249149.00000000047</v>
      </c>
    </row>
    <row r="17" spans="1:35" x14ac:dyDescent="0.2">
      <c r="A17" s="272" t="s">
        <v>279</v>
      </c>
      <c r="B17" s="272" t="s">
        <v>0</v>
      </c>
      <c r="C17" s="282">
        <v>3532</v>
      </c>
      <c r="D17" s="282" t="s">
        <v>613</v>
      </c>
      <c r="E17" s="251" t="s">
        <v>2525</v>
      </c>
      <c r="F17" s="89">
        <v>629374.64</v>
      </c>
      <c r="G17" s="89">
        <v>1015</v>
      </c>
      <c r="H17" s="89">
        <v>43198.62</v>
      </c>
      <c r="I17" s="251">
        <v>195308.9</v>
      </c>
      <c r="J17" s="251">
        <v>44735.02</v>
      </c>
      <c r="L17" s="232">
        <v>47700</v>
      </c>
      <c r="Q17" s="251">
        <v>-1650447.11</v>
      </c>
      <c r="R17" s="251">
        <v>2824820.87</v>
      </c>
      <c r="S17" s="73">
        <v>897592.07</v>
      </c>
      <c r="T17" s="73">
        <v>109080</v>
      </c>
      <c r="U17" s="73">
        <v>1290.3800000000001</v>
      </c>
      <c r="V17" s="73">
        <v>1075450</v>
      </c>
      <c r="W17" s="73">
        <v>29000</v>
      </c>
      <c r="X17" s="90">
        <v>1705890</v>
      </c>
      <c r="AA17" s="90">
        <v>446825.56</v>
      </c>
      <c r="AB17" s="90">
        <v>126162.47</v>
      </c>
      <c r="AD17" s="266">
        <f t="shared" si="1"/>
        <v>673588.26</v>
      </c>
      <c r="AE17" s="273">
        <f t="shared" si="2"/>
        <v>47700</v>
      </c>
      <c r="AF17" s="287">
        <f t="shared" si="3"/>
        <v>625888.26</v>
      </c>
      <c r="AG17" s="288">
        <f t="shared" si="4"/>
        <v>2112412.4500000002</v>
      </c>
      <c r="AH17" s="274">
        <f t="shared" si="5"/>
        <v>2278878.0300000003</v>
      </c>
      <c r="AI17" s="268">
        <f t="shared" si="6"/>
        <v>-166465.58000000007</v>
      </c>
    </row>
    <row r="18" spans="1:35" x14ac:dyDescent="0.2">
      <c r="A18" s="272" t="s">
        <v>279</v>
      </c>
      <c r="B18" s="272" t="s">
        <v>0</v>
      </c>
      <c r="C18" s="282">
        <v>5707</v>
      </c>
      <c r="D18" s="282" t="s">
        <v>614</v>
      </c>
      <c r="E18" s="251" t="s">
        <v>2526</v>
      </c>
      <c r="F18" s="89">
        <v>577985.24</v>
      </c>
      <c r="G18" s="89">
        <v>18417.89</v>
      </c>
      <c r="H18" s="89">
        <v>80666.39</v>
      </c>
      <c r="I18" s="251">
        <v>134984.71</v>
      </c>
      <c r="J18" s="251">
        <v>320169.59999999998</v>
      </c>
      <c r="L18" s="232">
        <v>18900</v>
      </c>
      <c r="Q18" s="251">
        <v>-963353.23</v>
      </c>
      <c r="R18" s="251">
        <v>2287611.84</v>
      </c>
      <c r="S18" s="73">
        <v>1369866.5</v>
      </c>
      <c r="T18" s="73">
        <v>169810</v>
      </c>
      <c r="U18" s="73">
        <v>1110.3800000000001</v>
      </c>
      <c r="V18" s="73">
        <v>1283230</v>
      </c>
      <c r="X18" s="90">
        <v>1975731</v>
      </c>
      <c r="AA18" s="90">
        <v>716893.25</v>
      </c>
      <c r="AB18" s="90">
        <v>93541.41</v>
      </c>
      <c r="AD18" s="266">
        <f t="shared" si="1"/>
        <v>677069.52</v>
      </c>
      <c r="AE18" s="273">
        <f t="shared" si="2"/>
        <v>18900</v>
      </c>
      <c r="AF18" s="287">
        <f t="shared" si="3"/>
        <v>658169.52</v>
      </c>
      <c r="AG18" s="288">
        <f t="shared" si="4"/>
        <v>2824016.88</v>
      </c>
      <c r="AH18" s="274">
        <f t="shared" si="5"/>
        <v>2786165.66</v>
      </c>
      <c r="AI18" s="268">
        <f t="shared" si="6"/>
        <v>37851.219999999739</v>
      </c>
    </row>
    <row r="19" spans="1:35" x14ac:dyDescent="0.2">
      <c r="A19" s="272" t="s">
        <v>279</v>
      </c>
      <c r="B19" s="272" t="s">
        <v>0</v>
      </c>
      <c r="C19" s="282">
        <v>3845</v>
      </c>
      <c r="D19" s="282" t="s">
        <v>615</v>
      </c>
      <c r="E19" s="251" t="s">
        <v>2527</v>
      </c>
      <c r="F19" s="89">
        <v>329634.51</v>
      </c>
      <c r="G19" s="89">
        <v>46085.67</v>
      </c>
      <c r="H19" s="89">
        <v>33540.65</v>
      </c>
      <c r="I19" s="251">
        <v>17503.04</v>
      </c>
      <c r="J19" s="251">
        <v>56777.79</v>
      </c>
      <c r="L19" s="232">
        <v>6751</v>
      </c>
      <c r="Q19" s="251">
        <v>-2056242.82</v>
      </c>
      <c r="R19" s="251">
        <v>2658489.6</v>
      </c>
      <c r="S19" s="73">
        <v>1003330.29</v>
      </c>
      <c r="T19" s="73">
        <v>74800</v>
      </c>
      <c r="U19" s="73">
        <v>661.05</v>
      </c>
      <c r="V19" s="73">
        <v>1347690</v>
      </c>
      <c r="X19" s="90">
        <v>1960564</v>
      </c>
      <c r="AA19" s="90">
        <v>454785.38</v>
      </c>
      <c r="AB19" s="90">
        <v>53713.08</v>
      </c>
      <c r="AD19" s="266">
        <f t="shared" si="1"/>
        <v>409260.83</v>
      </c>
      <c r="AE19" s="273">
        <f t="shared" si="2"/>
        <v>6751</v>
      </c>
      <c r="AF19" s="287">
        <f t="shared" si="3"/>
        <v>402509.83</v>
      </c>
      <c r="AG19" s="288">
        <f t="shared" si="4"/>
        <v>2426481.34</v>
      </c>
      <c r="AH19" s="274">
        <f t="shared" si="5"/>
        <v>2469062.46</v>
      </c>
      <c r="AI19" s="268">
        <f t="shared" si="6"/>
        <v>-42581.120000000112</v>
      </c>
    </row>
    <row r="20" spans="1:35" x14ac:dyDescent="0.2">
      <c r="A20" s="272" t="s">
        <v>279</v>
      </c>
      <c r="B20" s="272" t="s">
        <v>0</v>
      </c>
      <c r="C20" s="282">
        <v>2875</v>
      </c>
      <c r="D20" s="282" t="s">
        <v>616</v>
      </c>
      <c r="E20" s="251" t="s">
        <v>2528</v>
      </c>
      <c r="F20" s="89">
        <v>580434.09</v>
      </c>
      <c r="G20" s="89">
        <v>15082.17</v>
      </c>
      <c r="H20" s="89">
        <v>54971.55</v>
      </c>
      <c r="I20" s="251">
        <v>4271453.47</v>
      </c>
      <c r="J20" s="251">
        <v>128048.43</v>
      </c>
      <c r="L20" s="232">
        <v>32922.120000000003</v>
      </c>
      <c r="Q20" s="251">
        <v>4526352.97</v>
      </c>
      <c r="R20" s="251">
        <v>712043.8</v>
      </c>
      <c r="S20" s="73">
        <v>541115.68000000005</v>
      </c>
      <c r="U20" s="73">
        <v>1323.82</v>
      </c>
      <c r="V20" s="73">
        <v>1288790</v>
      </c>
      <c r="X20" s="90">
        <v>1468530.5</v>
      </c>
      <c r="AA20" s="90">
        <v>292063.71999999997</v>
      </c>
      <c r="AB20" s="90">
        <v>148141.96</v>
      </c>
      <c r="AD20" s="266">
        <f t="shared" si="1"/>
        <v>650487.81000000006</v>
      </c>
      <c r="AE20" s="273">
        <f t="shared" si="2"/>
        <v>32922.120000000003</v>
      </c>
      <c r="AF20" s="287">
        <f t="shared" si="3"/>
        <v>617565.69000000006</v>
      </c>
      <c r="AG20" s="288">
        <f t="shared" si="4"/>
        <v>1831229.5</v>
      </c>
      <c r="AH20" s="274">
        <f t="shared" si="5"/>
        <v>1908736.18</v>
      </c>
      <c r="AI20" s="268">
        <f t="shared" si="6"/>
        <v>-77506.679999999935</v>
      </c>
    </row>
    <row r="21" spans="1:35" x14ac:dyDescent="0.2">
      <c r="A21" s="272" t="s">
        <v>279</v>
      </c>
      <c r="B21" s="272" t="s">
        <v>0</v>
      </c>
      <c r="C21" s="282">
        <v>3123</v>
      </c>
      <c r="D21" s="282" t="s">
        <v>617</v>
      </c>
      <c r="E21" s="251" t="s">
        <v>2529</v>
      </c>
      <c r="F21" s="89">
        <v>275666.62</v>
      </c>
      <c r="G21" s="89">
        <v>19918.939999999999</v>
      </c>
      <c r="H21" s="89">
        <v>23884.57</v>
      </c>
      <c r="I21" s="251">
        <v>183374.92</v>
      </c>
      <c r="J21" s="251">
        <v>678241.51</v>
      </c>
      <c r="L21" s="232">
        <v>11656.3</v>
      </c>
      <c r="Q21" s="251">
        <v>-2543644.42</v>
      </c>
      <c r="R21" s="251">
        <v>4272663.5999999996</v>
      </c>
      <c r="S21" s="73">
        <v>818906.83</v>
      </c>
      <c r="U21" s="73">
        <v>532.74</v>
      </c>
      <c r="V21" s="73">
        <v>708370</v>
      </c>
      <c r="X21" s="90">
        <v>1242840</v>
      </c>
      <c r="AA21" s="90">
        <v>443513.96</v>
      </c>
      <c r="AB21" s="90">
        <v>254154.53</v>
      </c>
      <c r="AD21" s="266">
        <f t="shared" si="1"/>
        <v>319470.13</v>
      </c>
      <c r="AE21" s="273">
        <f t="shared" si="2"/>
        <v>11656.3</v>
      </c>
      <c r="AF21" s="287">
        <f t="shared" si="3"/>
        <v>307813.83</v>
      </c>
      <c r="AG21" s="288">
        <f t="shared" si="4"/>
        <v>1527809.5699999998</v>
      </c>
      <c r="AH21" s="274">
        <f t="shared" si="5"/>
        <v>1940508.49</v>
      </c>
      <c r="AI21" s="268">
        <f t="shared" si="6"/>
        <v>-412698.92000000016</v>
      </c>
    </row>
    <row r="22" spans="1:35" x14ac:dyDescent="0.2">
      <c r="A22" s="272" t="s">
        <v>279</v>
      </c>
      <c r="B22" s="272" t="s">
        <v>0</v>
      </c>
      <c r="C22" s="282">
        <v>3601</v>
      </c>
      <c r="D22" s="282" t="s">
        <v>618</v>
      </c>
      <c r="E22" s="251" t="s">
        <v>2530</v>
      </c>
      <c r="F22" s="89">
        <v>396092.05</v>
      </c>
      <c r="G22" s="89">
        <v>19564.009999999998</v>
      </c>
      <c r="H22" s="89">
        <v>20061.25</v>
      </c>
      <c r="I22" s="251">
        <v>1258245.27</v>
      </c>
      <c r="J22" s="251">
        <v>110160.78</v>
      </c>
      <c r="L22" s="232">
        <v>27484.39</v>
      </c>
      <c r="Q22" s="251">
        <v>-7974.68</v>
      </c>
      <c r="R22" s="251">
        <v>2054348.01</v>
      </c>
      <c r="S22" s="73">
        <v>710194.82</v>
      </c>
      <c r="T22" s="73">
        <v>165470</v>
      </c>
      <c r="U22" s="73">
        <v>389.56</v>
      </c>
      <c r="V22" s="73">
        <v>696370</v>
      </c>
      <c r="X22" s="90">
        <v>1129860</v>
      </c>
      <c r="AA22" s="90">
        <v>497139.92</v>
      </c>
      <c r="AB22" s="90">
        <v>121886.82</v>
      </c>
      <c r="AD22" s="266">
        <f t="shared" si="1"/>
        <v>435717.31</v>
      </c>
      <c r="AE22" s="273">
        <f t="shared" si="2"/>
        <v>27484.39</v>
      </c>
      <c r="AF22" s="287">
        <f t="shared" si="3"/>
        <v>408232.92</v>
      </c>
      <c r="AG22" s="288">
        <f t="shared" si="4"/>
        <v>1572424.38</v>
      </c>
      <c r="AH22" s="274">
        <f t="shared" si="5"/>
        <v>1748886.74</v>
      </c>
      <c r="AI22" s="268">
        <f t="shared" si="6"/>
        <v>-176462.3600000001</v>
      </c>
    </row>
    <row r="23" spans="1:35" x14ac:dyDescent="0.2">
      <c r="A23" s="272" t="s">
        <v>279</v>
      </c>
      <c r="B23" s="272" t="s">
        <v>0</v>
      </c>
      <c r="C23" s="282">
        <v>3870</v>
      </c>
      <c r="D23" s="282" t="s">
        <v>619</v>
      </c>
      <c r="E23" s="251" t="s">
        <v>2591</v>
      </c>
      <c r="F23" s="89">
        <v>1165793.54</v>
      </c>
      <c r="G23" s="89">
        <v>4420</v>
      </c>
      <c r="H23" s="89">
        <v>35332.71</v>
      </c>
      <c r="I23" s="251">
        <v>17505.04</v>
      </c>
      <c r="J23" s="251">
        <v>117654.86</v>
      </c>
      <c r="L23" s="232">
        <v>18475.009999999998</v>
      </c>
      <c r="Q23" s="251">
        <v>-687220.95</v>
      </c>
      <c r="R23" s="251">
        <v>2203520.5099999998</v>
      </c>
      <c r="S23" s="73">
        <v>895418.62</v>
      </c>
      <c r="U23" s="73">
        <v>1915.05</v>
      </c>
      <c r="V23" s="73">
        <v>701260</v>
      </c>
      <c r="W23" s="73">
        <v>610</v>
      </c>
      <c r="X23" s="90">
        <v>1264840</v>
      </c>
      <c r="AA23" s="90">
        <v>389642.21</v>
      </c>
      <c r="AB23" s="90">
        <v>56009.88</v>
      </c>
      <c r="AD23" s="266">
        <f t="shared" si="1"/>
        <v>1205546.25</v>
      </c>
      <c r="AE23" s="273">
        <f t="shared" si="2"/>
        <v>18475.009999999998</v>
      </c>
      <c r="AF23" s="287">
        <f t="shared" si="3"/>
        <v>1187071.24</v>
      </c>
      <c r="AG23" s="288">
        <f t="shared" si="4"/>
        <v>1599203.67</v>
      </c>
      <c r="AH23" s="274">
        <f t="shared" si="5"/>
        <v>1710492.0899999999</v>
      </c>
      <c r="AI23" s="268">
        <f t="shared" si="6"/>
        <v>-111288.41999999993</v>
      </c>
    </row>
    <row r="24" spans="1:35" x14ac:dyDescent="0.2">
      <c r="A24" s="272" t="s">
        <v>283</v>
      </c>
      <c r="B24" s="272" t="s">
        <v>1</v>
      </c>
      <c r="C24" s="282">
        <v>7346</v>
      </c>
      <c r="D24" s="282" t="s">
        <v>620</v>
      </c>
      <c r="E24" s="251" t="s">
        <v>2531</v>
      </c>
      <c r="F24" s="89">
        <v>989543.75</v>
      </c>
      <c r="G24" s="89">
        <v>34800</v>
      </c>
      <c r="H24" s="89">
        <v>73585.11</v>
      </c>
      <c r="I24" s="251">
        <v>122041.88</v>
      </c>
      <c r="J24" s="251">
        <v>833151.77</v>
      </c>
      <c r="L24" s="232">
        <v>39937.040000000001</v>
      </c>
      <c r="Q24" s="251">
        <v>-498281.94</v>
      </c>
      <c r="R24" s="251">
        <v>2350727.5299999998</v>
      </c>
      <c r="S24" s="73">
        <v>1468654.64</v>
      </c>
      <c r="T24" s="73">
        <v>312175</v>
      </c>
      <c r="U24" s="73">
        <v>5.78</v>
      </c>
      <c r="V24" s="73">
        <v>1213506</v>
      </c>
      <c r="W24" s="73">
        <v>200000</v>
      </c>
      <c r="X24" s="90">
        <v>1774406</v>
      </c>
      <c r="AA24" s="90">
        <v>657247.26</v>
      </c>
      <c r="AB24" s="90">
        <v>251333.28</v>
      </c>
      <c r="AD24" s="266">
        <f t="shared" si="1"/>
        <v>1097928.8600000001</v>
      </c>
      <c r="AE24" s="273">
        <f t="shared" si="2"/>
        <v>39937.040000000001</v>
      </c>
      <c r="AF24" s="287">
        <f t="shared" si="3"/>
        <v>1057991.82</v>
      </c>
      <c r="AG24" s="288">
        <f t="shared" si="4"/>
        <v>3194341.42</v>
      </c>
      <c r="AH24" s="274">
        <f t="shared" si="5"/>
        <v>2682986.5399999996</v>
      </c>
      <c r="AI24" s="268">
        <f t="shared" si="6"/>
        <v>511354.88000000035</v>
      </c>
    </row>
    <row r="25" spans="1:35" x14ac:dyDescent="0.2">
      <c r="A25" s="272" t="s">
        <v>283</v>
      </c>
      <c r="B25" s="272" t="s">
        <v>1</v>
      </c>
      <c r="C25" s="282">
        <v>4269</v>
      </c>
      <c r="D25" s="282" t="s">
        <v>621</v>
      </c>
      <c r="E25" s="251" t="s">
        <v>2532</v>
      </c>
      <c r="F25" s="89">
        <v>151960.75</v>
      </c>
      <c r="G25" s="89">
        <v>25150</v>
      </c>
      <c r="H25" s="89">
        <v>149127.56</v>
      </c>
      <c r="I25" s="251">
        <v>755633.83</v>
      </c>
      <c r="J25" s="251">
        <v>323042.55</v>
      </c>
      <c r="L25" s="232">
        <v>17651.650000000001</v>
      </c>
      <c r="Q25" s="251">
        <v>-1902313.1</v>
      </c>
      <c r="R25" s="251">
        <v>3163898.35</v>
      </c>
      <c r="S25" s="73">
        <v>1218458.46</v>
      </c>
      <c r="T25" s="73">
        <v>194100</v>
      </c>
      <c r="U25" s="73">
        <v>242.73</v>
      </c>
      <c r="V25" s="73">
        <v>914400</v>
      </c>
      <c r="X25" s="90">
        <v>1320410</v>
      </c>
      <c r="AA25" s="90">
        <v>535975.34</v>
      </c>
      <c r="AB25" s="90">
        <v>226758.06</v>
      </c>
      <c r="AD25" s="266">
        <f t="shared" si="1"/>
        <v>326238.31</v>
      </c>
      <c r="AE25" s="273">
        <f t="shared" si="2"/>
        <v>17651.650000000001</v>
      </c>
      <c r="AF25" s="287">
        <f t="shared" si="3"/>
        <v>308586.65999999997</v>
      </c>
      <c r="AG25" s="288">
        <f t="shared" si="4"/>
        <v>2327201.19</v>
      </c>
      <c r="AH25" s="274">
        <f t="shared" si="5"/>
        <v>2083143.4</v>
      </c>
      <c r="AI25" s="268">
        <f t="shared" si="6"/>
        <v>244057.79000000004</v>
      </c>
    </row>
    <row r="26" spans="1:35" x14ac:dyDescent="0.2">
      <c r="A26" s="272" t="s">
        <v>283</v>
      </c>
      <c r="B26" s="272" t="s">
        <v>1</v>
      </c>
      <c r="C26" s="282">
        <v>7452</v>
      </c>
      <c r="D26" s="282" t="s">
        <v>622</v>
      </c>
      <c r="E26" s="251" t="s">
        <v>2533</v>
      </c>
      <c r="F26" s="89">
        <v>817601.05</v>
      </c>
      <c r="G26" s="89">
        <v>0</v>
      </c>
      <c r="H26" s="89">
        <v>69487.66</v>
      </c>
      <c r="I26" s="251">
        <v>1183333.23</v>
      </c>
      <c r="J26" s="251">
        <v>3796606.91</v>
      </c>
      <c r="L26" s="232">
        <v>51729</v>
      </c>
      <c r="N26" s="232">
        <v>329.77</v>
      </c>
      <c r="R26" s="251">
        <v>2060186.09</v>
      </c>
      <c r="S26" s="73">
        <v>1936954.79</v>
      </c>
      <c r="T26" s="73">
        <v>576100</v>
      </c>
      <c r="U26" s="73">
        <v>1581.9</v>
      </c>
      <c r="V26" s="73">
        <v>1737996</v>
      </c>
      <c r="X26" s="90">
        <v>2255978</v>
      </c>
      <c r="AA26" s="90">
        <v>1102559.71</v>
      </c>
      <c r="AB26" s="90">
        <v>245797.48</v>
      </c>
      <c r="AD26" s="266">
        <f t="shared" si="1"/>
        <v>887088.71000000008</v>
      </c>
      <c r="AE26" s="273">
        <f t="shared" si="2"/>
        <v>52058.77</v>
      </c>
      <c r="AF26" s="287">
        <f t="shared" si="3"/>
        <v>835029.94000000006</v>
      </c>
      <c r="AG26" s="288">
        <f t="shared" si="4"/>
        <v>4252632.6899999995</v>
      </c>
      <c r="AH26" s="274">
        <f t="shared" si="5"/>
        <v>3604335.19</v>
      </c>
      <c r="AI26" s="268">
        <f t="shared" si="6"/>
        <v>648297.49999999953</v>
      </c>
    </row>
    <row r="27" spans="1:35" x14ac:dyDescent="0.2">
      <c r="A27" s="272" t="s">
        <v>283</v>
      </c>
      <c r="B27" s="272" t="s">
        <v>1</v>
      </c>
      <c r="C27" s="282">
        <v>5116</v>
      </c>
      <c r="D27" s="282" t="s">
        <v>623</v>
      </c>
      <c r="E27" s="251" t="s">
        <v>2534</v>
      </c>
      <c r="F27" s="89">
        <v>720961.09</v>
      </c>
      <c r="G27" s="89">
        <v>0</v>
      </c>
      <c r="H27" s="89">
        <v>63455.39</v>
      </c>
      <c r="I27" s="251">
        <v>629238.91</v>
      </c>
      <c r="J27" s="251">
        <v>546702.81999999995</v>
      </c>
      <c r="L27" s="232">
        <v>27989</v>
      </c>
      <c r="Q27" s="251">
        <v>232300</v>
      </c>
      <c r="R27" s="251">
        <v>2920599.11</v>
      </c>
      <c r="S27" s="73">
        <v>1113278.29</v>
      </c>
      <c r="T27" s="73">
        <v>413900</v>
      </c>
      <c r="U27" s="73">
        <v>835.22</v>
      </c>
      <c r="V27" s="73">
        <v>1235179.5</v>
      </c>
      <c r="X27" s="90">
        <v>1641613.5</v>
      </c>
      <c r="AA27" s="90">
        <v>624714.73</v>
      </c>
      <c r="AB27" s="90">
        <v>306514.32</v>
      </c>
      <c r="AD27" s="266">
        <f t="shared" si="1"/>
        <v>784416.48</v>
      </c>
      <c r="AE27" s="273">
        <f t="shared" si="2"/>
        <v>27989</v>
      </c>
      <c r="AF27" s="287">
        <f t="shared" si="3"/>
        <v>756427.48</v>
      </c>
      <c r="AG27" s="288">
        <f t="shared" si="4"/>
        <v>2763193.01</v>
      </c>
      <c r="AH27" s="274">
        <f t="shared" si="5"/>
        <v>2572842.5499999998</v>
      </c>
      <c r="AI27" s="268">
        <f t="shared" si="6"/>
        <v>190350.45999999996</v>
      </c>
    </row>
    <row r="28" spans="1:35" x14ac:dyDescent="0.2">
      <c r="A28" s="272" t="s">
        <v>283</v>
      </c>
      <c r="B28" s="272" t="s">
        <v>1</v>
      </c>
      <c r="C28" s="282">
        <v>3330</v>
      </c>
      <c r="D28" s="282" t="s">
        <v>624</v>
      </c>
      <c r="E28" s="251" t="s">
        <v>2535</v>
      </c>
      <c r="F28" s="89">
        <v>500983.8</v>
      </c>
      <c r="G28" s="89">
        <v>569.5</v>
      </c>
      <c r="H28" s="89">
        <v>25763.439999999999</v>
      </c>
      <c r="I28" s="251">
        <v>473252.8</v>
      </c>
      <c r="J28" s="251">
        <v>161933.47</v>
      </c>
      <c r="L28" s="232">
        <v>11631.3</v>
      </c>
      <c r="Q28" s="251">
        <v>140750</v>
      </c>
      <c r="R28" s="251">
        <v>1187021.07</v>
      </c>
      <c r="S28" s="73">
        <v>1141178.68</v>
      </c>
      <c r="T28" s="73">
        <v>272210</v>
      </c>
      <c r="U28" s="73">
        <v>565.29999999999995</v>
      </c>
      <c r="V28" s="73">
        <v>1182870</v>
      </c>
      <c r="X28" s="90">
        <v>1714357</v>
      </c>
      <c r="AA28" s="90">
        <v>476200.2</v>
      </c>
      <c r="AB28" s="90">
        <v>163816.47</v>
      </c>
      <c r="AD28" s="266">
        <f t="shared" si="1"/>
        <v>527316.74</v>
      </c>
      <c r="AE28" s="273">
        <f t="shared" si="2"/>
        <v>11631.3</v>
      </c>
      <c r="AF28" s="287">
        <f t="shared" si="3"/>
        <v>515685.44</v>
      </c>
      <c r="AG28" s="288">
        <f t="shared" si="4"/>
        <v>2596823.98</v>
      </c>
      <c r="AH28" s="274">
        <f t="shared" si="5"/>
        <v>2354373.6700000004</v>
      </c>
      <c r="AI28" s="268">
        <f t="shared" si="6"/>
        <v>242450.30999999959</v>
      </c>
    </row>
    <row r="29" spans="1:35" x14ac:dyDescent="0.2">
      <c r="A29" s="272" t="s">
        <v>283</v>
      </c>
      <c r="B29" s="272" t="s">
        <v>1</v>
      </c>
      <c r="C29" s="282">
        <v>3774</v>
      </c>
      <c r="D29" s="282" t="s">
        <v>625</v>
      </c>
      <c r="E29" s="251" t="s">
        <v>2536</v>
      </c>
      <c r="F29" s="89">
        <v>371702.47</v>
      </c>
      <c r="G29" s="89">
        <v>12837</v>
      </c>
      <c r="H29" s="89">
        <v>34078.51</v>
      </c>
      <c r="I29" s="251">
        <v>526309.46</v>
      </c>
      <c r="J29" s="251">
        <v>263709.90000000002</v>
      </c>
      <c r="L29" s="232">
        <v>25738.3</v>
      </c>
      <c r="Q29" s="251">
        <v>173850</v>
      </c>
      <c r="R29" s="251">
        <v>2650223.29</v>
      </c>
      <c r="S29" s="73">
        <v>1130679.75</v>
      </c>
      <c r="T29" s="73">
        <v>166100</v>
      </c>
      <c r="U29" s="73">
        <v>587.35</v>
      </c>
      <c r="V29" s="73">
        <v>1039308</v>
      </c>
      <c r="X29" s="90">
        <v>1380648</v>
      </c>
      <c r="AA29" s="90">
        <v>691840.93</v>
      </c>
      <c r="AB29" s="90">
        <v>195074.46</v>
      </c>
      <c r="AD29" s="266">
        <f t="shared" si="1"/>
        <v>418617.98</v>
      </c>
      <c r="AE29" s="273">
        <f t="shared" si="2"/>
        <v>25738.3</v>
      </c>
      <c r="AF29" s="287">
        <f t="shared" si="3"/>
        <v>392879.68</v>
      </c>
      <c r="AG29" s="288">
        <f t="shared" si="4"/>
        <v>2336675.1</v>
      </c>
      <c r="AH29" s="274">
        <f t="shared" si="5"/>
        <v>2267563.39</v>
      </c>
      <c r="AI29" s="268">
        <f t="shared" si="6"/>
        <v>69111.709999999963</v>
      </c>
    </row>
    <row r="30" spans="1:35" x14ac:dyDescent="0.2">
      <c r="A30" s="272" t="s">
        <v>283</v>
      </c>
      <c r="B30" s="272" t="s">
        <v>1</v>
      </c>
      <c r="C30" s="282">
        <v>2996</v>
      </c>
      <c r="D30" s="282" t="s">
        <v>626</v>
      </c>
      <c r="E30" s="251" t="s">
        <v>2537</v>
      </c>
      <c r="F30" s="89">
        <v>280976.11</v>
      </c>
      <c r="G30" s="89">
        <v>10296</v>
      </c>
      <c r="H30" s="89">
        <v>67707.716</v>
      </c>
      <c r="I30" s="251">
        <v>1688953.87</v>
      </c>
      <c r="J30" s="251">
        <v>187845.52</v>
      </c>
      <c r="L30" s="232">
        <v>16350</v>
      </c>
      <c r="Q30" s="251">
        <v>110600</v>
      </c>
      <c r="R30" s="251">
        <v>1714501.17</v>
      </c>
      <c r="S30" s="73">
        <v>858326.65</v>
      </c>
      <c r="T30" s="73">
        <v>118500</v>
      </c>
      <c r="U30" s="73">
        <v>694.1</v>
      </c>
      <c r="V30" s="73">
        <v>642782.5</v>
      </c>
      <c r="X30" s="90">
        <v>914002.18</v>
      </c>
      <c r="AA30" s="90">
        <v>593434.64399999997</v>
      </c>
      <c r="AB30" s="90">
        <v>240473.43</v>
      </c>
      <c r="AD30" s="266">
        <f t="shared" si="1"/>
        <v>358979.826</v>
      </c>
      <c r="AE30" s="273">
        <f t="shared" si="2"/>
        <v>16350</v>
      </c>
      <c r="AF30" s="287">
        <f t="shared" si="3"/>
        <v>342629.826</v>
      </c>
      <c r="AG30" s="288">
        <f t="shared" si="4"/>
        <v>1620303.25</v>
      </c>
      <c r="AH30" s="274">
        <f t="shared" si="5"/>
        <v>1747910.254</v>
      </c>
      <c r="AI30" s="268">
        <f t="shared" si="6"/>
        <v>-127607.00399999996</v>
      </c>
    </row>
    <row r="31" spans="1:35" x14ac:dyDescent="0.2">
      <c r="A31" s="272" t="s">
        <v>283</v>
      </c>
      <c r="B31" s="272" t="s">
        <v>1</v>
      </c>
      <c r="C31" s="282">
        <v>6600</v>
      </c>
      <c r="D31" s="282" t="s">
        <v>627</v>
      </c>
      <c r="E31" s="251" t="s">
        <v>2538</v>
      </c>
      <c r="F31" s="89">
        <v>805969.7</v>
      </c>
      <c r="G31" s="89">
        <v>1633.5</v>
      </c>
      <c r="H31" s="89">
        <v>85358.1</v>
      </c>
      <c r="I31" s="251">
        <v>717426.57</v>
      </c>
      <c r="J31" s="251">
        <v>1227139.3799999999</v>
      </c>
      <c r="L31" s="232">
        <v>52729.9</v>
      </c>
      <c r="Q31" s="251">
        <v>148750</v>
      </c>
      <c r="R31" s="251">
        <v>2482860.59</v>
      </c>
      <c r="S31" s="73">
        <v>1483011.39</v>
      </c>
      <c r="T31" s="73">
        <v>198562</v>
      </c>
      <c r="U31" s="73">
        <v>1067.8800000000001</v>
      </c>
      <c r="V31" s="73">
        <v>1041200</v>
      </c>
      <c r="X31" s="90">
        <v>1515900</v>
      </c>
      <c r="AA31" s="90">
        <v>859099.28</v>
      </c>
      <c r="AB31" s="90">
        <v>241278.48</v>
      </c>
      <c r="AD31" s="266">
        <f t="shared" si="1"/>
        <v>892961.29999999993</v>
      </c>
      <c r="AE31" s="273">
        <f t="shared" si="2"/>
        <v>52729.9</v>
      </c>
      <c r="AF31" s="287">
        <f t="shared" si="3"/>
        <v>840231.39999999991</v>
      </c>
      <c r="AG31" s="288">
        <f t="shared" si="4"/>
        <v>2723841.2699999996</v>
      </c>
      <c r="AH31" s="274">
        <f t="shared" si="5"/>
        <v>2616277.7600000002</v>
      </c>
      <c r="AI31" s="268">
        <f t="shared" si="6"/>
        <v>107563.50999999931</v>
      </c>
    </row>
    <row r="32" spans="1:35" x14ac:dyDescent="0.2">
      <c r="A32" s="272" t="s">
        <v>283</v>
      </c>
      <c r="B32" s="272" t="s">
        <v>1</v>
      </c>
      <c r="C32" s="282">
        <v>2814</v>
      </c>
      <c r="D32" s="282" t="s">
        <v>628</v>
      </c>
      <c r="E32" s="251" t="s">
        <v>2539</v>
      </c>
      <c r="F32" s="89">
        <v>331854.78999999998</v>
      </c>
      <c r="G32" s="89">
        <v>4479</v>
      </c>
      <c r="H32" s="89">
        <v>22693.22</v>
      </c>
      <c r="I32" s="251">
        <v>523598.05</v>
      </c>
      <c r="J32" s="251">
        <v>253704.35</v>
      </c>
      <c r="L32" s="232">
        <v>17400</v>
      </c>
      <c r="Q32" s="251">
        <v>-864160.78</v>
      </c>
      <c r="R32" s="251">
        <v>2102364.12</v>
      </c>
      <c r="S32" s="73">
        <v>670793.56999999995</v>
      </c>
      <c r="T32" s="73">
        <v>104730</v>
      </c>
      <c r="U32" s="73">
        <v>728.21</v>
      </c>
      <c r="V32" s="73">
        <v>898346.1</v>
      </c>
      <c r="W32" s="73">
        <v>3000</v>
      </c>
      <c r="X32" s="90">
        <v>1156088.1000000001</v>
      </c>
      <c r="AA32" s="90">
        <v>383673.14</v>
      </c>
      <c r="AB32" s="90">
        <v>106530.57</v>
      </c>
      <c r="AD32" s="266">
        <f t="shared" si="1"/>
        <v>359027.01</v>
      </c>
      <c r="AE32" s="273">
        <f t="shared" si="2"/>
        <v>17400</v>
      </c>
      <c r="AF32" s="287">
        <f t="shared" si="3"/>
        <v>341627.01</v>
      </c>
      <c r="AG32" s="288">
        <f t="shared" si="4"/>
        <v>1677597.88</v>
      </c>
      <c r="AH32" s="274">
        <f t="shared" si="5"/>
        <v>1646291.8100000003</v>
      </c>
      <c r="AI32" s="268">
        <f t="shared" si="6"/>
        <v>31306.0699999996</v>
      </c>
    </row>
    <row r="33" spans="1:35" x14ac:dyDescent="0.2">
      <c r="A33" s="272" t="s">
        <v>283</v>
      </c>
      <c r="B33" s="272" t="s">
        <v>1</v>
      </c>
      <c r="C33" s="282">
        <v>5791</v>
      </c>
      <c r="D33" s="282" t="s">
        <v>629</v>
      </c>
      <c r="E33" s="251" t="s">
        <v>2540</v>
      </c>
      <c r="F33" s="89">
        <v>433005.83</v>
      </c>
      <c r="G33" s="89">
        <v>0</v>
      </c>
      <c r="H33" s="89">
        <v>48404.639999999999</v>
      </c>
      <c r="I33" s="251">
        <v>597334.36</v>
      </c>
      <c r="J33" s="251">
        <v>522356.49</v>
      </c>
      <c r="L33" s="232">
        <v>39358.86</v>
      </c>
      <c r="N33" s="232">
        <v>0</v>
      </c>
      <c r="Q33" s="251">
        <v>535909.46</v>
      </c>
      <c r="R33" s="251">
        <v>923152.19</v>
      </c>
      <c r="S33" s="73">
        <v>1270210.72</v>
      </c>
      <c r="T33" s="73">
        <v>407855</v>
      </c>
      <c r="U33" s="73">
        <v>424.59</v>
      </c>
      <c r="V33" s="73">
        <v>1261620</v>
      </c>
      <c r="W33" s="73">
        <v>7750</v>
      </c>
      <c r="X33" s="90">
        <v>1780162</v>
      </c>
      <c r="AA33" s="90">
        <v>652983.27</v>
      </c>
      <c r="AB33" s="90">
        <v>183055.68</v>
      </c>
      <c r="AD33" s="266">
        <f t="shared" si="1"/>
        <v>481410.47000000003</v>
      </c>
      <c r="AE33" s="273">
        <f t="shared" si="2"/>
        <v>39358.86</v>
      </c>
      <c r="AF33" s="287">
        <f t="shared" si="3"/>
        <v>442051.61000000004</v>
      </c>
      <c r="AG33" s="288">
        <f t="shared" si="4"/>
        <v>2947860.31</v>
      </c>
      <c r="AH33" s="274">
        <f t="shared" si="5"/>
        <v>2616200.9500000002</v>
      </c>
      <c r="AI33" s="268">
        <f t="shared" si="6"/>
        <v>331659.35999999987</v>
      </c>
    </row>
    <row r="34" spans="1:35" x14ac:dyDescent="0.2">
      <c r="A34" s="272" t="s">
        <v>283</v>
      </c>
      <c r="B34" s="272" t="s">
        <v>1</v>
      </c>
      <c r="C34" s="282">
        <v>5865</v>
      </c>
      <c r="D34" s="282" t="s">
        <v>630</v>
      </c>
      <c r="E34" s="251" t="s">
        <v>2541</v>
      </c>
      <c r="F34" s="89">
        <v>584470.87</v>
      </c>
      <c r="G34" s="89">
        <v>0</v>
      </c>
      <c r="H34" s="89">
        <v>70669.539999999994</v>
      </c>
      <c r="I34" s="251">
        <v>1218620.55</v>
      </c>
      <c r="J34" s="251">
        <v>612895.46</v>
      </c>
      <c r="L34" s="232">
        <v>33750</v>
      </c>
      <c r="Q34" s="251">
        <v>366128</v>
      </c>
      <c r="R34" s="251">
        <v>2548141.21</v>
      </c>
      <c r="S34" s="73">
        <v>1092254.3899999999</v>
      </c>
      <c r="T34" s="73">
        <v>313960</v>
      </c>
      <c r="U34" s="73">
        <v>1270.01</v>
      </c>
      <c r="V34" s="73">
        <v>1558350</v>
      </c>
      <c r="X34" s="90">
        <v>1835980</v>
      </c>
      <c r="AA34" s="90">
        <v>831024.45</v>
      </c>
      <c r="AB34" s="90">
        <v>136579.44</v>
      </c>
      <c r="AD34" s="266">
        <f t="shared" si="1"/>
        <v>655140.41</v>
      </c>
      <c r="AE34" s="273">
        <f t="shared" si="2"/>
        <v>33750</v>
      </c>
      <c r="AF34" s="287">
        <f t="shared" si="3"/>
        <v>621390.41</v>
      </c>
      <c r="AG34" s="288">
        <f t="shared" si="4"/>
        <v>2965834.4</v>
      </c>
      <c r="AH34" s="274">
        <f t="shared" si="5"/>
        <v>2803583.89</v>
      </c>
      <c r="AI34" s="268">
        <f t="shared" si="6"/>
        <v>162250.50999999978</v>
      </c>
    </row>
    <row r="35" spans="1:35" x14ac:dyDescent="0.2">
      <c r="A35" s="272" t="s">
        <v>283</v>
      </c>
      <c r="B35" s="272" t="s">
        <v>1</v>
      </c>
      <c r="C35" s="282">
        <v>4329</v>
      </c>
      <c r="D35" s="282" t="s">
        <v>631</v>
      </c>
      <c r="E35" s="251" t="s">
        <v>2594</v>
      </c>
      <c r="F35" s="89">
        <v>502603.18</v>
      </c>
      <c r="G35" s="89">
        <v>0.6</v>
      </c>
      <c r="H35" s="89">
        <v>79031.05</v>
      </c>
      <c r="I35" s="251">
        <v>377768.72</v>
      </c>
      <c r="J35" s="251">
        <v>433450.57</v>
      </c>
      <c r="L35" s="232">
        <v>27625.43</v>
      </c>
      <c r="Q35" s="251">
        <v>110400</v>
      </c>
      <c r="R35" s="251">
        <v>1650244.41</v>
      </c>
      <c r="S35" s="73">
        <v>982592.37</v>
      </c>
      <c r="T35" s="73">
        <v>207055</v>
      </c>
      <c r="U35" s="73">
        <v>581.42999999999995</v>
      </c>
      <c r="V35" s="73">
        <v>841761</v>
      </c>
      <c r="X35" s="90">
        <v>1083861</v>
      </c>
      <c r="AA35" s="90">
        <v>489171.16</v>
      </c>
      <c r="AB35" s="90">
        <v>200676.99</v>
      </c>
      <c r="AD35" s="266">
        <f t="shared" si="1"/>
        <v>581634.82999999996</v>
      </c>
      <c r="AE35" s="273">
        <f t="shared" si="2"/>
        <v>27625.43</v>
      </c>
      <c r="AF35" s="287">
        <f t="shared" si="3"/>
        <v>554009.39999999991</v>
      </c>
      <c r="AG35" s="288">
        <f t="shared" si="4"/>
        <v>2031989.8</v>
      </c>
      <c r="AH35" s="274">
        <f t="shared" si="5"/>
        <v>1773709.15</v>
      </c>
      <c r="AI35" s="268">
        <f t="shared" si="6"/>
        <v>258280.65000000014</v>
      </c>
    </row>
    <row r="36" spans="1:35" x14ac:dyDescent="0.2">
      <c r="A36" s="272" t="s">
        <v>286</v>
      </c>
      <c r="B36" s="272" t="s">
        <v>2</v>
      </c>
      <c r="C36" s="282">
        <v>1955</v>
      </c>
      <c r="D36" s="282" t="s">
        <v>632</v>
      </c>
      <c r="E36" s="251" t="s">
        <v>2542</v>
      </c>
      <c r="F36" s="89">
        <v>345298.35</v>
      </c>
      <c r="G36" s="89">
        <v>23300</v>
      </c>
      <c r="H36" s="89">
        <v>22976.73</v>
      </c>
      <c r="I36" s="251">
        <v>66876.740000000005</v>
      </c>
      <c r="J36" s="251">
        <v>370562.48</v>
      </c>
      <c r="L36" s="232">
        <v>18277.349999999999</v>
      </c>
      <c r="Q36" s="251">
        <v>-1213146.33</v>
      </c>
      <c r="R36" s="251">
        <v>1948644.79</v>
      </c>
      <c r="S36" s="73">
        <v>530342.22</v>
      </c>
      <c r="T36" s="73">
        <v>52000</v>
      </c>
      <c r="U36" s="73">
        <v>495.31</v>
      </c>
      <c r="V36" s="73">
        <v>937880</v>
      </c>
      <c r="W36" s="73">
        <v>280</v>
      </c>
      <c r="X36" s="90">
        <v>1066760</v>
      </c>
      <c r="AA36" s="90">
        <v>275510.44</v>
      </c>
      <c r="AB36" s="90">
        <v>50970.6</v>
      </c>
      <c r="AD36" s="266">
        <f t="shared" si="1"/>
        <v>391575.07999999996</v>
      </c>
      <c r="AE36" s="273">
        <f t="shared" si="2"/>
        <v>18277.349999999999</v>
      </c>
      <c r="AF36" s="287">
        <f t="shared" si="3"/>
        <v>373297.73</v>
      </c>
      <c r="AG36" s="288">
        <f t="shared" si="4"/>
        <v>1520997.53</v>
      </c>
      <c r="AH36" s="274">
        <f t="shared" si="5"/>
        <v>1393241.04</v>
      </c>
      <c r="AI36" s="268">
        <f t="shared" si="6"/>
        <v>127756.48999999999</v>
      </c>
    </row>
    <row r="37" spans="1:35" x14ac:dyDescent="0.2">
      <c r="A37" s="272" t="s">
        <v>286</v>
      </c>
      <c r="B37" s="272" t="s">
        <v>2</v>
      </c>
      <c r="C37" s="282">
        <v>4228</v>
      </c>
      <c r="D37" s="282" t="s">
        <v>633</v>
      </c>
      <c r="E37" s="251" t="s">
        <v>2543</v>
      </c>
      <c r="F37" s="89">
        <v>713550.76</v>
      </c>
      <c r="G37" s="89">
        <v>39985.11</v>
      </c>
      <c r="H37" s="89">
        <v>26942.46</v>
      </c>
      <c r="I37" s="251">
        <v>-436151.27</v>
      </c>
      <c r="J37" s="251">
        <v>873234.71</v>
      </c>
      <c r="L37" s="232">
        <v>23150</v>
      </c>
      <c r="Q37" s="251">
        <v>-1253951.57</v>
      </c>
      <c r="R37" s="251">
        <v>2125603</v>
      </c>
      <c r="S37" s="73">
        <v>1178260.43</v>
      </c>
      <c r="T37" s="73">
        <v>121000</v>
      </c>
      <c r="U37" s="73">
        <v>1774.15</v>
      </c>
      <c r="V37" s="73">
        <v>1470610</v>
      </c>
      <c r="W37" s="73">
        <v>7640</v>
      </c>
      <c r="X37" s="90">
        <v>1868612</v>
      </c>
      <c r="AA37" s="90">
        <v>434922.34</v>
      </c>
      <c r="AB37" s="90">
        <v>29196.9</v>
      </c>
      <c r="AD37" s="266">
        <f t="shared" si="1"/>
        <v>780478.33</v>
      </c>
      <c r="AE37" s="273">
        <f t="shared" si="2"/>
        <v>23150</v>
      </c>
      <c r="AF37" s="287">
        <f t="shared" si="3"/>
        <v>757328.33</v>
      </c>
      <c r="AG37" s="288">
        <f t="shared" si="4"/>
        <v>2779284.58</v>
      </c>
      <c r="AH37" s="274">
        <f t="shared" si="5"/>
        <v>2332731.2399999998</v>
      </c>
      <c r="AI37" s="268">
        <f t="shared" si="6"/>
        <v>446553.34000000032</v>
      </c>
    </row>
    <row r="38" spans="1:35" x14ac:dyDescent="0.2">
      <c r="A38" s="272" t="s">
        <v>286</v>
      </c>
      <c r="B38" s="272" t="s">
        <v>2</v>
      </c>
      <c r="C38" s="282">
        <v>1245</v>
      </c>
      <c r="D38" s="282" t="s">
        <v>634</v>
      </c>
      <c r="E38" s="251" t="s">
        <v>2544</v>
      </c>
      <c r="F38" s="89">
        <v>334503.58</v>
      </c>
      <c r="G38" s="89">
        <v>0</v>
      </c>
      <c r="H38" s="89">
        <v>31298.86</v>
      </c>
      <c r="I38" s="251">
        <v>123132.06</v>
      </c>
      <c r="J38" s="251">
        <v>328935.25</v>
      </c>
      <c r="L38" s="232">
        <v>19890.07</v>
      </c>
      <c r="N38" s="232">
        <v>0</v>
      </c>
      <c r="Q38" s="251">
        <v>-1111470.77</v>
      </c>
      <c r="R38" s="251">
        <v>1917883.16</v>
      </c>
      <c r="S38" s="73">
        <v>563217.31999999995</v>
      </c>
      <c r="T38" s="73">
        <v>57000</v>
      </c>
      <c r="U38" s="73">
        <v>470.2</v>
      </c>
      <c r="V38" s="73">
        <v>809250</v>
      </c>
      <c r="W38" s="73">
        <v>20197</v>
      </c>
      <c r="X38" s="90">
        <v>1088105</v>
      </c>
      <c r="AA38" s="90">
        <v>238319.85</v>
      </c>
      <c r="AB38" s="90">
        <v>89861.38</v>
      </c>
      <c r="AD38" s="266">
        <f t="shared" si="1"/>
        <v>365802.44</v>
      </c>
      <c r="AE38" s="273">
        <f t="shared" si="2"/>
        <v>19890.07</v>
      </c>
      <c r="AF38" s="287">
        <f t="shared" si="3"/>
        <v>345912.37</v>
      </c>
      <c r="AG38" s="288">
        <f t="shared" si="4"/>
        <v>1450134.52</v>
      </c>
      <c r="AH38" s="274">
        <f t="shared" si="5"/>
        <v>1416286.23</v>
      </c>
      <c r="AI38" s="268">
        <f t="shared" si="6"/>
        <v>33848.290000000037</v>
      </c>
    </row>
    <row r="39" spans="1:35" x14ac:dyDescent="0.2">
      <c r="A39" s="272" t="s">
        <v>286</v>
      </c>
      <c r="B39" s="272" t="s">
        <v>2</v>
      </c>
      <c r="C39" s="282">
        <v>5421</v>
      </c>
      <c r="D39" s="282" t="s">
        <v>635</v>
      </c>
      <c r="E39" s="251" t="s">
        <v>2545</v>
      </c>
      <c r="F39" s="89">
        <v>868798.18</v>
      </c>
      <c r="H39" s="89">
        <v>78247.289999999994</v>
      </c>
      <c r="I39" s="251">
        <v>254642.86</v>
      </c>
      <c r="J39" s="251">
        <v>1125964.8</v>
      </c>
      <c r="L39" s="232">
        <v>1500</v>
      </c>
      <c r="Q39" s="251">
        <v>-175946.09</v>
      </c>
      <c r="R39" s="251">
        <v>2205072.4900000002</v>
      </c>
      <c r="S39" s="73">
        <v>1222763.43</v>
      </c>
      <c r="T39" s="73">
        <v>118900</v>
      </c>
      <c r="U39" s="73">
        <v>2615.73</v>
      </c>
      <c r="V39" s="73">
        <v>964830</v>
      </c>
      <c r="W39" s="73">
        <v>16439</v>
      </c>
      <c r="X39" s="90">
        <v>1348770</v>
      </c>
      <c r="AA39" s="90">
        <v>408023.81</v>
      </c>
      <c r="AB39" s="90">
        <v>157501.62</v>
      </c>
      <c r="AC39" s="90">
        <v>600</v>
      </c>
      <c r="AD39" s="266">
        <f t="shared" si="1"/>
        <v>947045.47000000009</v>
      </c>
      <c r="AE39" s="273">
        <f t="shared" si="2"/>
        <v>1500</v>
      </c>
      <c r="AF39" s="287">
        <f t="shared" si="3"/>
        <v>945545.47000000009</v>
      </c>
      <c r="AG39" s="288">
        <f t="shared" si="4"/>
        <v>2325548.16</v>
      </c>
      <c r="AH39" s="274">
        <f t="shared" si="5"/>
        <v>1914895.4300000002</v>
      </c>
      <c r="AI39" s="268">
        <f t="shared" si="6"/>
        <v>410652.73</v>
      </c>
    </row>
    <row r="40" spans="1:35" x14ac:dyDescent="0.2">
      <c r="A40" s="272" t="s">
        <v>286</v>
      </c>
      <c r="B40" s="272" t="s">
        <v>2</v>
      </c>
      <c r="C40" s="282">
        <v>3481</v>
      </c>
      <c r="D40" s="282" t="s">
        <v>636</v>
      </c>
      <c r="E40" s="251" t="s">
        <v>2546</v>
      </c>
      <c r="F40" s="89">
        <v>778535.42</v>
      </c>
      <c r="G40" s="89">
        <v>0</v>
      </c>
      <c r="H40" s="89">
        <v>129617.16</v>
      </c>
      <c r="I40" s="251">
        <v>2191024.34</v>
      </c>
      <c r="J40" s="251">
        <v>720424.4</v>
      </c>
      <c r="L40" s="232">
        <v>49800</v>
      </c>
      <c r="Q40" s="251">
        <v>1611769.95</v>
      </c>
      <c r="R40" s="251">
        <v>1879861.02</v>
      </c>
      <c r="S40" s="73">
        <v>1446402.88</v>
      </c>
      <c r="T40" s="73">
        <v>290000</v>
      </c>
      <c r="U40" s="73">
        <v>887.01</v>
      </c>
      <c r="V40" s="73">
        <v>938680</v>
      </c>
      <c r="X40" s="90">
        <v>1622019</v>
      </c>
      <c r="AA40" s="90">
        <v>496796.26</v>
      </c>
      <c r="AB40" s="90">
        <v>100817.28</v>
      </c>
      <c r="AD40" s="266">
        <f t="shared" si="1"/>
        <v>908152.58000000007</v>
      </c>
      <c r="AE40" s="273">
        <f t="shared" si="2"/>
        <v>49800</v>
      </c>
      <c r="AF40" s="287">
        <f t="shared" si="3"/>
        <v>858352.58000000007</v>
      </c>
      <c r="AG40" s="288">
        <f t="shared" si="4"/>
        <v>2675969.8899999997</v>
      </c>
      <c r="AH40" s="274">
        <f t="shared" si="5"/>
        <v>2219632.5399999996</v>
      </c>
      <c r="AI40" s="268">
        <f t="shared" si="6"/>
        <v>456337.35000000009</v>
      </c>
    </row>
    <row r="41" spans="1:35" x14ac:dyDescent="0.2">
      <c r="A41" s="272" t="s">
        <v>286</v>
      </c>
      <c r="B41" s="272" t="s">
        <v>2</v>
      </c>
      <c r="C41" s="282">
        <v>3499</v>
      </c>
      <c r="D41" s="282" t="s">
        <v>637</v>
      </c>
      <c r="E41" s="251" t="s">
        <v>2547</v>
      </c>
      <c r="F41" s="89">
        <v>1002312.08</v>
      </c>
      <c r="G41" s="89">
        <v>68268</v>
      </c>
      <c r="H41" s="89">
        <v>107736.68</v>
      </c>
      <c r="I41" s="251">
        <v>628498</v>
      </c>
      <c r="J41" s="251">
        <v>534335.37</v>
      </c>
      <c r="L41" s="232">
        <v>26000</v>
      </c>
      <c r="Q41" s="251">
        <v>-1711979.96</v>
      </c>
      <c r="R41" s="251">
        <v>3832429.73</v>
      </c>
      <c r="S41" s="73">
        <v>1250322.3899999999</v>
      </c>
      <c r="T41" s="73">
        <v>260800</v>
      </c>
      <c r="U41" s="73">
        <v>1450.35</v>
      </c>
      <c r="V41" s="73">
        <v>1737030</v>
      </c>
      <c r="W41" s="73">
        <v>6611.5</v>
      </c>
      <c r="X41" s="90">
        <v>2339207</v>
      </c>
      <c r="AA41" s="90">
        <v>425475.89</v>
      </c>
      <c r="AB41" s="90">
        <v>154575.99</v>
      </c>
      <c r="AC41" s="90">
        <v>4671</v>
      </c>
      <c r="AD41" s="266">
        <f t="shared" si="1"/>
        <v>1178316.76</v>
      </c>
      <c r="AE41" s="273">
        <f t="shared" si="2"/>
        <v>26000</v>
      </c>
      <c r="AF41" s="287">
        <f t="shared" si="3"/>
        <v>1152316.76</v>
      </c>
      <c r="AG41" s="288">
        <f t="shared" si="4"/>
        <v>3256214.24</v>
      </c>
      <c r="AH41" s="274">
        <f t="shared" si="5"/>
        <v>2923929.88</v>
      </c>
      <c r="AI41" s="268">
        <f t="shared" si="6"/>
        <v>332284.36000000034</v>
      </c>
    </row>
    <row r="42" spans="1:35" x14ac:dyDescent="0.2">
      <c r="A42" s="272" t="s">
        <v>286</v>
      </c>
      <c r="B42" s="272" t="s">
        <v>2</v>
      </c>
      <c r="C42" s="282">
        <v>1888</v>
      </c>
      <c r="D42" s="282" t="s">
        <v>638</v>
      </c>
      <c r="E42" s="251" t="s">
        <v>2548</v>
      </c>
      <c r="F42" s="89">
        <v>375846.5</v>
      </c>
      <c r="G42" s="89">
        <v>0</v>
      </c>
      <c r="H42" s="89">
        <v>60355.51</v>
      </c>
      <c r="I42" s="251">
        <v>183042.69</v>
      </c>
      <c r="J42" s="251">
        <v>1643810.54</v>
      </c>
      <c r="L42" s="232">
        <v>25550</v>
      </c>
      <c r="N42" s="232">
        <v>250</v>
      </c>
      <c r="Q42" s="251">
        <v>298327.61</v>
      </c>
      <c r="R42" s="251">
        <v>1975418.72</v>
      </c>
      <c r="S42" s="73">
        <v>928727.06</v>
      </c>
      <c r="T42" s="73">
        <v>69800</v>
      </c>
      <c r="U42" s="73">
        <v>425.51</v>
      </c>
      <c r="V42" s="73">
        <v>980820</v>
      </c>
      <c r="W42" s="73">
        <v>18467</v>
      </c>
      <c r="X42" s="90">
        <v>1394251</v>
      </c>
      <c r="AA42" s="90">
        <v>378370.98</v>
      </c>
      <c r="AB42" s="90">
        <v>151910.68</v>
      </c>
      <c r="AD42" s="266">
        <f t="shared" si="1"/>
        <v>436202.01</v>
      </c>
      <c r="AE42" s="273">
        <f t="shared" si="2"/>
        <v>25800</v>
      </c>
      <c r="AF42" s="287">
        <f t="shared" si="3"/>
        <v>410402.01</v>
      </c>
      <c r="AG42" s="288">
        <f t="shared" si="4"/>
        <v>1998239.57</v>
      </c>
      <c r="AH42" s="274">
        <f t="shared" si="5"/>
        <v>1924532.66</v>
      </c>
      <c r="AI42" s="268">
        <f t="shared" si="6"/>
        <v>73706.910000000149</v>
      </c>
    </row>
    <row r="43" spans="1:35" x14ac:dyDescent="0.2">
      <c r="A43" s="272" t="s">
        <v>286</v>
      </c>
      <c r="B43" s="272" t="s">
        <v>2</v>
      </c>
      <c r="C43" s="282">
        <v>1651</v>
      </c>
      <c r="D43" s="282" t="s">
        <v>639</v>
      </c>
      <c r="E43" s="251" t="s">
        <v>2549</v>
      </c>
      <c r="F43" s="89">
        <v>428201.25</v>
      </c>
      <c r="G43" s="89">
        <v>9600</v>
      </c>
      <c r="H43" s="89">
        <v>29689.01</v>
      </c>
      <c r="I43" s="251">
        <v>132922.06</v>
      </c>
      <c r="J43" s="251">
        <v>139378.88</v>
      </c>
      <c r="L43" s="232">
        <v>18369.84</v>
      </c>
      <c r="Q43" s="251">
        <v>-912474.48</v>
      </c>
      <c r="R43" s="251">
        <v>1580455.21</v>
      </c>
      <c r="S43" s="73">
        <v>599263.68999999994</v>
      </c>
      <c r="T43" s="73">
        <v>55140</v>
      </c>
      <c r="U43" s="73">
        <v>552.15</v>
      </c>
      <c r="V43" s="73">
        <v>856760</v>
      </c>
      <c r="W43" s="73">
        <v>42796</v>
      </c>
      <c r="X43" s="90">
        <v>1118930</v>
      </c>
      <c r="AA43" s="90">
        <v>228853.81</v>
      </c>
      <c r="AB43" s="90">
        <v>62197.4</v>
      </c>
      <c r="AD43" s="266">
        <f t="shared" si="1"/>
        <v>467490.26</v>
      </c>
      <c r="AE43" s="273">
        <f t="shared" si="2"/>
        <v>18369.84</v>
      </c>
      <c r="AF43" s="287">
        <f t="shared" si="3"/>
        <v>449120.42</v>
      </c>
      <c r="AG43" s="288">
        <f t="shared" si="4"/>
        <v>1554511.8399999999</v>
      </c>
      <c r="AH43" s="274">
        <f t="shared" si="5"/>
        <v>1409981.21</v>
      </c>
      <c r="AI43" s="268">
        <f t="shared" si="6"/>
        <v>144530.62999999989</v>
      </c>
    </row>
    <row r="44" spans="1:35" x14ac:dyDescent="0.2">
      <c r="A44" s="272" t="s">
        <v>286</v>
      </c>
      <c r="B44" s="272" t="s">
        <v>2</v>
      </c>
      <c r="C44" s="282">
        <v>3959</v>
      </c>
      <c r="D44" s="282" t="s">
        <v>640</v>
      </c>
      <c r="E44" s="251" t="s">
        <v>2550</v>
      </c>
      <c r="F44" s="89">
        <v>1357420.12</v>
      </c>
      <c r="G44" s="89">
        <v>48084.75</v>
      </c>
      <c r="H44" s="89">
        <v>61480.03</v>
      </c>
      <c r="I44" s="251">
        <v>453336.84</v>
      </c>
      <c r="J44" s="251">
        <v>562673.06999999995</v>
      </c>
      <c r="L44" s="232">
        <v>17678.64</v>
      </c>
      <c r="Q44" s="251">
        <v>-1003216.88</v>
      </c>
      <c r="R44" s="251">
        <v>2583577.5299999998</v>
      </c>
      <c r="S44" s="73">
        <v>1047060.57</v>
      </c>
      <c r="T44" s="73">
        <v>839000</v>
      </c>
      <c r="U44" s="73">
        <v>831.94</v>
      </c>
      <c r="V44" s="73">
        <v>1135570</v>
      </c>
      <c r="W44" s="73">
        <v>560</v>
      </c>
      <c r="X44" s="90">
        <v>1481141</v>
      </c>
      <c r="AA44" s="90">
        <v>464900.99</v>
      </c>
      <c r="AB44" s="90">
        <v>150714</v>
      </c>
      <c r="AD44" s="266">
        <f t="shared" si="1"/>
        <v>1466984.9000000001</v>
      </c>
      <c r="AE44" s="273">
        <f t="shared" si="2"/>
        <v>17678.64</v>
      </c>
      <c r="AF44" s="287">
        <f t="shared" si="3"/>
        <v>1449306.2600000002</v>
      </c>
      <c r="AG44" s="288">
        <f t="shared" si="4"/>
        <v>3023022.51</v>
      </c>
      <c r="AH44" s="274">
        <f t="shared" si="5"/>
        <v>2096755.99</v>
      </c>
      <c r="AI44" s="268">
        <f t="shared" si="6"/>
        <v>926266.51999999979</v>
      </c>
    </row>
    <row r="45" spans="1:35" x14ac:dyDescent="0.2">
      <c r="A45" s="272" t="s">
        <v>286</v>
      </c>
      <c r="B45" s="272" t="s">
        <v>2</v>
      </c>
      <c r="C45" s="282">
        <v>2503</v>
      </c>
      <c r="D45" s="282" t="s">
        <v>641</v>
      </c>
      <c r="E45" s="251" t="s">
        <v>2551</v>
      </c>
      <c r="F45" s="89">
        <v>418738.76</v>
      </c>
      <c r="G45" s="89">
        <v>3124.75</v>
      </c>
      <c r="H45" s="89">
        <v>11151.13</v>
      </c>
      <c r="I45" s="251">
        <v>241493.57</v>
      </c>
      <c r="J45" s="251">
        <v>645198.9</v>
      </c>
      <c r="Q45" s="251">
        <v>-509530.11</v>
      </c>
      <c r="R45" s="251">
        <v>1850667.12</v>
      </c>
      <c r="S45" s="73">
        <v>384630.25</v>
      </c>
      <c r="U45" s="73">
        <v>97.9</v>
      </c>
      <c r="V45" s="73">
        <v>560420</v>
      </c>
      <c r="X45" s="90">
        <v>670880</v>
      </c>
      <c r="AA45" s="90">
        <v>216604.59</v>
      </c>
      <c r="AB45" s="90">
        <v>45881.46</v>
      </c>
      <c r="AD45" s="266">
        <f t="shared" si="1"/>
        <v>433014.64</v>
      </c>
      <c r="AE45" s="273">
        <f t="shared" si="2"/>
        <v>0</v>
      </c>
      <c r="AF45" s="287">
        <f t="shared" si="3"/>
        <v>433014.64</v>
      </c>
      <c r="AG45" s="288">
        <f t="shared" si="4"/>
        <v>945148.15</v>
      </c>
      <c r="AH45" s="274">
        <f t="shared" si="5"/>
        <v>933366.04999999993</v>
      </c>
      <c r="AI45" s="268">
        <f t="shared" si="6"/>
        <v>11782.100000000093</v>
      </c>
    </row>
    <row r="46" spans="1:35" x14ac:dyDescent="0.2">
      <c r="A46" s="272" t="s">
        <v>286</v>
      </c>
      <c r="B46" s="272" t="s">
        <v>2</v>
      </c>
      <c r="C46" s="282">
        <v>3619</v>
      </c>
      <c r="D46" s="282" t="s">
        <v>642</v>
      </c>
      <c r="E46" s="251" t="s">
        <v>2552</v>
      </c>
      <c r="F46" s="89">
        <v>279067.26</v>
      </c>
      <c r="G46" s="89">
        <v>13434</v>
      </c>
      <c r="H46" s="89">
        <v>67028.62</v>
      </c>
      <c r="I46" s="251">
        <v>277841.38</v>
      </c>
      <c r="J46" s="251">
        <v>462504.23</v>
      </c>
      <c r="Q46" s="251">
        <v>-2065072.41</v>
      </c>
      <c r="R46" s="251">
        <v>3139393.79</v>
      </c>
      <c r="S46" s="73">
        <v>1246245.45</v>
      </c>
      <c r="T46" s="73">
        <v>60000</v>
      </c>
      <c r="U46" s="73">
        <v>349.32</v>
      </c>
      <c r="V46" s="73">
        <v>1121500</v>
      </c>
      <c r="X46" s="90">
        <v>1777828</v>
      </c>
      <c r="AA46" s="90">
        <v>415226.22</v>
      </c>
      <c r="AB46" s="90">
        <v>158383.44</v>
      </c>
      <c r="AD46" s="266">
        <f t="shared" si="1"/>
        <v>359529.88</v>
      </c>
      <c r="AE46" s="273">
        <f t="shared" si="2"/>
        <v>0</v>
      </c>
      <c r="AF46" s="287">
        <f t="shared" si="3"/>
        <v>359529.88</v>
      </c>
      <c r="AG46" s="288">
        <f t="shared" si="4"/>
        <v>2428094.77</v>
      </c>
      <c r="AH46" s="274">
        <f t="shared" si="5"/>
        <v>2351437.6599999997</v>
      </c>
      <c r="AI46" s="268">
        <f t="shared" si="6"/>
        <v>76657.110000000335</v>
      </c>
    </row>
    <row r="47" spans="1:35" x14ac:dyDescent="0.2">
      <c r="A47" s="272" t="s">
        <v>286</v>
      </c>
      <c r="B47" s="272" t="s">
        <v>2</v>
      </c>
      <c r="C47" s="282">
        <v>2593</v>
      </c>
      <c r="D47" s="282" t="s">
        <v>643</v>
      </c>
      <c r="E47" s="251" t="s">
        <v>2553</v>
      </c>
      <c r="F47" s="89">
        <v>235958.7</v>
      </c>
      <c r="G47" s="89">
        <v>9600</v>
      </c>
      <c r="H47" s="89">
        <v>62034.879999999997</v>
      </c>
      <c r="I47" s="251">
        <v>188469.78</v>
      </c>
      <c r="J47" s="251">
        <v>831266.64</v>
      </c>
      <c r="Q47" s="251">
        <v>-1233203.54</v>
      </c>
      <c r="R47" s="251">
        <v>2592803.14</v>
      </c>
      <c r="S47" s="73">
        <v>615355.99</v>
      </c>
      <c r="T47" s="73">
        <v>50000</v>
      </c>
      <c r="U47" s="73">
        <v>433.54</v>
      </c>
      <c r="V47" s="73">
        <v>1130750</v>
      </c>
      <c r="W47" s="73">
        <v>250</v>
      </c>
      <c r="X47" s="90">
        <v>1301510</v>
      </c>
      <c r="AA47" s="90">
        <v>315549.3</v>
      </c>
      <c r="AB47" s="90">
        <v>143503.82999999999</v>
      </c>
      <c r="AD47" s="266">
        <f t="shared" si="1"/>
        <v>307593.58</v>
      </c>
      <c r="AE47" s="273">
        <f t="shared" si="2"/>
        <v>0</v>
      </c>
      <c r="AF47" s="287">
        <f t="shared" si="3"/>
        <v>307593.58</v>
      </c>
      <c r="AG47" s="288">
        <f t="shared" si="4"/>
        <v>1796789.53</v>
      </c>
      <c r="AH47" s="274">
        <f t="shared" si="5"/>
        <v>1760563.1300000001</v>
      </c>
      <c r="AI47" s="268">
        <f t="shared" si="6"/>
        <v>36226.399999999907</v>
      </c>
    </row>
    <row r="48" spans="1:35" x14ac:dyDescent="0.2">
      <c r="A48" s="272" t="s">
        <v>286</v>
      </c>
      <c r="B48" s="272" t="s">
        <v>2</v>
      </c>
      <c r="C48" s="282">
        <v>1622</v>
      </c>
      <c r="D48" s="282" t="s">
        <v>644</v>
      </c>
      <c r="E48" s="251" t="s">
        <v>2554</v>
      </c>
      <c r="F48" s="89">
        <v>465382.27</v>
      </c>
      <c r="G48" s="89">
        <v>47050</v>
      </c>
      <c r="H48" s="89">
        <v>55654.43</v>
      </c>
      <c r="I48" s="251">
        <v>110132.91</v>
      </c>
      <c r="J48" s="251">
        <v>344601.08</v>
      </c>
      <c r="L48" s="232">
        <v>26695.4</v>
      </c>
      <c r="Q48" s="251">
        <v>-1235855.6299999999</v>
      </c>
      <c r="R48" s="251">
        <v>2213150.63</v>
      </c>
      <c r="S48" s="73">
        <v>420751.65</v>
      </c>
      <c r="T48" s="73">
        <v>45000</v>
      </c>
      <c r="U48" s="73">
        <v>862.83</v>
      </c>
      <c r="V48" s="73">
        <v>1011620</v>
      </c>
      <c r="W48" s="73">
        <v>22510.01</v>
      </c>
      <c r="X48" s="90">
        <v>1085150</v>
      </c>
      <c r="AA48" s="90">
        <v>296093.27</v>
      </c>
      <c r="AB48" s="90">
        <v>48678.93</v>
      </c>
      <c r="AD48" s="266">
        <f t="shared" si="1"/>
        <v>568086.70000000007</v>
      </c>
      <c r="AE48" s="273">
        <f t="shared" si="2"/>
        <v>26695.4</v>
      </c>
      <c r="AF48" s="287">
        <f t="shared" si="3"/>
        <v>541391.30000000005</v>
      </c>
      <c r="AG48" s="288">
        <f t="shared" si="4"/>
        <v>1500744.49</v>
      </c>
      <c r="AH48" s="274">
        <f t="shared" si="5"/>
        <v>1429922.2</v>
      </c>
      <c r="AI48" s="268">
        <f t="shared" si="6"/>
        <v>70822.290000000037</v>
      </c>
    </row>
    <row r="49" spans="1:35" x14ac:dyDescent="0.2">
      <c r="A49" s="272" t="s">
        <v>286</v>
      </c>
      <c r="B49" s="272" t="s">
        <v>2</v>
      </c>
      <c r="C49" s="282">
        <v>2164</v>
      </c>
      <c r="D49" s="282" t="s">
        <v>645</v>
      </c>
      <c r="E49" s="251" t="s">
        <v>2555</v>
      </c>
      <c r="F49" s="89">
        <v>292887.06</v>
      </c>
      <c r="G49" s="89">
        <v>49456</v>
      </c>
      <c r="H49" s="89">
        <v>31246.73</v>
      </c>
      <c r="I49" s="251">
        <v>1447472.85</v>
      </c>
      <c r="J49" s="251">
        <v>546560.74</v>
      </c>
      <c r="L49" s="232">
        <v>3400</v>
      </c>
      <c r="Q49" s="251">
        <v>209274.9</v>
      </c>
      <c r="R49" s="251">
        <v>2118686.35</v>
      </c>
      <c r="S49" s="73">
        <v>616065.55000000005</v>
      </c>
      <c r="U49" s="73">
        <v>312.07</v>
      </c>
      <c r="V49" s="73">
        <v>875370</v>
      </c>
      <c r="W49" s="73">
        <v>200</v>
      </c>
      <c r="X49" s="90">
        <v>1046133</v>
      </c>
      <c r="AA49" s="90">
        <v>251086.25</v>
      </c>
      <c r="AB49" s="90">
        <v>127542.24</v>
      </c>
      <c r="AD49" s="266">
        <f t="shared" si="1"/>
        <v>373589.79</v>
      </c>
      <c r="AE49" s="273">
        <f t="shared" si="2"/>
        <v>3400</v>
      </c>
      <c r="AF49" s="287">
        <f t="shared" si="3"/>
        <v>370189.79</v>
      </c>
      <c r="AG49" s="288">
        <f t="shared" si="4"/>
        <v>1491947.62</v>
      </c>
      <c r="AH49" s="274">
        <f t="shared" si="5"/>
        <v>1424761.49</v>
      </c>
      <c r="AI49" s="268">
        <f t="shared" si="6"/>
        <v>67186.130000000121</v>
      </c>
    </row>
    <row r="50" spans="1:35" x14ac:dyDescent="0.2">
      <c r="A50" s="272" t="s">
        <v>289</v>
      </c>
      <c r="B50" s="272" t="s">
        <v>3</v>
      </c>
      <c r="C50" s="282">
        <v>5944</v>
      </c>
      <c r="D50" s="282" t="s">
        <v>646</v>
      </c>
      <c r="E50" s="251" t="s">
        <v>2556</v>
      </c>
      <c r="F50" s="89">
        <v>866435.5</v>
      </c>
      <c r="G50" s="89">
        <v>21450</v>
      </c>
      <c r="H50" s="89">
        <v>54111.39</v>
      </c>
      <c r="I50" s="251">
        <v>897449.87</v>
      </c>
      <c r="J50" s="251">
        <v>232879.43</v>
      </c>
      <c r="L50" s="232">
        <v>23985</v>
      </c>
      <c r="Q50" s="251">
        <v>-1394410.94</v>
      </c>
      <c r="R50" s="251">
        <v>3206691.97</v>
      </c>
      <c r="S50" s="73">
        <v>1439386.68</v>
      </c>
      <c r="T50" s="73">
        <v>402900</v>
      </c>
      <c r="U50" s="73">
        <v>1194.68</v>
      </c>
      <c r="V50" s="73">
        <v>1710683</v>
      </c>
      <c r="W50" s="73">
        <v>2307</v>
      </c>
      <c r="X50" s="90">
        <v>2194163</v>
      </c>
      <c r="AA50" s="90">
        <v>595058.52</v>
      </c>
      <c r="AB50" s="90">
        <v>151159.67999999999</v>
      </c>
      <c r="AC50" s="90">
        <v>191</v>
      </c>
      <c r="AD50" s="266">
        <f t="shared" si="1"/>
        <v>941996.89</v>
      </c>
      <c r="AE50" s="273">
        <f t="shared" si="2"/>
        <v>23985</v>
      </c>
      <c r="AF50" s="287">
        <f t="shared" si="3"/>
        <v>918011.89</v>
      </c>
      <c r="AG50" s="288">
        <f t="shared" si="4"/>
        <v>3556471.36</v>
      </c>
      <c r="AH50" s="274">
        <f t="shared" si="5"/>
        <v>2940572.2</v>
      </c>
      <c r="AI50" s="268">
        <f t="shared" si="6"/>
        <v>615899.15999999968</v>
      </c>
    </row>
    <row r="51" spans="1:35" x14ac:dyDescent="0.2">
      <c r="A51" s="272" t="s">
        <v>289</v>
      </c>
      <c r="B51" s="272" t="s">
        <v>3</v>
      </c>
      <c r="C51" s="282">
        <v>5439</v>
      </c>
      <c r="D51" s="282" t="s">
        <v>647</v>
      </c>
      <c r="E51" s="251" t="s">
        <v>2557</v>
      </c>
      <c r="F51" s="89">
        <v>642463.11</v>
      </c>
      <c r="G51" s="89">
        <v>16900</v>
      </c>
      <c r="H51" s="89">
        <v>162220.32</v>
      </c>
      <c r="I51" s="251">
        <v>4</v>
      </c>
      <c r="J51" s="251">
        <v>1210381.51</v>
      </c>
      <c r="L51" s="232">
        <v>109450</v>
      </c>
      <c r="N51" s="232">
        <v>0</v>
      </c>
      <c r="Q51" s="251">
        <v>-953932.85</v>
      </c>
      <c r="R51" s="251">
        <v>2598703.46</v>
      </c>
      <c r="S51" s="73">
        <v>2056519.86</v>
      </c>
      <c r="T51" s="73">
        <v>32500</v>
      </c>
      <c r="U51" s="73">
        <v>700.84</v>
      </c>
      <c r="V51" s="73">
        <v>1432442.5</v>
      </c>
      <c r="W51" s="73">
        <v>62654</v>
      </c>
      <c r="X51" s="90">
        <v>2395386.5</v>
      </c>
      <c r="AA51" s="90">
        <v>428067.08</v>
      </c>
      <c r="AB51" s="90">
        <v>312505.28999999998</v>
      </c>
      <c r="AC51" s="90">
        <v>7800</v>
      </c>
      <c r="AD51" s="266">
        <f t="shared" si="1"/>
        <v>821583.42999999993</v>
      </c>
      <c r="AE51" s="273">
        <f t="shared" si="2"/>
        <v>109450</v>
      </c>
      <c r="AF51" s="287">
        <f t="shared" si="3"/>
        <v>712133.42999999993</v>
      </c>
      <c r="AG51" s="288">
        <f t="shared" si="4"/>
        <v>3584817.2</v>
      </c>
      <c r="AH51" s="274">
        <f t="shared" si="5"/>
        <v>3143758.87</v>
      </c>
      <c r="AI51" s="268">
        <f t="shared" si="6"/>
        <v>441058.33000000007</v>
      </c>
    </row>
    <row r="52" spans="1:35" x14ac:dyDescent="0.2">
      <c r="A52" s="272" t="s">
        <v>289</v>
      </c>
      <c r="B52" s="272" t="s">
        <v>3</v>
      </c>
      <c r="C52" s="282">
        <v>3683</v>
      </c>
      <c r="D52" s="282" t="s">
        <v>648</v>
      </c>
      <c r="E52" s="251" t="s">
        <v>2558</v>
      </c>
      <c r="F52" s="89">
        <v>691799.15</v>
      </c>
      <c r="G52" s="89">
        <v>0</v>
      </c>
      <c r="H52" s="89">
        <v>39034.199999999997</v>
      </c>
      <c r="I52" s="251">
        <v>201893.19</v>
      </c>
      <c r="J52" s="251">
        <v>198534.18</v>
      </c>
      <c r="L52" s="232">
        <v>21375</v>
      </c>
      <c r="N52" s="232">
        <v>0</v>
      </c>
      <c r="Q52" s="251">
        <v>-1385848</v>
      </c>
      <c r="R52" s="251">
        <v>2341456.5299999998</v>
      </c>
      <c r="S52" s="73">
        <v>1265038.81</v>
      </c>
      <c r="T52" s="73">
        <v>81518</v>
      </c>
      <c r="U52" s="73">
        <v>1065.24</v>
      </c>
      <c r="V52" s="73">
        <v>297325.09999999998</v>
      </c>
      <c r="W52" s="73">
        <v>50000</v>
      </c>
      <c r="X52" s="90">
        <v>784105.5</v>
      </c>
      <c r="AA52" s="90">
        <v>355176.94</v>
      </c>
      <c r="AB52" s="90">
        <v>149285.51999999999</v>
      </c>
      <c r="AD52" s="266">
        <f t="shared" si="1"/>
        <v>730833.35</v>
      </c>
      <c r="AE52" s="273">
        <f t="shared" si="2"/>
        <v>21375</v>
      </c>
      <c r="AF52" s="287">
        <f t="shared" si="3"/>
        <v>709458.35</v>
      </c>
      <c r="AG52" s="288">
        <f t="shared" si="4"/>
        <v>1694947.15</v>
      </c>
      <c r="AH52" s="274">
        <f t="shared" si="5"/>
        <v>1288567.96</v>
      </c>
      <c r="AI52" s="268">
        <f t="shared" si="6"/>
        <v>406379.18999999994</v>
      </c>
    </row>
    <row r="53" spans="1:35" x14ac:dyDescent="0.2">
      <c r="A53" s="272" t="s">
        <v>289</v>
      </c>
      <c r="B53" s="272" t="s">
        <v>3</v>
      </c>
      <c r="C53" s="282">
        <v>10514</v>
      </c>
      <c r="D53" s="282" t="s">
        <v>649</v>
      </c>
      <c r="E53" s="251" t="s">
        <v>2559</v>
      </c>
      <c r="F53" s="89">
        <v>780618.3</v>
      </c>
      <c r="G53" s="89">
        <v>0</v>
      </c>
      <c r="H53" s="89">
        <v>104394.67</v>
      </c>
      <c r="I53" s="251">
        <v>1982255.65</v>
      </c>
      <c r="J53" s="251">
        <v>780249.73</v>
      </c>
      <c r="N53" s="232">
        <v>224.31</v>
      </c>
      <c r="Q53" s="251">
        <v>2008223.59</v>
      </c>
      <c r="R53" s="251">
        <v>1574485.41</v>
      </c>
      <c r="S53" s="73">
        <v>3009539.4</v>
      </c>
      <c r="U53" s="73">
        <v>1487.93</v>
      </c>
      <c r="V53" s="73">
        <v>9136374.1999999993</v>
      </c>
      <c r="X53" s="90">
        <v>10443697.4</v>
      </c>
      <c r="AA53" s="90">
        <v>1043900.33</v>
      </c>
      <c r="AB53" s="90">
        <v>341163.76</v>
      </c>
      <c r="AD53" s="266">
        <f t="shared" si="1"/>
        <v>885012.97000000009</v>
      </c>
      <c r="AE53" s="273">
        <f t="shared" si="2"/>
        <v>224.31</v>
      </c>
      <c r="AF53" s="287">
        <f t="shared" si="3"/>
        <v>884788.66</v>
      </c>
      <c r="AG53" s="288">
        <f t="shared" si="4"/>
        <v>12147401.529999999</v>
      </c>
      <c r="AH53" s="274">
        <f t="shared" si="5"/>
        <v>11828761.49</v>
      </c>
      <c r="AI53" s="268">
        <f t="shared" si="6"/>
        <v>318640.03999999911</v>
      </c>
    </row>
    <row r="54" spans="1:35" x14ac:dyDescent="0.2">
      <c r="A54" s="272" t="s">
        <v>289</v>
      </c>
      <c r="B54" s="272" t="s">
        <v>3</v>
      </c>
      <c r="C54" s="282">
        <v>1578</v>
      </c>
      <c r="D54" s="282" t="s">
        <v>650</v>
      </c>
      <c r="E54" s="251" t="s">
        <v>2560</v>
      </c>
      <c r="F54" s="89">
        <v>315598.3</v>
      </c>
      <c r="G54" s="89">
        <v>0</v>
      </c>
      <c r="H54" s="89">
        <v>30519.51</v>
      </c>
      <c r="I54" s="251">
        <v>2</v>
      </c>
      <c r="J54" s="251">
        <v>70501.320000000007</v>
      </c>
      <c r="L54" s="232">
        <v>12375</v>
      </c>
      <c r="N54" s="232">
        <v>0</v>
      </c>
      <c r="Q54" s="251">
        <v>-1250983.1100000001</v>
      </c>
      <c r="R54" s="251">
        <v>1566508.7</v>
      </c>
      <c r="S54" s="73">
        <v>752060.23</v>
      </c>
      <c r="U54" s="73">
        <v>550.42999999999995</v>
      </c>
      <c r="V54" s="73">
        <v>1233205</v>
      </c>
      <c r="W54" s="73">
        <v>1673</v>
      </c>
      <c r="X54" s="90">
        <v>1563934</v>
      </c>
      <c r="AA54" s="90">
        <v>267152.76</v>
      </c>
      <c r="AB54" s="90">
        <v>17163.36</v>
      </c>
      <c r="AD54" s="266">
        <f t="shared" si="1"/>
        <v>346117.81</v>
      </c>
      <c r="AE54" s="273">
        <f t="shared" si="2"/>
        <v>12375</v>
      </c>
      <c r="AF54" s="287">
        <f t="shared" si="3"/>
        <v>333742.81</v>
      </c>
      <c r="AG54" s="288">
        <f t="shared" si="4"/>
        <v>1987488.6600000001</v>
      </c>
      <c r="AH54" s="274">
        <f t="shared" si="5"/>
        <v>1848250.12</v>
      </c>
      <c r="AI54" s="268">
        <f t="shared" si="6"/>
        <v>139238.54000000004</v>
      </c>
    </row>
    <row r="55" spans="1:35" x14ac:dyDescent="0.2">
      <c r="A55" s="272" t="s">
        <v>289</v>
      </c>
      <c r="B55" s="272" t="s">
        <v>3</v>
      </c>
      <c r="C55" s="282">
        <v>3503</v>
      </c>
      <c r="D55" s="282" t="s">
        <v>651</v>
      </c>
      <c r="E55" s="251" t="s">
        <v>2561</v>
      </c>
      <c r="F55" s="89">
        <v>358021.53</v>
      </c>
      <c r="G55" s="89">
        <v>0</v>
      </c>
      <c r="H55" s="89">
        <v>20607.48</v>
      </c>
      <c r="I55" s="251">
        <v>11878.16</v>
      </c>
      <c r="J55" s="251">
        <v>90558.96</v>
      </c>
      <c r="L55" s="232">
        <v>0</v>
      </c>
      <c r="Q55" s="251">
        <v>-2189294.04</v>
      </c>
      <c r="R55" s="251">
        <v>2534998.48</v>
      </c>
      <c r="S55" s="73">
        <v>1068818.6499999999</v>
      </c>
      <c r="T55" s="73">
        <v>48600</v>
      </c>
      <c r="U55" s="73">
        <v>469.83</v>
      </c>
      <c r="V55" s="73">
        <v>1584406.5</v>
      </c>
      <c r="W55" s="73">
        <v>22014</v>
      </c>
      <c r="X55" s="90">
        <v>2033436.5</v>
      </c>
      <c r="AA55" s="90">
        <v>448465.75</v>
      </c>
      <c r="AB55" s="90">
        <v>29912.04</v>
      </c>
      <c r="AD55" s="266">
        <f t="shared" si="1"/>
        <v>378629.01</v>
      </c>
      <c r="AE55" s="273">
        <f t="shared" si="2"/>
        <v>0</v>
      </c>
      <c r="AF55" s="287">
        <f t="shared" si="3"/>
        <v>378629.01</v>
      </c>
      <c r="AG55" s="288">
        <f t="shared" si="4"/>
        <v>2724308.98</v>
      </c>
      <c r="AH55" s="274">
        <f t="shared" si="5"/>
        <v>2511814.29</v>
      </c>
      <c r="AI55" s="268">
        <f t="shared" si="6"/>
        <v>212494.68999999994</v>
      </c>
    </row>
    <row r="56" spans="1:35" x14ac:dyDescent="0.2">
      <c r="A56" s="272" t="s">
        <v>289</v>
      </c>
      <c r="B56" s="272" t="s">
        <v>3</v>
      </c>
      <c r="C56" s="282">
        <v>5709</v>
      </c>
      <c r="D56" s="282" t="s">
        <v>652</v>
      </c>
      <c r="E56" s="251" t="s">
        <v>2562</v>
      </c>
      <c r="F56" s="89">
        <v>524017.19</v>
      </c>
      <c r="G56" s="89">
        <v>7500</v>
      </c>
      <c r="H56" s="89">
        <v>50355.16</v>
      </c>
      <c r="I56" s="251">
        <v>158990.93</v>
      </c>
      <c r="J56" s="251">
        <v>248081.35</v>
      </c>
      <c r="L56" s="232">
        <v>22905</v>
      </c>
      <c r="Q56" s="251">
        <v>-1775597.1</v>
      </c>
      <c r="R56" s="251">
        <v>2415193.5099999998</v>
      </c>
      <c r="S56" s="73">
        <v>1391893.04</v>
      </c>
      <c r="T56" s="73">
        <v>40700</v>
      </c>
      <c r="U56" s="73">
        <v>592.1</v>
      </c>
      <c r="V56" s="73">
        <v>1382041.5</v>
      </c>
      <c r="W56" s="73">
        <v>100000</v>
      </c>
      <c r="X56" s="90">
        <v>1654783.5</v>
      </c>
      <c r="AA56" s="90">
        <v>635535.18999999994</v>
      </c>
      <c r="AB56" s="90">
        <v>71708.73</v>
      </c>
      <c r="AD56" s="266">
        <f t="shared" si="1"/>
        <v>581872.35</v>
      </c>
      <c r="AE56" s="273">
        <f t="shared" si="2"/>
        <v>22905</v>
      </c>
      <c r="AF56" s="287">
        <f t="shared" si="3"/>
        <v>558967.35</v>
      </c>
      <c r="AG56" s="288">
        <f t="shared" si="4"/>
        <v>2915226.64</v>
      </c>
      <c r="AH56" s="274">
        <f t="shared" si="5"/>
        <v>2362027.42</v>
      </c>
      <c r="AI56" s="268">
        <f t="shared" si="6"/>
        <v>553199.2200000002</v>
      </c>
    </row>
    <row r="57" spans="1:35" x14ac:dyDescent="0.2">
      <c r="A57" s="272" t="s">
        <v>289</v>
      </c>
      <c r="B57" s="272" t="s">
        <v>3</v>
      </c>
      <c r="C57" s="282">
        <v>2754</v>
      </c>
      <c r="D57" s="282" t="s">
        <v>653</v>
      </c>
      <c r="E57" s="251" t="s">
        <v>2563</v>
      </c>
      <c r="F57" s="89">
        <v>402712.12</v>
      </c>
      <c r="G57" s="89">
        <v>0</v>
      </c>
      <c r="H57" s="89">
        <v>63130.14</v>
      </c>
      <c r="I57" s="251">
        <v>248719.88</v>
      </c>
      <c r="J57" s="251">
        <v>223542.25</v>
      </c>
      <c r="L57" s="232">
        <v>8011.04</v>
      </c>
      <c r="Q57" s="251">
        <v>-732421.06</v>
      </c>
      <c r="R57" s="251">
        <v>1430245.31</v>
      </c>
      <c r="S57" s="73">
        <v>795379.25</v>
      </c>
      <c r="T57" s="73">
        <v>173880</v>
      </c>
      <c r="U57" s="73">
        <v>320.02</v>
      </c>
      <c r="V57" s="73">
        <v>1225367</v>
      </c>
      <c r="X57" s="90">
        <v>1423388</v>
      </c>
      <c r="AA57" s="90">
        <v>250774.19</v>
      </c>
      <c r="AB57" s="90">
        <v>176572.98</v>
      </c>
      <c r="AD57" s="266">
        <f t="shared" si="1"/>
        <v>465842.26</v>
      </c>
      <c r="AE57" s="273">
        <f t="shared" si="2"/>
        <v>8011.04</v>
      </c>
      <c r="AF57" s="287">
        <f t="shared" si="3"/>
        <v>457831.22000000003</v>
      </c>
      <c r="AG57" s="288">
        <f t="shared" si="4"/>
        <v>2194946.27</v>
      </c>
      <c r="AH57" s="274">
        <f t="shared" si="5"/>
        <v>1850735.17</v>
      </c>
      <c r="AI57" s="268">
        <f t="shared" si="6"/>
        <v>344211.10000000009</v>
      </c>
    </row>
    <row r="58" spans="1:35" x14ac:dyDescent="0.2">
      <c r="A58" s="272" t="s">
        <v>289</v>
      </c>
      <c r="B58" s="272" t="s">
        <v>3</v>
      </c>
      <c r="C58" s="282">
        <v>5299</v>
      </c>
      <c r="D58" s="282" t="s">
        <v>654</v>
      </c>
      <c r="E58" s="251" t="s">
        <v>2564</v>
      </c>
      <c r="F58" s="89">
        <v>559392.43999999994</v>
      </c>
      <c r="G58" s="89">
        <v>0</v>
      </c>
      <c r="H58" s="89">
        <v>85404.38</v>
      </c>
      <c r="I58" s="251">
        <v>3</v>
      </c>
      <c r="J58" s="251">
        <v>1365240.61</v>
      </c>
      <c r="L58" s="232">
        <v>100</v>
      </c>
      <c r="N58" s="232">
        <v>0</v>
      </c>
      <c r="Q58" s="251">
        <v>-1124540.6499999999</v>
      </c>
      <c r="R58" s="251">
        <v>2897338.69</v>
      </c>
      <c r="S58" s="73">
        <v>1702684.33</v>
      </c>
      <c r="T58" s="73">
        <v>660335</v>
      </c>
      <c r="U58" s="73">
        <v>347.06</v>
      </c>
      <c r="V58" s="73">
        <v>1510658</v>
      </c>
      <c r="W58" s="73">
        <v>124077</v>
      </c>
      <c r="X58" s="90">
        <v>2023806.5</v>
      </c>
      <c r="AA58" s="90">
        <v>892245.87</v>
      </c>
      <c r="AB58" s="90">
        <v>313876.13</v>
      </c>
      <c r="AD58" s="266">
        <f t="shared" si="1"/>
        <v>644796.81999999995</v>
      </c>
      <c r="AE58" s="273">
        <f t="shared" si="2"/>
        <v>100</v>
      </c>
      <c r="AF58" s="287">
        <f t="shared" si="3"/>
        <v>644696.81999999995</v>
      </c>
      <c r="AG58" s="288">
        <f t="shared" si="4"/>
        <v>3998101.39</v>
      </c>
      <c r="AH58" s="274">
        <f t="shared" si="5"/>
        <v>3229928.5</v>
      </c>
      <c r="AI58" s="268">
        <f t="shared" si="6"/>
        <v>768172.89000000013</v>
      </c>
    </row>
    <row r="59" spans="1:35" x14ac:dyDescent="0.2">
      <c r="A59" s="272" t="s">
        <v>289</v>
      </c>
      <c r="B59" s="272" t="s">
        <v>3</v>
      </c>
      <c r="C59" s="282">
        <v>3522</v>
      </c>
      <c r="D59" s="282" t="s">
        <v>655</v>
      </c>
      <c r="E59" s="251" t="s">
        <v>2565</v>
      </c>
      <c r="F59" s="89">
        <v>225138.78</v>
      </c>
      <c r="G59" s="89">
        <v>0</v>
      </c>
      <c r="H59" s="89">
        <v>71440.035000000003</v>
      </c>
      <c r="I59" s="251">
        <v>2</v>
      </c>
      <c r="J59" s="251">
        <v>200569.59</v>
      </c>
      <c r="L59" s="232">
        <v>58900</v>
      </c>
      <c r="N59" s="232">
        <v>0</v>
      </c>
      <c r="Q59" s="251">
        <v>-3139617.21</v>
      </c>
      <c r="R59" s="251">
        <v>3457082.1</v>
      </c>
      <c r="S59" s="73">
        <v>1097661.8500000001</v>
      </c>
      <c r="U59" s="73">
        <v>401.8</v>
      </c>
      <c r="V59" s="73">
        <v>721277.5</v>
      </c>
      <c r="X59" s="90">
        <v>1232193.1000000001</v>
      </c>
      <c r="AA59" s="90">
        <v>300343.60499999998</v>
      </c>
      <c r="AB59" s="90">
        <v>85677.93</v>
      </c>
      <c r="AD59" s="266">
        <f t="shared" si="1"/>
        <v>296578.815</v>
      </c>
      <c r="AE59" s="273">
        <f t="shared" si="2"/>
        <v>58900</v>
      </c>
      <c r="AF59" s="287">
        <f t="shared" si="3"/>
        <v>237678.815</v>
      </c>
      <c r="AG59" s="288">
        <f t="shared" si="4"/>
        <v>1819341.1500000001</v>
      </c>
      <c r="AH59" s="274">
        <f t="shared" si="5"/>
        <v>1618214.635</v>
      </c>
      <c r="AI59" s="268">
        <f t="shared" si="6"/>
        <v>201126.51500000013</v>
      </c>
    </row>
    <row r="60" spans="1:35" x14ac:dyDescent="0.2">
      <c r="A60" s="272" t="s">
        <v>289</v>
      </c>
      <c r="B60" s="272" t="s">
        <v>3</v>
      </c>
      <c r="C60" s="282">
        <v>3001</v>
      </c>
      <c r="D60" s="282" t="s">
        <v>656</v>
      </c>
      <c r="E60" s="251" t="s">
        <v>2566</v>
      </c>
      <c r="F60" s="89">
        <v>259133.76</v>
      </c>
      <c r="G60" s="89">
        <v>45000</v>
      </c>
      <c r="H60" s="89">
        <v>5770</v>
      </c>
      <c r="I60" s="251">
        <v>906746.9</v>
      </c>
      <c r="J60" s="251">
        <v>227255.79</v>
      </c>
      <c r="Q60" s="251">
        <v>1174157.81</v>
      </c>
      <c r="R60" s="251">
        <v>339109.18</v>
      </c>
      <c r="S60" s="73">
        <v>858030.42</v>
      </c>
      <c r="U60" s="73">
        <v>430.21</v>
      </c>
      <c r="V60" s="73">
        <v>739519.5</v>
      </c>
      <c r="W60" s="73">
        <v>100000</v>
      </c>
      <c r="X60" s="90">
        <v>954349.5</v>
      </c>
      <c r="AA60" s="90">
        <v>504248</v>
      </c>
      <c r="AB60" s="90">
        <v>106309.17</v>
      </c>
      <c r="AC60" s="90">
        <v>189000</v>
      </c>
      <c r="AD60" s="266">
        <f t="shared" si="1"/>
        <v>309903.76</v>
      </c>
      <c r="AE60" s="273">
        <f t="shared" si="2"/>
        <v>0</v>
      </c>
      <c r="AF60" s="287">
        <f t="shared" si="3"/>
        <v>309903.76</v>
      </c>
      <c r="AG60" s="288">
        <f t="shared" si="4"/>
        <v>1697980.13</v>
      </c>
      <c r="AH60" s="274">
        <f t="shared" si="5"/>
        <v>1753906.67</v>
      </c>
      <c r="AI60" s="268">
        <f t="shared" si="6"/>
        <v>-55926.540000000037</v>
      </c>
    </row>
    <row r="61" spans="1:35" x14ac:dyDescent="0.2">
      <c r="A61" s="272" t="s">
        <v>289</v>
      </c>
      <c r="B61" s="272" t="s">
        <v>3</v>
      </c>
      <c r="C61" s="282">
        <v>1241</v>
      </c>
      <c r="D61" s="282" t="s">
        <v>657</v>
      </c>
      <c r="E61" s="251" t="s">
        <v>2567</v>
      </c>
      <c r="F61" s="89">
        <v>212049.12</v>
      </c>
      <c r="G61" s="89">
        <v>0</v>
      </c>
      <c r="H61" s="89">
        <v>83071.42</v>
      </c>
      <c r="I61" s="251">
        <v>238068.78</v>
      </c>
      <c r="J61" s="251">
        <v>74444.91</v>
      </c>
      <c r="L61" s="232">
        <v>39905</v>
      </c>
      <c r="N61" s="232">
        <v>0</v>
      </c>
      <c r="Q61" s="251">
        <v>-1217116.1200000001</v>
      </c>
      <c r="R61" s="251">
        <v>1695206.85</v>
      </c>
      <c r="S61" s="73">
        <v>621206.24</v>
      </c>
      <c r="V61" s="73">
        <v>1077674.5</v>
      </c>
      <c r="X61" s="90">
        <v>1313831.2</v>
      </c>
      <c r="AA61" s="90">
        <v>195660.73</v>
      </c>
      <c r="AB61" s="90">
        <v>50648.31</v>
      </c>
      <c r="AD61" s="266">
        <f t="shared" si="1"/>
        <v>295120.53999999998</v>
      </c>
      <c r="AE61" s="273">
        <f t="shared" si="2"/>
        <v>39905</v>
      </c>
      <c r="AF61" s="287">
        <f t="shared" si="3"/>
        <v>255215.53999999998</v>
      </c>
      <c r="AG61" s="288">
        <f t="shared" si="4"/>
        <v>1698880.74</v>
      </c>
      <c r="AH61" s="274">
        <f t="shared" si="5"/>
        <v>1560140.24</v>
      </c>
      <c r="AI61" s="268">
        <f t="shared" si="6"/>
        <v>138740.5</v>
      </c>
    </row>
    <row r="62" spans="1:35" x14ac:dyDescent="0.2">
      <c r="A62" s="272" t="s">
        <v>289</v>
      </c>
      <c r="B62" s="272" t="s">
        <v>3</v>
      </c>
      <c r="C62" s="282">
        <v>3625</v>
      </c>
      <c r="D62" s="282" t="s">
        <v>658</v>
      </c>
      <c r="E62" s="251" t="s">
        <v>2568</v>
      </c>
      <c r="F62" s="89">
        <v>558386.77</v>
      </c>
      <c r="G62" s="89">
        <v>0</v>
      </c>
      <c r="H62" s="89">
        <v>32527.03</v>
      </c>
      <c r="I62" s="251">
        <v>81582.960000000006</v>
      </c>
      <c r="J62" s="251">
        <v>262754.61</v>
      </c>
      <c r="L62" s="232">
        <v>39556.1</v>
      </c>
      <c r="N62" s="232">
        <v>0</v>
      </c>
      <c r="Q62" s="251">
        <v>-1837905.27</v>
      </c>
      <c r="R62" s="251">
        <v>2729343.72</v>
      </c>
      <c r="S62" s="73">
        <v>1208895.02</v>
      </c>
      <c r="U62" s="73">
        <v>1032.3599999999999</v>
      </c>
      <c r="V62" s="73">
        <v>955553.5</v>
      </c>
      <c r="X62" s="90">
        <v>1469587.9</v>
      </c>
      <c r="AA62" s="90">
        <v>533915.57999999996</v>
      </c>
      <c r="AB62" s="90">
        <v>115101.58</v>
      </c>
      <c r="AD62" s="266">
        <f t="shared" si="1"/>
        <v>590913.80000000005</v>
      </c>
      <c r="AE62" s="273">
        <f t="shared" si="2"/>
        <v>39556.1</v>
      </c>
      <c r="AF62" s="287">
        <f t="shared" si="3"/>
        <v>551357.70000000007</v>
      </c>
      <c r="AG62" s="288">
        <f t="shared" si="4"/>
        <v>2165480.88</v>
      </c>
      <c r="AH62" s="274">
        <f t="shared" si="5"/>
        <v>2118605.06</v>
      </c>
      <c r="AI62" s="268">
        <f t="shared" si="6"/>
        <v>46875.819999999832</v>
      </c>
    </row>
    <row r="63" spans="1:35" x14ac:dyDescent="0.2">
      <c r="A63" s="272" t="s">
        <v>289</v>
      </c>
      <c r="B63" s="272" t="s">
        <v>3</v>
      </c>
      <c r="C63" s="282">
        <v>6304</v>
      </c>
      <c r="D63" s="282" t="s">
        <v>659</v>
      </c>
      <c r="E63" s="251" t="s">
        <v>2569</v>
      </c>
      <c r="F63" s="89">
        <v>721333.2</v>
      </c>
      <c r="G63" s="89">
        <v>0</v>
      </c>
      <c r="H63" s="89">
        <v>11553.69</v>
      </c>
      <c r="I63" s="251">
        <v>90302</v>
      </c>
      <c r="J63" s="251">
        <v>661641.03</v>
      </c>
      <c r="L63" s="232">
        <v>16824.55</v>
      </c>
      <c r="N63" s="232">
        <v>0</v>
      </c>
      <c r="Q63" s="251">
        <v>-1894110.56</v>
      </c>
      <c r="R63" s="251">
        <v>3207310.61</v>
      </c>
      <c r="S63" s="73">
        <v>1748530.36</v>
      </c>
      <c r="T63" s="73">
        <v>101280</v>
      </c>
      <c r="U63" s="73">
        <v>838.22</v>
      </c>
      <c r="V63" s="73">
        <v>1283270.5</v>
      </c>
      <c r="W63" s="73">
        <v>22940</v>
      </c>
      <c r="X63" s="90">
        <v>1899757.5</v>
      </c>
      <c r="AA63" s="90">
        <v>668599.89</v>
      </c>
      <c r="AB63" s="90">
        <v>292958.37</v>
      </c>
      <c r="AC63" s="90">
        <v>5000</v>
      </c>
      <c r="AD63" s="266">
        <f t="shared" si="1"/>
        <v>732886.8899999999</v>
      </c>
      <c r="AE63" s="273">
        <f t="shared" si="2"/>
        <v>16824.55</v>
      </c>
      <c r="AF63" s="287">
        <f t="shared" si="3"/>
        <v>716062.33999999985</v>
      </c>
      <c r="AG63" s="288">
        <f t="shared" si="4"/>
        <v>3156859.08</v>
      </c>
      <c r="AH63" s="274">
        <f t="shared" si="5"/>
        <v>2866315.7600000002</v>
      </c>
      <c r="AI63" s="268">
        <f t="shared" si="6"/>
        <v>290543.31999999983</v>
      </c>
    </row>
    <row r="64" spans="1:35" x14ac:dyDescent="0.2">
      <c r="A64" s="272" t="s">
        <v>289</v>
      </c>
      <c r="B64" s="272" t="s">
        <v>3</v>
      </c>
      <c r="C64" s="282">
        <v>4738</v>
      </c>
      <c r="D64" s="282" t="s">
        <v>660</v>
      </c>
      <c r="E64" s="252" t="s">
        <v>2570</v>
      </c>
      <c r="F64" s="89">
        <v>757416.05</v>
      </c>
      <c r="G64" s="89">
        <v>0</v>
      </c>
      <c r="H64" s="89">
        <v>64438.36</v>
      </c>
      <c r="I64" s="251">
        <v>77902.149999999994</v>
      </c>
      <c r="J64" s="251">
        <v>220915.61</v>
      </c>
      <c r="L64" s="232">
        <v>90300</v>
      </c>
      <c r="Q64" s="251">
        <v>-1936005.4</v>
      </c>
      <c r="R64" s="251">
        <v>2601971.02</v>
      </c>
      <c r="S64" s="73">
        <v>1474679.89</v>
      </c>
      <c r="T64" s="73">
        <v>183750</v>
      </c>
      <c r="U64" s="73">
        <v>804.55</v>
      </c>
      <c r="V64" s="73">
        <v>824953</v>
      </c>
      <c r="W64" s="73">
        <v>23400</v>
      </c>
      <c r="X64" s="90">
        <v>1364063</v>
      </c>
      <c r="AA64" s="90">
        <v>475725.22</v>
      </c>
      <c r="AB64" s="90">
        <v>146111.67000000001</v>
      </c>
      <c r="AC64" s="90">
        <v>5000</v>
      </c>
      <c r="AD64" s="266">
        <f t="shared" si="1"/>
        <v>821854.41</v>
      </c>
      <c r="AE64" s="273">
        <f t="shared" si="2"/>
        <v>90300</v>
      </c>
      <c r="AF64" s="287">
        <f t="shared" si="3"/>
        <v>731554.41</v>
      </c>
      <c r="AG64" s="288">
        <f t="shared" si="4"/>
        <v>2507587.44</v>
      </c>
      <c r="AH64" s="274">
        <f t="shared" si="5"/>
        <v>1990899.89</v>
      </c>
      <c r="AI64" s="268">
        <f t="shared" si="6"/>
        <v>516687.55000000005</v>
      </c>
    </row>
    <row r="65" spans="1:35" x14ac:dyDescent="0.2">
      <c r="A65" s="272" t="s">
        <v>289</v>
      </c>
      <c r="B65" s="272" t="s">
        <v>3</v>
      </c>
      <c r="C65" s="282">
        <v>3535</v>
      </c>
      <c r="D65" s="282" t="s">
        <v>661</v>
      </c>
      <c r="E65" s="251" t="s">
        <v>2571</v>
      </c>
      <c r="F65" s="89">
        <v>410920.27</v>
      </c>
      <c r="G65" s="89">
        <v>0</v>
      </c>
      <c r="H65" s="89">
        <v>25600.880000000001</v>
      </c>
      <c r="I65" s="251">
        <v>844527.09</v>
      </c>
      <c r="J65" s="251">
        <v>88307.62</v>
      </c>
      <c r="L65" s="232">
        <v>14775</v>
      </c>
      <c r="N65" s="232">
        <v>0</v>
      </c>
      <c r="Q65" s="251">
        <v>-1847986.76</v>
      </c>
      <c r="R65" s="251">
        <v>3048211.32</v>
      </c>
      <c r="S65" s="73">
        <v>1355508.37</v>
      </c>
      <c r="T65" s="73">
        <v>60000</v>
      </c>
      <c r="U65" s="73">
        <v>484.97</v>
      </c>
      <c r="V65" s="73">
        <v>1331888</v>
      </c>
      <c r="W65" s="73">
        <v>22181</v>
      </c>
      <c r="X65" s="90">
        <v>1940290.2</v>
      </c>
      <c r="AA65" s="90">
        <v>437374.48</v>
      </c>
      <c r="AB65" s="90">
        <v>128868.36</v>
      </c>
      <c r="AD65" s="266">
        <f t="shared" si="1"/>
        <v>436521.15</v>
      </c>
      <c r="AE65" s="273">
        <f t="shared" si="2"/>
        <v>14775</v>
      </c>
      <c r="AF65" s="287">
        <f t="shared" si="3"/>
        <v>421746.15</v>
      </c>
      <c r="AG65" s="288">
        <f t="shared" si="4"/>
        <v>2770062.34</v>
      </c>
      <c r="AH65" s="274">
        <f t="shared" si="5"/>
        <v>2506533.0399999996</v>
      </c>
      <c r="AI65" s="268">
        <f t="shared" si="6"/>
        <v>263529.30000000028</v>
      </c>
    </row>
    <row r="66" spans="1:35" x14ac:dyDescent="0.2">
      <c r="A66" s="272" t="s">
        <v>289</v>
      </c>
      <c r="B66" s="272" t="s">
        <v>3</v>
      </c>
      <c r="C66" s="282">
        <v>3889</v>
      </c>
      <c r="D66" s="282" t="s">
        <v>662</v>
      </c>
      <c r="E66" s="251" t="s">
        <v>2592</v>
      </c>
      <c r="F66" s="89">
        <v>548814.9</v>
      </c>
      <c r="G66" s="89">
        <v>0</v>
      </c>
      <c r="H66" s="89">
        <v>6143.86</v>
      </c>
      <c r="I66" s="251">
        <v>488907.44</v>
      </c>
      <c r="J66" s="251">
        <v>174222.71</v>
      </c>
      <c r="L66" s="232">
        <v>8200</v>
      </c>
      <c r="Q66" s="251">
        <v>-330715.87</v>
      </c>
      <c r="R66" s="251">
        <v>1312112.72</v>
      </c>
      <c r="S66" s="73">
        <v>1039090.34</v>
      </c>
      <c r="T66" s="73">
        <v>175230</v>
      </c>
      <c r="U66" s="73">
        <v>566.24</v>
      </c>
      <c r="V66" s="73">
        <v>806427.5</v>
      </c>
      <c r="W66" s="73">
        <v>1799</v>
      </c>
      <c r="X66" s="90">
        <v>1131505.5</v>
      </c>
      <c r="AA66" s="90">
        <v>281459.65000000002</v>
      </c>
      <c r="AB66" s="90">
        <v>197574.87</v>
      </c>
      <c r="AD66" s="266">
        <f t="shared" si="1"/>
        <v>554958.76</v>
      </c>
      <c r="AE66" s="273">
        <f t="shared" si="2"/>
        <v>8200</v>
      </c>
      <c r="AF66" s="287">
        <f t="shared" si="3"/>
        <v>546758.76</v>
      </c>
      <c r="AG66" s="288">
        <f t="shared" si="4"/>
        <v>2023113.0799999998</v>
      </c>
      <c r="AH66" s="274">
        <f t="shared" si="5"/>
        <v>1610540.02</v>
      </c>
      <c r="AI66" s="268">
        <f t="shared" si="6"/>
        <v>412573.05999999982</v>
      </c>
    </row>
    <row r="67" spans="1:35" x14ac:dyDescent="0.2">
      <c r="A67" s="272" t="s">
        <v>292</v>
      </c>
      <c r="B67" s="272" t="s">
        <v>4</v>
      </c>
      <c r="C67" s="282">
        <v>3322</v>
      </c>
      <c r="D67" s="282" t="s">
        <v>663</v>
      </c>
      <c r="E67" s="251" t="s">
        <v>2572</v>
      </c>
      <c r="F67" s="89">
        <v>928116.53</v>
      </c>
      <c r="G67" s="89">
        <v>0</v>
      </c>
      <c r="H67" s="89">
        <v>70101.55</v>
      </c>
      <c r="I67" s="251">
        <v>796934.5</v>
      </c>
      <c r="J67" s="251">
        <v>244925.16</v>
      </c>
      <c r="L67" s="232">
        <v>20700</v>
      </c>
      <c r="N67" s="232">
        <v>0</v>
      </c>
      <c r="Q67" s="251">
        <v>891950.75</v>
      </c>
      <c r="R67" s="251">
        <v>997975.02</v>
      </c>
      <c r="S67" s="73">
        <v>811869.65</v>
      </c>
      <c r="U67" s="73">
        <v>1620.82</v>
      </c>
      <c r="V67" s="73">
        <v>1072740</v>
      </c>
      <c r="W67" s="73">
        <v>78983</v>
      </c>
      <c r="X67" s="90">
        <v>1333885</v>
      </c>
      <c r="AA67" s="90">
        <v>363871.14</v>
      </c>
      <c r="AB67" s="90">
        <v>99243.36</v>
      </c>
      <c r="AD67" s="266">
        <f t="shared" si="1"/>
        <v>998218.08000000007</v>
      </c>
      <c r="AE67" s="273">
        <f t="shared" si="2"/>
        <v>20700</v>
      </c>
      <c r="AF67" s="287">
        <f t="shared" si="3"/>
        <v>977518.08000000007</v>
      </c>
      <c r="AG67" s="288">
        <f t="shared" si="4"/>
        <v>1965213.47</v>
      </c>
      <c r="AH67" s="274">
        <f t="shared" si="5"/>
        <v>1796999.5000000002</v>
      </c>
      <c r="AI67" s="268">
        <f t="shared" si="6"/>
        <v>168213.96999999974</v>
      </c>
    </row>
    <row r="68" spans="1:35" x14ac:dyDescent="0.2">
      <c r="A68" s="272" t="s">
        <v>292</v>
      </c>
      <c r="B68" s="272" t="s">
        <v>4</v>
      </c>
      <c r="C68" s="282">
        <v>3383</v>
      </c>
      <c r="D68" s="282" t="s">
        <v>664</v>
      </c>
      <c r="E68" s="251" t="s">
        <v>2573</v>
      </c>
      <c r="F68" s="89">
        <v>528322.81000000006</v>
      </c>
      <c r="G68" s="89">
        <v>95657.86</v>
      </c>
      <c r="H68" s="89">
        <v>41193.25</v>
      </c>
      <c r="I68" s="251">
        <v>638644.1</v>
      </c>
      <c r="J68" s="251">
        <v>215114.46</v>
      </c>
      <c r="L68" s="232">
        <v>24825</v>
      </c>
      <c r="M68" s="232">
        <v>67440</v>
      </c>
      <c r="Q68" s="251">
        <v>-3012117.94</v>
      </c>
      <c r="R68" s="251">
        <v>4031791.24</v>
      </c>
      <c r="S68" s="73">
        <v>1116955.82</v>
      </c>
      <c r="T68" s="73">
        <v>132620</v>
      </c>
      <c r="U68" s="73">
        <v>558.02</v>
      </c>
      <c r="V68" s="73">
        <v>1063980</v>
      </c>
      <c r="W68" s="73">
        <v>114799</v>
      </c>
      <c r="X68" s="90">
        <v>1481875</v>
      </c>
      <c r="Y68" s="90">
        <v>5460</v>
      </c>
      <c r="AA68" s="90">
        <v>432189.21</v>
      </c>
      <c r="AB68" s="90">
        <v>71289.45</v>
      </c>
      <c r="AC68" s="90">
        <v>11980</v>
      </c>
      <c r="AD68" s="266">
        <f t="shared" si="1"/>
        <v>665173.92000000004</v>
      </c>
      <c r="AE68" s="273">
        <f t="shared" si="2"/>
        <v>92265</v>
      </c>
      <c r="AF68" s="287">
        <f t="shared" si="3"/>
        <v>572908.92000000004</v>
      </c>
      <c r="AG68" s="288">
        <f t="shared" si="4"/>
        <v>2428912.84</v>
      </c>
      <c r="AH68" s="274">
        <f t="shared" si="5"/>
        <v>2002793.66</v>
      </c>
      <c r="AI68" s="268">
        <f t="shared" si="6"/>
        <v>426119.17999999993</v>
      </c>
    </row>
    <row r="69" spans="1:35" x14ac:dyDescent="0.2">
      <c r="A69" s="272" t="s">
        <v>292</v>
      </c>
      <c r="B69" s="272" t="s">
        <v>4</v>
      </c>
      <c r="C69" s="282">
        <v>9605</v>
      </c>
      <c r="D69" s="282" t="s">
        <v>665</v>
      </c>
      <c r="E69" s="251" t="s">
        <v>2574</v>
      </c>
      <c r="F69" s="89">
        <v>781077.61</v>
      </c>
      <c r="G69" s="89">
        <v>36090.85</v>
      </c>
      <c r="H69" s="89">
        <v>88147.03</v>
      </c>
      <c r="I69" s="251">
        <v>247014</v>
      </c>
      <c r="J69" s="251">
        <v>462745.56</v>
      </c>
      <c r="L69" s="232">
        <v>50207.48</v>
      </c>
      <c r="Q69" s="251">
        <v>1711382.27</v>
      </c>
      <c r="R69" s="251">
        <v>73641.19</v>
      </c>
      <c r="S69" s="73">
        <v>1794201.42</v>
      </c>
      <c r="T69" s="73">
        <v>124050</v>
      </c>
      <c r="U69" s="73">
        <v>1546.51</v>
      </c>
      <c r="V69" s="73">
        <v>1595360</v>
      </c>
      <c r="W69" s="73">
        <v>269241</v>
      </c>
      <c r="X69" s="90">
        <v>2183914</v>
      </c>
      <c r="AA69" s="90">
        <v>1392542.74</v>
      </c>
      <c r="AB69" s="90">
        <v>87310.080000000002</v>
      </c>
      <c r="AD69" s="266">
        <f t="shared" ref="AD69:AD86" si="7">SUM(F69:H69)</f>
        <v>905315.49</v>
      </c>
      <c r="AE69" s="273">
        <f t="shared" ref="AE69:AE86" si="8">SUM(K69:N69)</f>
        <v>50207.48</v>
      </c>
      <c r="AF69" s="287">
        <f t="shared" ref="AF69:AF86" si="9">AD69-AE69</f>
        <v>855108.01</v>
      </c>
      <c r="AG69" s="288">
        <f t="shared" ref="AG69:AG86" si="10">SUM(S69:W69)</f>
        <v>3784398.9299999997</v>
      </c>
      <c r="AH69" s="274">
        <f t="shared" ref="AH69:AH86" si="11">SUM(X69:AC69)</f>
        <v>3663766.8200000003</v>
      </c>
      <c r="AI69" s="268">
        <f t="shared" ref="AI69:AI86" si="12">AG69-AH69</f>
        <v>120632.1099999994</v>
      </c>
    </row>
    <row r="70" spans="1:35" x14ac:dyDescent="0.2">
      <c r="A70" s="272" t="s">
        <v>292</v>
      </c>
      <c r="B70" s="272" t="s">
        <v>4</v>
      </c>
      <c r="C70" s="282">
        <v>2921</v>
      </c>
      <c r="D70" s="282" t="s">
        <v>666</v>
      </c>
      <c r="E70" s="251" t="s">
        <v>2575</v>
      </c>
      <c r="F70" s="89">
        <v>191865.5</v>
      </c>
      <c r="G70" s="89">
        <v>0</v>
      </c>
      <c r="H70" s="89">
        <v>72320.63</v>
      </c>
      <c r="I70" s="251">
        <v>3</v>
      </c>
      <c r="J70" s="251">
        <v>-186635.9</v>
      </c>
      <c r="P70" s="251">
        <v>-450851.04</v>
      </c>
      <c r="R70" s="251">
        <v>607615.71</v>
      </c>
      <c r="S70" s="73">
        <v>976312.68</v>
      </c>
      <c r="U70" s="73">
        <v>404.49</v>
      </c>
      <c r="V70" s="73">
        <v>832680</v>
      </c>
      <c r="X70" s="90">
        <v>1234418</v>
      </c>
      <c r="AA70" s="90">
        <v>443393.71</v>
      </c>
      <c r="AB70" s="90">
        <v>186642.9</v>
      </c>
      <c r="AD70" s="266">
        <f t="shared" si="7"/>
        <v>264186.13</v>
      </c>
      <c r="AE70" s="273">
        <f t="shared" si="8"/>
        <v>0</v>
      </c>
      <c r="AF70" s="287">
        <f t="shared" si="9"/>
        <v>264186.13</v>
      </c>
      <c r="AG70" s="288">
        <f t="shared" si="10"/>
        <v>1809397.17</v>
      </c>
      <c r="AH70" s="274">
        <f t="shared" si="11"/>
        <v>1864454.6099999999</v>
      </c>
      <c r="AI70" s="268">
        <f t="shared" si="12"/>
        <v>-55057.439999999944</v>
      </c>
    </row>
    <row r="71" spans="1:35" x14ac:dyDescent="0.2">
      <c r="A71" s="272" t="s">
        <v>292</v>
      </c>
      <c r="B71" s="272" t="s">
        <v>4</v>
      </c>
      <c r="C71" s="282">
        <v>3783</v>
      </c>
      <c r="D71" s="282" t="s">
        <v>667</v>
      </c>
      <c r="E71" s="251" t="s">
        <v>2576</v>
      </c>
      <c r="F71" s="89">
        <v>791371.53</v>
      </c>
      <c r="G71" s="89">
        <v>0</v>
      </c>
      <c r="H71" s="89">
        <v>37683.24</v>
      </c>
      <c r="I71" s="251">
        <v>581268.15</v>
      </c>
      <c r="J71" s="251">
        <v>692056.81</v>
      </c>
      <c r="L71" s="232">
        <v>6000</v>
      </c>
      <c r="Q71" s="251">
        <v>-1604767.93</v>
      </c>
      <c r="R71" s="251">
        <v>3812852.35</v>
      </c>
      <c r="S71" s="73">
        <v>845254.78</v>
      </c>
      <c r="U71" s="73">
        <v>1165.25</v>
      </c>
      <c r="V71" s="73">
        <v>464624</v>
      </c>
      <c r="W71" s="73">
        <v>391328</v>
      </c>
      <c r="X71" s="90">
        <v>952019</v>
      </c>
      <c r="AA71" s="90">
        <v>339064.26</v>
      </c>
      <c r="AB71" s="90">
        <v>469666.46</v>
      </c>
      <c r="AD71" s="266">
        <f t="shared" si="7"/>
        <v>829054.77</v>
      </c>
      <c r="AE71" s="273">
        <f t="shared" si="8"/>
        <v>6000</v>
      </c>
      <c r="AF71" s="287">
        <f t="shared" si="9"/>
        <v>823054.77</v>
      </c>
      <c r="AG71" s="288">
        <f t="shared" si="10"/>
        <v>1702372.03</v>
      </c>
      <c r="AH71" s="274">
        <f t="shared" si="11"/>
        <v>1760749.72</v>
      </c>
      <c r="AI71" s="268">
        <f t="shared" si="12"/>
        <v>-58377.689999999944</v>
      </c>
    </row>
    <row r="72" spans="1:35" x14ac:dyDescent="0.2">
      <c r="A72" s="272" t="s">
        <v>292</v>
      </c>
      <c r="B72" s="272" t="s">
        <v>4</v>
      </c>
      <c r="C72" s="282">
        <v>3268</v>
      </c>
      <c r="D72" s="282" t="s">
        <v>668</v>
      </c>
      <c r="E72" s="251" t="s">
        <v>2577</v>
      </c>
      <c r="F72" s="89">
        <v>561151.73</v>
      </c>
      <c r="G72" s="89">
        <v>103643.25</v>
      </c>
      <c r="H72" s="89">
        <v>109117.74</v>
      </c>
      <c r="I72" s="251">
        <v>562140.55000000005</v>
      </c>
      <c r="J72" s="251">
        <v>186434.67</v>
      </c>
      <c r="L72" s="232">
        <v>102603</v>
      </c>
      <c r="Q72" s="251">
        <v>-894450.52</v>
      </c>
      <c r="R72" s="251">
        <v>1909993.72</v>
      </c>
      <c r="S72" s="73">
        <v>1245898.32</v>
      </c>
      <c r="T72" s="73">
        <v>190000</v>
      </c>
      <c r="U72" s="73">
        <v>711.15</v>
      </c>
      <c r="V72" s="73">
        <v>927420</v>
      </c>
      <c r="W72" s="73">
        <v>135672</v>
      </c>
      <c r="X72" s="90">
        <v>1472974</v>
      </c>
      <c r="AA72" s="90">
        <v>422060.01</v>
      </c>
      <c r="AB72" s="90">
        <v>109557.72</v>
      </c>
      <c r="AD72" s="266">
        <f t="shared" si="7"/>
        <v>773912.72</v>
      </c>
      <c r="AE72" s="273">
        <f t="shared" si="8"/>
        <v>102603</v>
      </c>
      <c r="AF72" s="287">
        <f t="shared" si="9"/>
        <v>671309.72</v>
      </c>
      <c r="AG72" s="288">
        <f t="shared" si="10"/>
        <v>2499701.4699999997</v>
      </c>
      <c r="AH72" s="274">
        <f t="shared" si="11"/>
        <v>2004591.73</v>
      </c>
      <c r="AI72" s="268">
        <f t="shared" si="12"/>
        <v>495109.73999999976</v>
      </c>
    </row>
    <row r="73" spans="1:35" x14ac:dyDescent="0.2">
      <c r="A73" s="272" t="s">
        <v>292</v>
      </c>
      <c r="B73" s="272" t="s">
        <v>4</v>
      </c>
      <c r="C73" s="282">
        <v>3398</v>
      </c>
      <c r="D73" s="282" t="s">
        <v>669</v>
      </c>
      <c r="E73" s="251" t="s">
        <v>2578</v>
      </c>
      <c r="F73" s="89">
        <v>397556.26</v>
      </c>
      <c r="G73" s="89">
        <v>47727.25</v>
      </c>
      <c r="H73" s="89">
        <v>36415.67</v>
      </c>
      <c r="I73" s="251">
        <v>226628.51</v>
      </c>
      <c r="J73" s="251">
        <v>13915.29</v>
      </c>
      <c r="L73" s="232">
        <v>6356</v>
      </c>
      <c r="Q73" s="251">
        <v>-953667.24</v>
      </c>
      <c r="R73" s="251">
        <v>1439320.15</v>
      </c>
      <c r="S73" s="73">
        <v>1186672.1599999999</v>
      </c>
      <c r="T73" s="73">
        <v>166800</v>
      </c>
      <c r="U73" s="73">
        <v>260.8</v>
      </c>
      <c r="V73" s="73">
        <v>549696</v>
      </c>
      <c r="W73" s="73">
        <v>356538</v>
      </c>
      <c r="X73" s="90">
        <v>1324136</v>
      </c>
      <c r="AA73" s="90">
        <v>545311.18000000005</v>
      </c>
      <c r="AB73" s="90">
        <v>105724.71</v>
      </c>
      <c r="AD73" s="266">
        <f t="shared" si="7"/>
        <v>481699.18</v>
      </c>
      <c r="AE73" s="273">
        <f t="shared" si="8"/>
        <v>6356</v>
      </c>
      <c r="AF73" s="287">
        <f t="shared" si="9"/>
        <v>475343.18</v>
      </c>
      <c r="AG73" s="288">
        <f t="shared" si="10"/>
        <v>2259966.96</v>
      </c>
      <c r="AH73" s="274">
        <f t="shared" si="11"/>
        <v>1975171.8900000001</v>
      </c>
      <c r="AI73" s="268">
        <f t="shared" si="12"/>
        <v>284795.06999999983</v>
      </c>
    </row>
    <row r="74" spans="1:35" x14ac:dyDescent="0.2">
      <c r="A74" s="272" t="s">
        <v>292</v>
      </c>
      <c r="B74" s="272" t="s">
        <v>4</v>
      </c>
      <c r="C74" s="282">
        <v>4777</v>
      </c>
      <c r="D74" s="282" t="s">
        <v>670</v>
      </c>
      <c r="E74" s="251" t="s">
        <v>2579</v>
      </c>
      <c r="F74" s="89">
        <v>907066.7</v>
      </c>
      <c r="G74" s="89">
        <v>59091.63</v>
      </c>
      <c r="H74" s="89">
        <v>52927.35</v>
      </c>
      <c r="I74" s="251">
        <v>913067.4</v>
      </c>
      <c r="J74" s="251">
        <v>182029.93</v>
      </c>
      <c r="P74" s="251">
        <v>17550</v>
      </c>
      <c r="Q74" s="251">
        <v>-3371071.5</v>
      </c>
      <c r="R74" s="251">
        <v>4868817.07</v>
      </c>
      <c r="S74" s="73">
        <v>1324148.3799999999</v>
      </c>
      <c r="T74" s="73">
        <v>326390</v>
      </c>
      <c r="U74" s="73">
        <v>833.46</v>
      </c>
      <c r="V74" s="73">
        <v>677700</v>
      </c>
      <c r="X74" s="90">
        <v>1096343</v>
      </c>
      <c r="Y74" s="90">
        <v>8230</v>
      </c>
      <c r="AA74" s="90">
        <v>460408.25</v>
      </c>
      <c r="AB74" s="90">
        <v>98409.15</v>
      </c>
      <c r="AD74" s="266">
        <f t="shared" si="7"/>
        <v>1019085.6799999999</v>
      </c>
      <c r="AE74" s="273">
        <f t="shared" si="8"/>
        <v>0</v>
      </c>
      <c r="AF74" s="287">
        <f t="shared" si="9"/>
        <v>1019085.6799999999</v>
      </c>
      <c r="AG74" s="288">
        <f t="shared" si="10"/>
        <v>2329071.84</v>
      </c>
      <c r="AH74" s="274">
        <f t="shared" si="11"/>
        <v>1663390.4</v>
      </c>
      <c r="AI74" s="268">
        <f t="shared" si="12"/>
        <v>665681.43999999994</v>
      </c>
    </row>
    <row r="75" spans="1:35" x14ac:dyDescent="0.2">
      <c r="A75" s="272" t="s">
        <v>292</v>
      </c>
      <c r="B75" s="272" t="s">
        <v>4</v>
      </c>
      <c r="C75" s="282">
        <v>2834</v>
      </c>
      <c r="D75" s="282" t="s">
        <v>671</v>
      </c>
      <c r="E75" s="251" t="s">
        <v>2580</v>
      </c>
      <c r="F75" s="89">
        <v>385349.41</v>
      </c>
      <c r="G75" s="89">
        <v>0</v>
      </c>
      <c r="H75" s="89">
        <v>59511.29</v>
      </c>
      <c r="I75" s="251">
        <v>433013.34</v>
      </c>
      <c r="J75" s="251">
        <v>133963.65</v>
      </c>
      <c r="L75" s="232">
        <v>80550</v>
      </c>
      <c r="Q75" s="251">
        <v>276457.03000000003</v>
      </c>
      <c r="R75" s="251">
        <v>310741.76000000001</v>
      </c>
      <c r="S75" s="73">
        <v>744022.32</v>
      </c>
      <c r="T75" s="73">
        <v>113750</v>
      </c>
      <c r="U75" s="73">
        <v>322.26</v>
      </c>
      <c r="V75" s="73">
        <v>967500</v>
      </c>
      <c r="X75" s="90">
        <v>1165781</v>
      </c>
      <c r="AA75" s="90">
        <v>231802.69</v>
      </c>
      <c r="AB75" s="90">
        <v>75366.990000000005</v>
      </c>
      <c r="AD75" s="266">
        <f t="shared" si="7"/>
        <v>444860.69999999995</v>
      </c>
      <c r="AE75" s="273">
        <f t="shared" si="8"/>
        <v>80550</v>
      </c>
      <c r="AF75" s="287">
        <f t="shared" si="9"/>
        <v>364310.69999999995</v>
      </c>
      <c r="AG75" s="288">
        <f t="shared" si="10"/>
        <v>1825594.58</v>
      </c>
      <c r="AH75" s="274">
        <f t="shared" si="11"/>
        <v>1472950.68</v>
      </c>
      <c r="AI75" s="268">
        <f t="shared" si="12"/>
        <v>352643.90000000014</v>
      </c>
    </row>
    <row r="76" spans="1:35" x14ac:dyDescent="0.2">
      <c r="A76" s="272" t="s">
        <v>292</v>
      </c>
      <c r="B76" s="272" t="s">
        <v>4</v>
      </c>
      <c r="C76" s="282">
        <v>2338</v>
      </c>
      <c r="D76" s="282" t="s">
        <v>672</v>
      </c>
      <c r="E76" s="251" t="s">
        <v>2581</v>
      </c>
      <c r="F76" s="89">
        <v>175969.94</v>
      </c>
      <c r="G76" s="89">
        <v>0</v>
      </c>
      <c r="H76" s="89">
        <v>59070.82</v>
      </c>
      <c r="I76" s="251">
        <v>180713.87</v>
      </c>
      <c r="J76" s="251">
        <v>158001.68</v>
      </c>
      <c r="Q76" s="251">
        <v>-2648078.71</v>
      </c>
      <c r="R76" s="251">
        <v>3225580.14</v>
      </c>
      <c r="S76" s="73">
        <v>856916.56</v>
      </c>
      <c r="U76" s="73">
        <v>244.06</v>
      </c>
      <c r="V76" s="73">
        <v>219680</v>
      </c>
      <c r="W76" s="73">
        <v>1000</v>
      </c>
      <c r="X76" s="90">
        <v>475920</v>
      </c>
      <c r="AA76" s="90">
        <v>351812.06</v>
      </c>
      <c r="AB76" s="90">
        <v>93715.68</v>
      </c>
      <c r="AD76" s="266">
        <f t="shared" si="7"/>
        <v>235040.76</v>
      </c>
      <c r="AE76" s="273">
        <f t="shared" si="8"/>
        <v>0</v>
      </c>
      <c r="AF76" s="287">
        <f t="shared" si="9"/>
        <v>235040.76</v>
      </c>
      <c r="AG76" s="288">
        <f t="shared" si="10"/>
        <v>1077840.6200000001</v>
      </c>
      <c r="AH76" s="274">
        <f t="shared" si="11"/>
        <v>921447.74</v>
      </c>
      <c r="AI76" s="268">
        <f t="shared" si="12"/>
        <v>156392.88000000012</v>
      </c>
    </row>
    <row r="77" spans="1:35" x14ac:dyDescent="0.2">
      <c r="A77" s="272" t="s">
        <v>292</v>
      </c>
      <c r="B77" s="272" t="s">
        <v>4</v>
      </c>
      <c r="C77" s="282">
        <v>4468</v>
      </c>
      <c r="D77" s="282" t="s">
        <v>673</v>
      </c>
      <c r="E77" s="251" t="s">
        <v>2582</v>
      </c>
      <c r="F77" s="89">
        <v>620004.18000000005</v>
      </c>
      <c r="G77" s="89">
        <v>55786.400000000001</v>
      </c>
      <c r="H77" s="89">
        <v>22642.16</v>
      </c>
      <c r="I77" s="251">
        <v>459200.19</v>
      </c>
      <c r="J77" s="251">
        <v>224322.65</v>
      </c>
      <c r="O77" s="251">
        <v>255150</v>
      </c>
      <c r="Q77" s="251">
        <v>-1522828.36</v>
      </c>
      <c r="R77" s="251">
        <v>2484321.89</v>
      </c>
      <c r="S77" s="73">
        <v>1703810.34</v>
      </c>
      <c r="U77" s="73">
        <v>1101.04</v>
      </c>
      <c r="V77" s="73">
        <v>603990</v>
      </c>
      <c r="W77" s="73">
        <v>300</v>
      </c>
      <c r="X77" s="90">
        <v>1345910</v>
      </c>
      <c r="AA77" s="90">
        <v>635661.07999999996</v>
      </c>
      <c r="AB77" s="90">
        <v>105167.25</v>
      </c>
      <c r="AD77" s="266">
        <f t="shared" si="7"/>
        <v>698432.74000000011</v>
      </c>
      <c r="AE77" s="273">
        <f t="shared" si="8"/>
        <v>0</v>
      </c>
      <c r="AF77" s="287">
        <f t="shared" si="9"/>
        <v>698432.74000000011</v>
      </c>
      <c r="AG77" s="288">
        <f t="shared" si="10"/>
        <v>2309201.38</v>
      </c>
      <c r="AH77" s="274">
        <f t="shared" si="11"/>
        <v>2086738.33</v>
      </c>
      <c r="AI77" s="268">
        <f t="shared" si="12"/>
        <v>222463.04999999981</v>
      </c>
    </row>
    <row r="78" spans="1:35" x14ac:dyDescent="0.2">
      <c r="A78" s="272" t="s">
        <v>292</v>
      </c>
      <c r="B78" s="272" t="s">
        <v>4</v>
      </c>
      <c r="C78" s="282">
        <v>1481</v>
      </c>
      <c r="D78" s="282" t="s">
        <v>674</v>
      </c>
      <c r="E78" s="251" t="s">
        <v>2590</v>
      </c>
      <c r="F78" s="89">
        <v>228142.47</v>
      </c>
      <c r="G78" s="89">
        <v>0</v>
      </c>
      <c r="H78" s="89">
        <v>44606.66</v>
      </c>
      <c r="I78" s="251">
        <v>240081.22</v>
      </c>
      <c r="J78" s="251">
        <v>27773.05</v>
      </c>
      <c r="Q78" s="251">
        <v>-933912.4</v>
      </c>
      <c r="R78" s="251">
        <v>1412549.96</v>
      </c>
      <c r="S78" s="73">
        <v>598913.34</v>
      </c>
      <c r="T78" s="73">
        <v>29700</v>
      </c>
      <c r="U78" s="73">
        <v>308.45999999999998</v>
      </c>
      <c r="W78" s="73">
        <v>837810</v>
      </c>
      <c r="X78" s="90">
        <v>1049153.5</v>
      </c>
      <c r="AA78" s="90">
        <v>221270.86</v>
      </c>
      <c r="AB78" s="90">
        <v>115764.1</v>
      </c>
      <c r="AD78" s="266">
        <f t="shared" si="7"/>
        <v>272749.13</v>
      </c>
      <c r="AE78" s="273">
        <f t="shared" si="8"/>
        <v>0</v>
      </c>
      <c r="AF78" s="287">
        <f t="shared" si="9"/>
        <v>272749.13</v>
      </c>
      <c r="AG78" s="288">
        <f t="shared" si="10"/>
        <v>1466731.7999999998</v>
      </c>
      <c r="AH78" s="274">
        <f t="shared" si="11"/>
        <v>1386188.46</v>
      </c>
      <c r="AI78" s="268">
        <f t="shared" si="12"/>
        <v>80543.339999999851</v>
      </c>
    </row>
    <row r="79" spans="1:35" x14ac:dyDescent="0.2">
      <c r="A79" s="272" t="s">
        <v>292</v>
      </c>
      <c r="B79" s="272" t="s">
        <v>4</v>
      </c>
      <c r="C79" s="282">
        <v>2622</v>
      </c>
      <c r="D79" s="282" t="s">
        <v>675</v>
      </c>
      <c r="E79" s="251" t="s">
        <v>2593</v>
      </c>
      <c r="F79" s="89">
        <v>372852.91</v>
      </c>
      <c r="G79" s="89">
        <v>6120.46</v>
      </c>
      <c r="H79" s="89">
        <v>55442.98</v>
      </c>
      <c r="I79" s="251">
        <v>709051.96</v>
      </c>
      <c r="J79" s="251">
        <v>16443.16</v>
      </c>
      <c r="K79" s="232">
        <v>900</v>
      </c>
      <c r="L79" s="232">
        <v>91500</v>
      </c>
      <c r="Q79" s="251">
        <v>-1131637.8700000001</v>
      </c>
      <c r="R79" s="251">
        <v>2368149.29</v>
      </c>
      <c r="S79" s="73">
        <v>687125.9</v>
      </c>
      <c r="U79" s="73">
        <v>739.12</v>
      </c>
      <c r="V79" s="73">
        <v>1127490</v>
      </c>
      <c r="W79" s="73">
        <v>71355</v>
      </c>
      <c r="X79" s="90">
        <v>1270906</v>
      </c>
      <c r="AA79" s="90">
        <v>561125.61</v>
      </c>
      <c r="AB79" s="90">
        <v>93973.36</v>
      </c>
      <c r="AD79" s="266">
        <f t="shared" si="7"/>
        <v>434416.35</v>
      </c>
      <c r="AE79" s="273">
        <f t="shared" si="8"/>
        <v>92400</v>
      </c>
      <c r="AF79" s="287">
        <f t="shared" si="9"/>
        <v>342016.35</v>
      </c>
      <c r="AG79" s="288">
        <f t="shared" si="10"/>
        <v>1886710.02</v>
      </c>
      <c r="AH79" s="274">
        <f t="shared" si="11"/>
        <v>1926004.97</v>
      </c>
      <c r="AI79" s="268">
        <f t="shared" si="12"/>
        <v>-39294.949999999953</v>
      </c>
    </row>
    <row r="80" spans="1:35" x14ac:dyDescent="0.2">
      <c r="A80" s="272" t="s">
        <v>295</v>
      </c>
      <c r="B80" s="272" t="s">
        <v>5</v>
      </c>
      <c r="C80" s="282">
        <v>4703</v>
      </c>
      <c r="D80" s="282" t="s">
        <v>676</v>
      </c>
      <c r="E80" s="251" t="s">
        <v>2583</v>
      </c>
      <c r="F80" s="89">
        <v>725241.7</v>
      </c>
      <c r="G80" s="89">
        <v>1881</v>
      </c>
      <c r="H80" s="89">
        <v>34538.97</v>
      </c>
      <c r="I80" s="251">
        <v>460959.57</v>
      </c>
      <c r="J80" s="251">
        <v>310491.34000000003</v>
      </c>
      <c r="L80" s="232">
        <v>22860</v>
      </c>
      <c r="Q80" s="251">
        <v>-1476227.03</v>
      </c>
      <c r="R80" s="251">
        <v>2500428.33</v>
      </c>
      <c r="S80" s="73">
        <v>1478846.11</v>
      </c>
      <c r="U80" s="73">
        <v>678.89</v>
      </c>
      <c r="V80" s="73">
        <v>950353.3</v>
      </c>
      <c r="W80" s="73">
        <v>6070</v>
      </c>
      <c r="X80" s="90">
        <v>1268671.3</v>
      </c>
      <c r="AA80" s="90">
        <v>491263.53</v>
      </c>
      <c r="AB80" s="90">
        <v>143207.19</v>
      </c>
      <c r="AD80" s="266">
        <f t="shared" si="7"/>
        <v>761661.66999999993</v>
      </c>
      <c r="AE80" s="273">
        <f t="shared" si="8"/>
        <v>22860</v>
      </c>
      <c r="AF80" s="287">
        <f t="shared" si="9"/>
        <v>738801.66999999993</v>
      </c>
      <c r="AG80" s="288">
        <f t="shared" si="10"/>
        <v>2435948.2999999998</v>
      </c>
      <c r="AH80" s="274">
        <f t="shared" si="11"/>
        <v>1903142.02</v>
      </c>
      <c r="AI80" s="268">
        <f t="shared" si="12"/>
        <v>532806.2799999998</v>
      </c>
    </row>
    <row r="81" spans="1:35" x14ac:dyDescent="0.2">
      <c r="A81" s="272" t="s">
        <v>295</v>
      </c>
      <c r="B81" s="272" t="s">
        <v>5</v>
      </c>
      <c r="C81" s="282">
        <v>1824</v>
      </c>
      <c r="D81" s="282" t="s">
        <v>677</v>
      </c>
      <c r="E81" s="251" t="s">
        <v>2584</v>
      </c>
      <c r="F81" s="89">
        <v>390523.03</v>
      </c>
      <c r="G81" s="89">
        <v>1419</v>
      </c>
      <c r="H81" s="89">
        <v>38031.1</v>
      </c>
      <c r="I81" s="251">
        <v>5</v>
      </c>
      <c r="J81" s="251">
        <v>222748.81</v>
      </c>
      <c r="L81" s="232">
        <v>9900</v>
      </c>
      <c r="Q81" s="251">
        <v>-1733354.94</v>
      </c>
      <c r="R81" s="251">
        <v>2140561.41</v>
      </c>
      <c r="S81" s="73">
        <v>973038.12</v>
      </c>
      <c r="T81" s="73">
        <v>37805</v>
      </c>
      <c r="U81" s="73">
        <v>460.03</v>
      </c>
      <c r="V81" s="73">
        <v>634590</v>
      </c>
      <c r="X81" s="90">
        <v>1025654</v>
      </c>
      <c r="AA81" s="90">
        <v>239694.99</v>
      </c>
      <c r="AB81" s="90">
        <v>53670.69</v>
      </c>
      <c r="AD81" s="266">
        <f t="shared" si="7"/>
        <v>429973.13</v>
      </c>
      <c r="AE81" s="273">
        <f t="shared" si="8"/>
        <v>9900</v>
      </c>
      <c r="AF81" s="287">
        <f t="shared" si="9"/>
        <v>420073.13</v>
      </c>
      <c r="AG81" s="288">
        <f t="shared" si="10"/>
        <v>1645893.15</v>
      </c>
      <c r="AH81" s="274">
        <f t="shared" si="11"/>
        <v>1319019.68</v>
      </c>
      <c r="AI81" s="268">
        <f t="shared" si="12"/>
        <v>326873.46999999997</v>
      </c>
    </row>
    <row r="82" spans="1:35" x14ac:dyDescent="0.2">
      <c r="A82" s="272" t="s">
        <v>295</v>
      </c>
      <c r="B82" s="272" t="s">
        <v>5</v>
      </c>
      <c r="C82" s="282">
        <v>4449</v>
      </c>
      <c r="D82" s="282" t="s">
        <v>678</v>
      </c>
      <c r="E82" s="251" t="s">
        <v>2585</v>
      </c>
      <c r="F82" s="89">
        <v>690251.15</v>
      </c>
      <c r="G82" s="89">
        <v>4759.1000000000004</v>
      </c>
      <c r="H82" s="89">
        <v>40999.980000000003</v>
      </c>
      <c r="I82" s="251">
        <v>805227.55</v>
      </c>
      <c r="J82" s="251">
        <v>547965.82999999996</v>
      </c>
      <c r="L82" s="232">
        <v>116600</v>
      </c>
      <c r="Q82" s="251">
        <v>-489112.87</v>
      </c>
      <c r="R82" s="251">
        <v>2191938.59</v>
      </c>
      <c r="S82" s="73">
        <v>1642068.98</v>
      </c>
      <c r="T82" s="73">
        <v>98068</v>
      </c>
      <c r="U82" s="73">
        <v>660.39</v>
      </c>
      <c r="V82" s="73">
        <v>927712.5</v>
      </c>
      <c r="W82" s="73">
        <v>2688</v>
      </c>
      <c r="X82" s="90">
        <v>1522763.5</v>
      </c>
      <c r="AA82" s="90">
        <v>425830.86</v>
      </c>
      <c r="AB82" s="90">
        <v>249022.62</v>
      </c>
      <c r="AD82" s="266">
        <f t="shared" si="7"/>
        <v>736010.23</v>
      </c>
      <c r="AE82" s="273">
        <f t="shared" si="8"/>
        <v>116600</v>
      </c>
      <c r="AF82" s="287">
        <f t="shared" si="9"/>
        <v>619410.23</v>
      </c>
      <c r="AG82" s="288">
        <f t="shared" si="10"/>
        <v>2671197.87</v>
      </c>
      <c r="AH82" s="274">
        <f t="shared" si="11"/>
        <v>2197616.98</v>
      </c>
      <c r="AI82" s="268">
        <f t="shared" si="12"/>
        <v>473580.89000000013</v>
      </c>
    </row>
    <row r="83" spans="1:35" x14ac:dyDescent="0.2">
      <c r="A83" s="272" t="s">
        <v>295</v>
      </c>
      <c r="B83" s="272" t="s">
        <v>5</v>
      </c>
      <c r="C83" s="282">
        <v>4777</v>
      </c>
      <c r="D83" s="282" t="s">
        <v>679</v>
      </c>
      <c r="E83" s="251" t="s">
        <v>2586</v>
      </c>
      <c r="F83" s="89">
        <v>938223.68</v>
      </c>
      <c r="G83" s="89">
        <v>3663</v>
      </c>
      <c r="H83" s="89">
        <v>49568.63</v>
      </c>
      <c r="I83" s="251">
        <v>1037907.44</v>
      </c>
      <c r="J83" s="251">
        <v>343983.08</v>
      </c>
      <c r="L83" s="232">
        <v>27006.3</v>
      </c>
      <c r="Q83" s="251">
        <v>-1998886.27</v>
      </c>
      <c r="R83" s="251">
        <v>4194803.6500000004</v>
      </c>
      <c r="S83" s="73">
        <v>1148024.43</v>
      </c>
      <c r="T83" s="73">
        <v>104780</v>
      </c>
      <c r="U83" s="73">
        <v>1004.53</v>
      </c>
      <c r="V83" s="73">
        <v>1118739</v>
      </c>
      <c r="W83" s="73">
        <v>678</v>
      </c>
      <c r="X83" s="90">
        <v>1380427</v>
      </c>
      <c r="AA83" s="90">
        <v>519512.73</v>
      </c>
      <c r="AB83" s="90">
        <v>292888.08</v>
      </c>
      <c r="AD83" s="266">
        <f t="shared" si="7"/>
        <v>991455.31</v>
      </c>
      <c r="AE83" s="273">
        <f t="shared" si="8"/>
        <v>27006.3</v>
      </c>
      <c r="AF83" s="287">
        <f t="shared" si="9"/>
        <v>964449.01</v>
      </c>
      <c r="AG83" s="288">
        <f t="shared" si="10"/>
        <v>2373225.96</v>
      </c>
      <c r="AH83" s="274">
        <f t="shared" si="11"/>
        <v>2192827.81</v>
      </c>
      <c r="AI83" s="268">
        <f t="shared" si="12"/>
        <v>180398.14999999991</v>
      </c>
    </row>
    <row r="84" spans="1:35" x14ac:dyDescent="0.2">
      <c r="A84" s="272" t="s">
        <v>295</v>
      </c>
      <c r="B84" s="272" t="s">
        <v>5</v>
      </c>
      <c r="C84" s="282">
        <v>2103</v>
      </c>
      <c r="D84" s="282" t="s">
        <v>680</v>
      </c>
      <c r="E84" s="251" t="s">
        <v>2587</v>
      </c>
      <c r="F84" s="89">
        <v>327970.77</v>
      </c>
      <c r="G84" s="89">
        <v>924</v>
      </c>
      <c r="H84" s="89">
        <v>13553.77</v>
      </c>
      <c r="I84" s="251">
        <v>602824.27</v>
      </c>
      <c r="J84" s="251">
        <v>189344.99</v>
      </c>
      <c r="L84" s="232">
        <v>16050</v>
      </c>
      <c r="Q84" s="251">
        <v>-1122371.27</v>
      </c>
      <c r="R84" s="251">
        <v>2119139.65</v>
      </c>
      <c r="S84" s="73">
        <v>913840.4</v>
      </c>
      <c r="T84" s="73">
        <v>38400</v>
      </c>
      <c r="U84" s="73">
        <v>215</v>
      </c>
      <c r="V84" s="73">
        <v>831221</v>
      </c>
      <c r="W84" s="73">
        <v>1161</v>
      </c>
      <c r="X84" s="90">
        <v>1201071</v>
      </c>
      <c r="AA84" s="90">
        <v>255113.29</v>
      </c>
      <c r="AB84" s="90">
        <v>188093.69</v>
      </c>
      <c r="AD84" s="266">
        <f t="shared" si="7"/>
        <v>342448.54000000004</v>
      </c>
      <c r="AE84" s="273">
        <f t="shared" si="8"/>
        <v>16050</v>
      </c>
      <c r="AF84" s="287">
        <f t="shared" si="9"/>
        <v>326398.54000000004</v>
      </c>
      <c r="AG84" s="288">
        <f t="shared" si="10"/>
        <v>1784837.4</v>
      </c>
      <c r="AH84" s="274">
        <f t="shared" si="11"/>
        <v>1644277.98</v>
      </c>
      <c r="AI84" s="268">
        <f t="shared" si="12"/>
        <v>140559.41999999993</v>
      </c>
    </row>
    <row r="85" spans="1:35" x14ac:dyDescent="0.2">
      <c r="A85" s="272" t="s">
        <v>295</v>
      </c>
      <c r="B85" s="272" t="s">
        <v>5</v>
      </c>
      <c r="C85" s="282">
        <v>5166</v>
      </c>
      <c r="D85" s="282" t="s">
        <v>681</v>
      </c>
      <c r="E85" s="251" t="s">
        <v>2588</v>
      </c>
      <c r="F85" s="89">
        <v>702073.2</v>
      </c>
      <c r="G85" s="89">
        <v>1530</v>
      </c>
      <c r="H85" s="89">
        <v>73133.679999999993</v>
      </c>
      <c r="I85" s="251">
        <v>257597.23</v>
      </c>
      <c r="J85" s="251">
        <v>335170.45</v>
      </c>
      <c r="L85" s="232">
        <v>24975</v>
      </c>
      <c r="Q85" s="251">
        <v>155777.5</v>
      </c>
      <c r="R85" s="251">
        <v>1096893.17</v>
      </c>
      <c r="S85" s="73">
        <v>1237056.3799999999</v>
      </c>
      <c r="T85" s="73">
        <v>38000</v>
      </c>
      <c r="V85" s="73">
        <v>1192050</v>
      </c>
      <c r="X85" s="90">
        <v>1404460</v>
      </c>
      <c r="AA85" s="90">
        <v>512310.95</v>
      </c>
      <c r="AB85" s="90">
        <v>202410.54</v>
      </c>
      <c r="AD85" s="266">
        <f t="shared" si="7"/>
        <v>776736.87999999989</v>
      </c>
      <c r="AE85" s="273">
        <f t="shared" si="8"/>
        <v>24975</v>
      </c>
      <c r="AF85" s="287">
        <f t="shared" si="9"/>
        <v>751761.87999999989</v>
      </c>
      <c r="AG85" s="288">
        <f t="shared" si="10"/>
        <v>2467106.38</v>
      </c>
      <c r="AH85" s="274">
        <f t="shared" si="11"/>
        <v>2119181.4899999998</v>
      </c>
      <c r="AI85" s="268">
        <f t="shared" si="12"/>
        <v>347924.89000000013</v>
      </c>
    </row>
    <row r="86" spans="1:35" x14ac:dyDescent="0.2">
      <c r="A86" s="272" t="s">
        <v>295</v>
      </c>
      <c r="B86" s="272" t="s">
        <v>5</v>
      </c>
      <c r="C86" s="282">
        <v>3557</v>
      </c>
      <c r="D86" s="282" t="s">
        <v>682</v>
      </c>
      <c r="E86" s="251" t="s">
        <v>2589</v>
      </c>
      <c r="F86" s="89">
        <v>747851.99</v>
      </c>
      <c r="G86" s="89">
        <v>2673</v>
      </c>
      <c r="H86" s="89">
        <v>32730.84</v>
      </c>
      <c r="I86" s="251">
        <v>310339.95</v>
      </c>
      <c r="J86" s="251">
        <v>236777.15</v>
      </c>
      <c r="L86" s="232">
        <v>24265.9</v>
      </c>
      <c r="Q86" s="251">
        <v>-2020759.86</v>
      </c>
      <c r="R86" s="251">
        <v>3207738.11</v>
      </c>
      <c r="S86" s="73">
        <v>918393.04</v>
      </c>
      <c r="T86" s="73">
        <v>86150</v>
      </c>
      <c r="V86" s="73">
        <v>986221</v>
      </c>
      <c r="W86" s="73">
        <v>6000</v>
      </c>
      <c r="X86" s="90">
        <v>1096595</v>
      </c>
      <c r="AA86" s="90">
        <v>513015.88</v>
      </c>
      <c r="AB86" s="90">
        <v>220335.39</v>
      </c>
      <c r="AD86" s="266">
        <f t="shared" si="7"/>
        <v>783255.83</v>
      </c>
      <c r="AE86" s="273">
        <f t="shared" si="8"/>
        <v>24265.9</v>
      </c>
      <c r="AF86" s="287">
        <f t="shared" si="9"/>
        <v>758989.92999999993</v>
      </c>
      <c r="AG86" s="288">
        <f t="shared" si="10"/>
        <v>1996764.04</v>
      </c>
      <c r="AH86" s="274">
        <f t="shared" si="11"/>
        <v>1829946.27</v>
      </c>
      <c r="AI86" s="268">
        <f t="shared" si="12"/>
        <v>166817.77000000002</v>
      </c>
    </row>
  </sheetData>
  <autoFilter ref="A1:AI8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0"/>
  <sheetViews>
    <sheetView zoomScale="60" zoomScaleNormal="60" workbookViewId="0">
      <selection activeCell="AF1" sqref="A1:AF1048576"/>
    </sheetView>
  </sheetViews>
  <sheetFormatPr defaultColWidth="33.125" defaultRowHeight="14.25" x14ac:dyDescent="0.2"/>
  <cols>
    <col min="1" max="1" width="33.125" style="251"/>
    <col min="2" max="5" width="33.125" style="89"/>
    <col min="6" max="10" width="33.125" style="251"/>
    <col min="11" max="14" width="33.125" style="232"/>
    <col min="15" max="18" width="33.125" style="251"/>
    <col min="19" max="24" width="33.125" style="73"/>
    <col min="25" max="32" width="33.125" style="90"/>
    <col min="33" max="16384" width="33.125" style="251"/>
  </cols>
  <sheetData>
    <row r="1" spans="1:32" x14ac:dyDescent="0.2">
      <c r="A1" s="251" t="s">
        <v>2456</v>
      </c>
      <c r="B1" s="89" t="s">
        <v>2457</v>
      </c>
      <c r="C1" s="89" t="s">
        <v>2458</v>
      </c>
      <c r="D1" s="89" t="s">
        <v>2459</v>
      </c>
      <c r="E1" s="89" t="s">
        <v>2595</v>
      </c>
      <c r="F1" s="251" t="s">
        <v>2596</v>
      </c>
      <c r="G1" s="251" t="s">
        <v>2460</v>
      </c>
      <c r="H1" s="251" t="s">
        <v>2461</v>
      </c>
      <c r="I1" s="251" t="s">
        <v>2462</v>
      </c>
      <c r="J1" s="251" t="s">
        <v>2597</v>
      </c>
      <c r="K1" s="232" t="s">
        <v>2463</v>
      </c>
      <c r="L1" s="232" t="s">
        <v>2464</v>
      </c>
      <c r="M1" s="232" t="s">
        <v>2465</v>
      </c>
      <c r="N1" s="232" t="s">
        <v>2466</v>
      </c>
      <c r="O1" s="251" t="s">
        <v>2467</v>
      </c>
      <c r="P1" s="251" t="s">
        <v>2468</v>
      </c>
      <c r="Q1" s="251" t="s">
        <v>2469</v>
      </c>
      <c r="R1" s="251" t="s">
        <v>2470</v>
      </c>
      <c r="S1" s="73" t="s">
        <v>2471</v>
      </c>
      <c r="T1" s="73" t="s">
        <v>2472</v>
      </c>
      <c r="U1" s="73" t="s">
        <v>2473</v>
      </c>
      <c r="V1" s="73" t="s">
        <v>2598</v>
      </c>
      <c r="W1" s="73" t="s">
        <v>2474</v>
      </c>
      <c r="X1" s="73" t="s">
        <v>2475</v>
      </c>
      <c r="Y1" s="90" t="s">
        <v>2476</v>
      </c>
      <c r="Z1" s="90" t="s">
        <v>2477</v>
      </c>
      <c r="AA1" s="90" t="s">
        <v>2478</v>
      </c>
      <c r="AB1" s="90" t="s">
        <v>2479</v>
      </c>
      <c r="AC1" s="90" t="s">
        <v>2480</v>
      </c>
      <c r="AD1" s="90" t="s">
        <v>2599</v>
      </c>
      <c r="AE1" s="90" t="s">
        <v>2600</v>
      </c>
      <c r="AF1" s="90" t="s">
        <v>2481</v>
      </c>
    </row>
    <row r="2" spans="1:32" x14ac:dyDescent="0.2">
      <c r="A2" s="251" t="s">
        <v>2482</v>
      </c>
      <c r="B2" s="89" t="s">
        <v>2483</v>
      </c>
      <c r="C2" s="89" t="s">
        <v>2484</v>
      </c>
      <c r="D2" s="89" t="s">
        <v>2485</v>
      </c>
      <c r="E2" s="89" t="s">
        <v>2601</v>
      </c>
      <c r="F2" s="251" t="s">
        <v>2602</v>
      </c>
      <c r="G2" s="251" t="s">
        <v>2486</v>
      </c>
      <c r="H2" s="251" t="s">
        <v>2487</v>
      </c>
      <c r="I2" s="251" t="s">
        <v>2488</v>
      </c>
      <c r="J2" s="251" t="s">
        <v>2603</v>
      </c>
      <c r="K2" s="232" t="s">
        <v>2489</v>
      </c>
      <c r="L2" s="232" t="s">
        <v>2490</v>
      </c>
      <c r="M2" s="232" t="s">
        <v>2491</v>
      </c>
      <c r="N2" s="232" t="s">
        <v>2492</v>
      </c>
      <c r="O2" s="251" t="s">
        <v>2493</v>
      </c>
      <c r="P2" s="251" t="s">
        <v>2494</v>
      </c>
      <c r="Q2" s="251" t="s">
        <v>2495</v>
      </c>
      <c r="R2" s="251" t="s">
        <v>2496</v>
      </c>
      <c r="S2" s="73" t="s">
        <v>2497</v>
      </c>
      <c r="T2" s="73" t="s">
        <v>2498</v>
      </c>
      <c r="U2" s="73" t="s">
        <v>2499</v>
      </c>
      <c r="V2" s="73" t="s">
        <v>2604</v>
      </c>
      <c r="W2" s="73" t="s">
        <v>2500</v>
      </c>
      <c r="X2" s="73" t="s">
        <v>2501</v>
      </c>
      <c r="Y2" s="90" t="s">
        <v>2502</v>
      </c>
      <c r="Z2" s="90" t="s">
        <v>2503</v>
      </c>
      <c r="AA2" s="90" t="s">
        <v>2504</v>
      </c>
      <c r="AB2" s="90" t="s">
        <v>2505</v>
      </c>
      <c r="AC2" s="90" t="s">
        <v>2506</v>
      </c>
      <c r="AD2" s="90" t="s">
        <v>2605</v>
      </c>
      <c r="AE2" s="90" t="s">
        <v>2606</v>
      </c>
      <c r="AF2" s="90" t="s">
        <v>2507</v>
      </c>
    </row>
    <row r="3" spans="1:32" x14ac:dyDescent="0.2">
      <c r="A3" s="251" t="s">
        <v>2508</v>
      </c>
      <c r="B3" s="89">
        <v>164022815.24000001</v>
      </c>
      <c r="C3" s="89">
        <v>16837095.629999999</v>
      </c>
      <c r="D3" s="89">
        <v>35627692.460000001</v>
      </c>
      <c r="E3" s="89">
        <v>390169</v>
      </c>
      <c r="F3" s="251">
        <v>0</v>
      </c>
      <c r="G3" s="251">
        <v>175062018.94</v>
      </c>
      <c r="H3" s="251">
        <v>86515381.939999998</v>
      </c>
      <c r="I3" s="251">
        <v>3500</v>
      </c>
      <c r="J3" s="251">
        <v>0</v>
      </c>
      <c r="K3" s="232">
        <v>2861633.04</v>
      </c>
      <c r="L3" s="232">
        <v>14352248.34</v>
      </c>
      <c r="M3" s="232">
        <v>3548482.12</v>
      </c>
      <c r="N3" s="232">
        <v>-274862.44</v>
      </c>
      <c r="O3" s="251">
        <v>6455615.2000000002</v>
      </c>
      <c r="P3" s="251">
        <v>-541803.63</v>
      </c>
      <c r="Q3" s="251">
        <v>25485535.329999998</v>
      </c>
      <c r="R3" s="251">
        <v>512465731.41000003</v>
      </c>
      <c r="S3" s="73">
        <v>310390871.56999999</v>
      </c>
      <c r="T3" s="73">
        <v>23248366.859999999</v>
      </c>
      <c r="U3" s="73">
        <v>248801.43</v>
      </c>
      <c r="V3" s="73">
        <v>1295</v>
      </c>
      <c r="W3" s="73">
        <v>241839606.27000001</v>
      </c>
      <c r="X3" s="73">
        <v>35342049.68</v>
      </c>
      <c r="Y3" s="90">
        <v>352572891.67000002</v>
      </c>
      <c r="Z3" s="90">
        <v>219603</v>
      </c>
      <c r="AA3" s="90">
        <v>216692</v>
      </c>
      <c r="AB3" s="90">
        <v>161355189.88999999</v>
      </c>
      <c r="AC3" s="90">
        <v>42593042.509999998</v>
      </c>
      <c r="AD3" s="90">
        <v>383640.51</v>
      </c>
      <c r="AE3" s="90">
        <v>1087691.31</v>
      </c>
      <c r="AF3" s="90">
        <v>2904017.28</v>
      </c>
    </row>
    <row r="4" spans="1:32" x14ac:dyDescent="0.2">
      <c r="A4" s="251" t="s">
        <v>13</v>
      </c>
      <c r="B4" s="89">
        <v>63456.03</v>
      </c>
      <c r="C4" s="89">
        <v>119800</v>
      </c>
      <c r="D4" s="89">
        <v>6000</v>
      </c>
      <c r="G4" s="251">
        <v>1</v>
      </c>
      <c r="H4" s="251">
        <v>22016.12</v>
      </c>
      <c r="N4" s="232">
        <v>-586376</v>
      </c>
      <c r="S4" s="73">
        <v>414490</v>
      </c>
      <c r="U4" s="73">
        <v>58.62</v>
      </c>
      <c r="Y4" s="90">
        <v>150090</v>
      </c>
      <c r="AB4" s="90">
        <v>233206.52</v>
      </c>
      <c r="AC4" s="90">
        <v>11886.66</v>
      </c>
    </row>
    <row r="8" spans="1:32" x14ac:dyDescent="0.2">
      <c r="A8" s="251" t="s">
        <v>15</v>
      </c>
      <c r="B8" s="89">
        <v>158951.26</v>
      </c>
      <c r="D8" s="89">
        <v>92539</v>
      </c>
      <c r="G8" s="251">
        <v>143615.35999999999</v>
      </c>
      <c r="H8" s="251">
        <v>209868.56</v>
      </c>
      <c r="N8" s="232">
        <v>-3170648.65</v>
      </c>
      <c r="P8" s="251">
        <v>2351172.4700000002</v>
      </c>
      <c r="Q8" s="251">
        <v>-3794489.13</v>
      </c>
      <c r="R8" s="251">
        <v>2450442</v>
      </c>
      <c r="U8" s="73">
        <v>321.22000000000003</v>
      </c>
      <c r="W8" s="73">
        <v>1018733.8</v>
      </c>
      <c r="X8" s="73">
        <v>2383147.83</v>
      </c>
      <c r="Y8" s="90">
        <v>1234130.5</v>
      </c>
      <c r="AA8" s="90">
        <v>41861</v>
      </c>
      <c r="AB8" s="90">
        <v>317001.8</v>
      </c>
      <c r="AC8" s="90">
        <v>182009.86</v>
      </c>
    </row>
    <row r="9" spans="1:32" x14ac:dyDescent="0.2">
      <c r="A9" s="251" t="s">
        <v>2607</v>
      </c>
      <c r="B9" s="89">
        <v>310203.93</v>
      </c>
      <c r="G9" s="251">
        <v>2956293</v>
      </c>
      <c r="H9" s="251">
        <v>374850.18</v>
      </c>
      <c r="N9" s="232">
        <v>314000</v>
      </c>
      <c r="Q9" s="251">
        <v>2601086.11</v>
      </c>
      <c r="R9" s="251">
        <v>1686786.55</v>
      </c>
      <c r="U9" s="73">
        <v>81.64</v>
      </c>
      <c r="W9" s="73">
        <v>1258920</v>
      </c>
      <c r="X9" s="73">
        <v>148465.23000000001</v>
      </c>
      <c r="Y9" s="90">
        <v>1345305.7</v>
      </c>
      <c r="AB9" s="90">
        <v>66079.53</v>
      </c>
      <c r="AC9" s="90">
        <v>185754.98</v>
      </c>
    </row>
    <row r="10" spans="1:32" x14ac:dyDescent="0.2">
      <c r="A10" s="251" t="s">
        <v>2608</v>
      </c>
      <c r="B10" s="89">
        <v>625035.29</v>
      </c>
      <c r="C10" s="89">
        <v>16000</v>
      </c>
      <c r="D10" s="89">
        <v>506834</v>
      </c>
      <c r="G10" s="251">
        <v>100282</v>
      </c>
      <c r="H10" s="251">
        <v>714681.03</v>
      </c>
      <c r="K10" s="232">
        <v>9000</v>
      </c>
      <c r="L10" s="232">
        <v>50320</v>
      </c>
      <c r="Q10" s="251">
        <v>442779.27</v>
      </c>
      <c r="R10" s="251">
        <v>1691218.36</v>
      </c>
      <c r="S10" s="73">
        <v>1472352.97</v>
      </c>
      <c r="T10" s="73">
        <v>62650</v>
      </c>
      <c r="U10" s="73">
        <v>1540.81</v>
      </c>
      <c r="W10" s="73">
        <v>2126861</v>
      </c>
      <c r="X10" s="73">
        <v>238408</v>
      </c>
      <c r="Y10" s="90">
        <v>2517019</v>
      </c>
      <c r="AB10" s="90">
        <v>1294282.78</v>
      </c>
      <c r="AC10" s="90">
        <v>200626.01</v>
      </c>
      <c r="AF10" s="90">
        <v>30000</v>
      </c>
    </row>
    <row r="11" spans="1:32" x14ac:dyDescent="0.2">
      <c r="A11" s="251" t="s">
        <v>2609</v>
      </c>
      <c r="B11" s="89">
        <v>883898.82</v>
      </c>
      <c r="C11" s="89">
        <v>11620.25</v>
      </c>
      <c r="D11" s="89">
        <v>516544.31</v>
      </c>
      <c r="G11" s="251">
        <v>405069.65</v>
      </c>
      <c r="H11" s="251">
        <v>608750.99</v>
      </c>
      <c r="L11" s="232">
        <v>43612.98</v>
      </c>
      <c r="Q11" s="251">
        <v>495307.96</v>
      </c>
      <c r="R11" s="251">
        <v>1534772.11</v>
      </c>
      <c r="S11" s="73">
        <v>1690736.99</v>
      </c>
      <c r="U11" s="73">
        <v>1157.3699999999999</v>
      </c>
      <c r="W11" s="73">
        <v>1393095.5</v>
      </c>
      <c r="X11" s="73">
        <v>275700</v>
      </c>
      <c r="Y11" s="90">
        <v>2414826.5</v>
      </c>
      <c r="AB11" s="90">
        <v>1067799.99</v>
      </c>
      <c r="AC11" s="90">
        <v>232246.86</v>
      </c>
    </row>
    <row r="12" spans="1:32" x14ac:dyDescent="0.2">
      <c r="A12" s="251" t="s">
        <v>2610</v>
      </c>
      <c r="B12" s="89">
        <v>3026089.4</v>
      </c>
      <c r="C12" s="89">
        <v>6056.9</v>
      </c>
      <c r="D12" s="89">
        <v>806878.57</v>
      </c>
      <c r="G12" s="251">
        <v>776745.11</v>
      </c>
      <c r="H12" s="251">
        <v>680595.59</v>
      </c>
      <c r="L12" s="232">
        <v>165961.76999999999</v>
      </c>
      <c r="N12" s="232">
        <v>1609.91</v>
      </c>
      <c r="Q12" s="251">
        <v>680256.71</v>
      </c>
      <c r="R12" s="251">
        <v>1567224.53</v>
      </c>
      <c r="S12" s="73">
        <v>2970032.04</v>
      </c>
      <c r="T12" s="73">
        <v>353035</v>
      </c>
      <c r="U12" s="73">
        <v>6136.82</v>
      </c>
      <c r="W12" s="73">
        <v>982689</v>
      </c>
      <c r="X12" s="73">
        <v>5550</v>
      </c>
      <c r="Y12" s="90">
        <v>2018192</v>
      </c>
      <c r="AB12" s="90">
        <v>1264421.8799999999</v>
      </c>
      <c r="AC12" s="90">
        <v>240844.61</v>
      </c>
      <c r="AF12" s="90">
        <v>296357</v>
      </c>
    </row>
    <row r="13" spans="1:32" x14ac:dyDescent="0.2">
      <c r="A13" s="251" t="s">
        <v>2611</v>
      </c>
      <c r="B13" s="89">
        <v>1598236.29</v>
      </c>
      <c r="C13" s="89">
        <v>2600</v>
      </c>
      <c r="D13" s="89">
        <v>208070.18</v>
      </c>
      <c r="G13" s="251">
        <v>69668.3</v>
      </c>
      <c r="H13" s="251">
        <v>845176</v>
      </c>
      <c r="K13" s="232">
        <v>2250</v>
      </c>
      <c r="L13" s="232">
        <v>44139.56</v>
      </c>
      <c r="Q13" s="251">
        <v>324652.74</v>
      </c>
      <c r="R13" s="251">
        <v>1097038.29</v>
      </c>
      <c r="S13" s="73">
        <v>1056663.51</v>
      </c>
      <c r="T13" s="73">
        <v>100000</v>
      </c>
      <c r="U13" s="73">
        <v>2638.03</v>
      </c>
      <c r="W13" s="73">
        <v>1603720.5</v>
      </c>
      <c r="X13" s="73">
        <v>356504</v>
      </c>
      <c r="Y13" s="90">
        <v>2024904.5</v>
      </c>
      <c r="AB13" s="90">
        <v>761445.36</v>
      </c>
      <c r="AC13" s="90">
        <v>163048.99</v>
      </c>
    </row>
    <row r="14" spans="1:32" x14ac:dyDescent="0.2">
      <c r="A14" s="251" t="s">
        <v>2612</v>
      </c>
      <c r="B14" s="89">
        <v>565102.93999999994</v>
      </c>
      <c r="C14" s="89">
        <v>1259.5</v>
      </c>
      <c r="D14" s="89">
        <v>247016.11</v>
      </c>
      <c r="G14" s="251">
        <v>2039021.33</v>
      </c>
      <c r="H14" s="251">
        <v>330839.43</v>
      </c>
      <c r="K14" s="232">
        <v>35109</v>
      </c>
      <c r="L14" s="232">
        <v>36378.46</v>
      </c>
      <c r="Q14" s="251">
        <v>472545.87</v>
      </c>
      <c r="R14" s="251">
        <v>1718005.94</v>
      </c>
      <c r="S14" s="73">
        <v>1169739.6100000001</v>
      </c>
      <c r="U14" s="73">
        <v>986.47</v>
      </c>
      <c r="W14" s="73">
        <v>1233067.5</v>
      </c>
      <c r="X14" s="73">
        <v>157400</v>
      </c>
      <c r="Y14" s="90">
        <v>1790032.5</v>
      </c>
      <c r="AB14" s="90">
        <v>683349.88</v>
      </c>
      <c r="AC14" s="90">
        <v>158134.68</v>
      </c>
    </row>
    <row r="15" spans="1:32" x14ac:dyDescent="0.2">
      <c r="A15" s="251" t="s">
        <v>2613</v>
      </c>
      <c r="B15" s="89">
        <v>895574.17</v>
      </c>
      <c r="C15" s="89">
        <v>43918.75</v>
      </c>
      <c r="D15" s="89">
        <v>596008.27</v>
      </c>
      <c r="G15" s="251">
        <v>1572970.63</v>
      </c>
      <c r="H15" s="251">
        <v>151894.09</v>
      </c>
      <c r="L15" s="232">
        <v>140777.67000000001</v>
      </c>
      <c r="M15" s="232">
        <v>62009.2</v>
      </c>
      <c r="N15" s="232">
        <v>887655</v>
      </c>
      <c r="Q15" s="251">
        <v>776352.76</v>
      </c>
      <c r="R15" s="251">
        <v>3950541.16</v>
      </c>
      <c r="S15" s="73">
        <v>1993063.2</v>
      </c>
      <c r="U15" s="73">
        <v>2347.4299999999998</v>
      </c>
      <c r="W15" s="73">
        <v>1159445</v>
      </c>
      <c r="X15" s="73">
        <v>353450</v>
      </c>
      <c r="Y15" s="90">
        <v>2076637</v>
      </c>
      <c r="AB15" s="90">
        <v>2316923.7400000002</v>
      </c>
      <c r="AC15" s="90">
        <v>28999.759999999998</v>
      </c>
      <c r="AF15" s="90">
        <v>212220</v>
      </c>
    </row>
    <row r="16" spans="1:32" x14ac:dyDescent="0.2">
      <c r="A16" s="251" t="s">
        <v>2614</v>
      </c>
      <c r="B16" s="89">
        <v>1690978.48</v>
      </c>
      <c r="C16" s="89">
        <v>17911</v>
      </c>
      <c r="D16" s="89">
        <v>331288.15999999997</v>
      </c>
      <c r="G16" s="251">
        <v>862176.17</v>
      </c>
      <c r="H16" s="251">
        <v>885932.75</v>
      </c>
      <c r="L16" s="232">
        <v>68516.639999999999</v>
      </c>
      <c r="M16" s="232">
        <v>5000</v>
      </c>
      <c r="N16" s="232">
        <v>27.33</v>
      </c>
      <c r="Q16" s="251">
        <v>611555.22</v>
      </c>
      <c r="R16" s="251">
        <v>2643840</v>
      </c>
      <c r="S16" s="73">
        <v>1838170.34</v>
      </c>
      <c r="T16" s="73">
        <v>78400</v>
      </c>
      <c r="U16" s="73">
        <v>3280.57</v>
      </c>
      <c r="W16" s="73">
        <v>1277855</v>
      </c>
      <c r="X16" s="73">
        <v>286200</v>
      </c>
      <c r="Y16" s="90">
        <v>2193218</v>
      </c>
      <c r="AB16" s="90">
        <v>1357935.17</v>
      </c>
      <c r="AC16" s="90">
        <v>329815.53000000003</v>
      </c>
      <c r="AF16" s="90">
        <v>30080</v>
      </c>
    </row>
    <row r="17" spans="1:32" x14ac:dyDescent="0.2">
      <c r="A17" s="251" t="s">
        <v>2615</v>
      </c>
      <c r="B17" s="89">
        <v>779157.87</v>
      </c>
      <c r="C17" s="89">
        <v>3800</v>
      </c>
      <c r="D17" s="89">
        <v>216971.14</v>
      </c>
      <c r="G17" s="251">
        <v>709880.83</v>
      </c>
      <c r="H17" s="251">
        <v>16850.95</v>
      </c>
      <c r="L17" s="232">
        <v>74398.320000000007</v>
      </c>
      <c r="N17" s="232">
        <v>0</v>
      </c>
      <c r="Q17" s="251">
        <v>154487.63</v>
      </c>
      <c r="R17" s="251">
        <v>2287723.02</v>
      </c>
      <c r="S17" s="73">
        <v>1413829.09</v>
      </c>
      <c r="T17" s="73">
        <v>152100</v>
      </c>
      <c r="U17" s="73">
        <v>1241.97</v>
      </c>
      <c r="W17" s="73">
        <v>2135259</v>
      </c>
      <c r="X17" s="73">
        <v>146800</v>
      </c>
      <c r="Y17" s="90">
        <v>2653719</v>
      </c>
      <c r="AB17" s="90">
        <v>956318.79</v>
      </c>
      <c r="AC17" s="90">
        <v>96349</v>
      </c>
    </row>
    <row r="18" spans="1:32" x14ac:dyDescent="0.2">
      <c r="A18" s="251" t="s">
        <v>2616</v>
      </c>
      <c r="B18" s="89">
        <v>1715239.11</v>
      </c>
      <c r="C18" s="89">
        <v>13687.5</v>
      </c>
      <c r="D18" s="89">
        <v>261447.09</v>
      </c>
      <c r="G18" s="251">
        <v>658269.41</v>
      </c>
      <c r="H18" s="251">
        <v>525451.87</v>
      </c>
      <c r="K18" s="232">
        <v>0</v>
      </c>
      <c r="L18" s="232">
        <v>159180.38</v>
      </c>
      <c r="N18" s="232">
        <v>360</v>
      </c>
      <c r="Q18" s="251">
        <v>709899.24</v>
      </c>
      <c r="R18" s="251">
        <v>312292.87</v>
      </c>
      <c r="S18" s="73">
        <v>1587731.9</v>
      </c>
      <c r="T18" s="73">
        <v>262163</v>
      </c>
      <c r="U18" s="73">
        <v>3366.82</v>
      </c>
      <c r="W18" s="73">
        <v>1991976</v>
      </c>
      <c r="X18" s="73">
        <v>267700</v>
      </c>
      <c r="Y18" s="90">
        <v>2857516</v>
      </c>
      <c r="AB18" s="90">
        <v>1139488.1399999999</v>
      </c>
      <c r="AC18" s="90">
        <v>218173.6</v>
      </c>
      <c r="AF18" s="90">
        <v>204247.2</v>
      </c>
    </row>
    <row r="19" spans="1:32" x14ac:dyDescent="0.2">
      <c r="A19" s="251" t="s">
        <v>2617</v>
      </c>
      <c r="B19" s="89">
        <v>2700998.13</v>
      </c>
      <c r="C19" s="89">
        <v>9000</v>
      </c>
      <c r="D19" s="89">
        <v>478802.23</v>
      </c>
      <c r="G19" s="251">
        <v>313639.15999999997</v>
      </c>
      <c r="H19" s="251">
        <v>409834.73</v>
      </c>
      <c r="K19" s="232">
        <v>0</v>
      </c>
      <c r="L19" s="232">
        <v>55621.72</v>
      </c>
      <c r="M19" s="232">
        <v>15000</v>
      </c>
      <c r="N19" s="232">
        <v>1370.06</v>
      </c>
      <c r="Q19" s="251">
        <v>668164.85</v>
      </c>
      <c r="R19" s="251">
        <v>928313.81</v>
      </c>
      <c r="S19" s="73">
        <v>2283481.58</v>
      </c>
      <c r="T19" s="73">
        <v>98900</v>
      </c>
      <c r="U19" s="73">
        <v>4188.22</v>
      </c>
      <c r="W19" s="73">
        <v>2585261.5</v>
      </c>
      <c r="X19" s="73">
        <v>295200</v>
      </c>
      <c r="Y19" s="90">
        <v>3572933.5</v>
      </c>
      <c r="AB19" s="90">
        <v>855920.61</v>
      </c>
      <c r="AC19" s="90">
        <v>116164.03</v>
      </c>
    </row>
    <row r="20" spans="1:32" x14ac:dyDescent="0.2">
      <c r="A20" s="251" t="s">
        <v>2618</v>
      </c>
      <c r="B20" s="89">
        <v>2090177.65</v>
      </c>
      <c r="C20" s="89">
        <v>34600</v>
      </c>
      <c r="D20" s="89">
        <v>429701.05</v>
      </c>
      <c r="G20" s="251">
        <v>314816.62</v>
      </c>
      <c r="H20" s="251">
        <v>960711.52</v>
      </c>
      <c r="K20" s="232">
        <v>0</v>
      </c>
      <c r="L20" s="232">
        <v>47508</v>
      </c>
      <c r="O20" s="251">
        <v>217250</v>
      </c>
      <c r="Q20" s="251">
        <v>682935.35</v>
      </c>
      <c r="R20" s="251">
        <v>955989.15</v>
      </c>
      <c r="S20" s="73">
        <v>1061158.92</v>
      </c>
      <c r="U20" s="73">
        <v>3673.78</v>
      </c>
      <c r="W20" s="73">
        <v>2123513.2999999998</v>
      </c>
      <c r="X20" s="73">
        <v>299200</v>
      </c>
      <c r="Y20" s="90">
        <v>2610643.2999999998</v>
      </c>
      <c r="AB20" s="90">
        <v>962340.14</v>
      </c>
      <c r="AC20" s="90">
        <v>233993.66</v>
      </c>
    </row>
    <row r="21" spans="1:32" x14ac:dyDescent="0.2">
      <c r="A21" s="251" t="s">
        <v>2619</v>
      </c>
      <c r="B21" s="89">
        <v>789111.74</v>
      </c>
      <c r="C21" s="89">
        <v>16282.61</v>
      </c>
      <c r="D21" s="89">
        <v>378627.18</v>
      </c>
      <c r="G21" s="251">
        <v>799089.48</v>
      </c>
      <c r="H21" s="251">
        <v>310679.09000000003</v>
      </c>
      <c r="K21" s="232">
        <v>13300</v>
      </c>
      <c r="L21" s="232">
        <v>89800</v>
      </c>
      <c r="N21" s="232">
        <v>300</v>
      </c>
      <c r="Q21" s="251">
        <v>296230.7</v>
      </c>
      <c r="R21" s="251">
        <v>1540469.93</v>
      </c>
      <c r="S21" s="73">
        <v>1445588.95</v>
      </c>
      <c r="T21" s="73">
        <v>289475</v>
      </c>
      <c r="U21" s="73">
        <v>915.54</v>
      </c>
      <c r="W21" s="73">
        <v>295984.5</v>
      </c>
      <c r="X21" s="73">
        <v>363200</v>
      </c>
      <c r="Y21" s="90">
        <v>1030307.5</v>
      </c>
      <c r="AB21" s="90">
        <v>829302.27</v>
      </c>
      <c r="AC21" s="90">
        <v>266369.48</v>
      </c>
    </row>
    <row r="22" spans="1:32" x14ac:dyDescent="0.2">
      <c r="A22" s="251" t="s">
        <v>2620</v>
      </c>
      <c r="B22" s="89">
        <v>3175996.76</v>
      </c>
      <c r="C22" s="89">
        <v>7338</v>
      </c>
      <c r="D22" s="89">
        <v>650200.92000000004</v>
      </c>
      <c r="G22" s="251">
        <v>414337.88</v>
      </c>
      <c r="H22" s="251">
        <v>111799.54</v>
      </c>
      <c r="L22" s="232">
        <v>61685.48</v>
      </c>
      <c r="N22" s="232">
        <v>2796.26</v>
      </c>
      <c r="Q22" s="251">
        <v>654994.44999999995</v>
      </c>
      <c r="R22" s="251">
        <v>2399548.4500000002</v>
      </c>
      <c r="S22" s="73">
        <v>2839229.27</v>
      </c>
      <c r="T22" s="73">
        <v>225096</v>
      </c>
      <c r="U22" s="73">
        <v>5040.53</v>
      </c>
      <c r="W22" s="73">
        <v>2949119.5</v>
      </c>
      <c r="X22" s="73">
        <v>343515</v>
      </c>
      <c r="Y22" s="90">
        <v>4049102.5</v>
      </c>
      <c r="AB22" s="90">
        <v>1460050.59</v>
      </c>
      <c r="AC22" s="90">
        <v>38263.42</v>
      </c>
      <c r="AF22" s="90">
        <v>80385</v>
      </c>
    </row>
    <row r="23" spans="1:32" x14ac:dyDescent="0.2">
      <c r="A23" s="251" t="s">
        <v>2621</v>
      </c>
      <c r="B23" s="89">
        <v>1225234.03</v>
      </c>
      <c r="C23" s="89">
        <v>18738.5</v>
      </c>
      <c r="D23" s="89">
        <v>458419.58</v>
      </c>
      <c r="G23" s="251">
        <v>585574.09</v>
      </c>
      <c r="H23" s="251">
        <v>1551329.29</v>
      </c>
      <c r="K23" s="232">
        <v>276590</v>
      </c>
      <c r="L23" s="232">
        <v>69722.240000000005</v>
      </c>
      <c r="M23" s="232">
        <v>26066</v>
      </c>
      <c r="N23" s="232">
        <v>0</v>
      </c>
      <c r="Q23" s="251">
        <v>525754.77</v>
      </c>
      <c r="R23" s="251">
        <v>3847094.62</v>
      </c>
      <c r="S23" s="73">
        <v>1762894.5</v>
      </c>
      <c r="T23" s="73">
        <v>239305</v>
      </c>
      <c r="U23" s="73">
        <v>1331.71</v>
      </c>
      <c r="W23" s="73">
        <v>2674348</v>
      </c>
      <c r="X23" s="73">
        <v>395500</v>
      </c>
      <c r="Y23" s="90">
        <v>3594226</v>
      </c>
      <c r="AB23" s="90">
        <v>974308.54</v>
      </c>
      <c r="AC23" s="90">
        <v>422488.14</v>
      </c>
    </row>
    <row r="24" spans="1:32" x14ac:dyDescent="0.2">
      <c r="A24" s="251" t="s">
        <v>2622</v>
      </c>
      <c r="B24" s="89">
        <v>2283715.29</v>
      </c>
      <c r="C24" s="89">
        <v>230780</v>
      </c>
      <c r="D24" s="89">
        <v>606400.39</v>
      </c>
      <c r="G24" s="251">
        <v>4</v>
      </c>
      <c r="H24" s="251">
        <v>980927.06</v>
      </c>
      <c r="K24" s="232">
        <v>0</v>
      </c>
      <c r="L24" s="232">
        <v>84088</v>
      </c>
      <c r="M24" s="232">
        <v>45590</v>
      </c>
      <c r="Q24" s="251">
        <v>690223.53</v>
      </c>
      <c r="R24" s="251">
        <v>2781867.7</v>
      </c>
      <c r="S24" s="73">
        <v>2576112.42</v>
      </c>
      <c r="T24" s="73">
        <v>50000</v>
      </c>
      <c r="U24" s="73">
        <v>4140.6400000000003</v>
      </c>
      <c r="W24" s="73">
        <v>3256009.5</v>
      </c>
      <c r="X24" s="73">
        <v>505700</v>
      </c>
      <c r="Y24" s="90">
        <v>4507250.5</v>
      </c>
      <c r="AA24" s="90">
        <v>840</v>
      </c>
      <c r="AB24" s="90">
        <v>1507093.87</v>
      </c>
      <c r="AC24" s="90">
        <v>195169.77</v>
      </c>
      <c r="AF24" s="90">
        <v>200645.21</v>
      </c>
    </row>
    <row r="25" spans="1:32" x14ac:dyDescent="0.2">
      <c r="A25" s="251" t="s">
        <v>2623</v>
      </c>
      <c r="B25" s="89">
        <v>1404508.94</v>
      </c>
      <c r="C25" s="89">
        <v>13000</v>
      </c>
      <c r="D25" s="89">
        <v>483994.59</v>
      </c>
      <c r="G25" s="251">
        <v>539032.44999999995</v>
      </c>
      <c r="H25" s="251">
        <v>236950.1</v>
      </c>
      <c r="K25" s="232">
        <v>69551</v>
      </c>
      <c r="L25" s="232">
        <v>105267.33</v>
      </c>
      <c r="M25" s="232">
        <v>200</v>
      </c>
      <c r="Q25" s="251">
        <v>389050.06</v>
      </c>
      <c r="R25" s="251">
        <v>1887309.56</v>
      </c>
      <c r="S25" s="73">
        <v>1446143.25</v>
      </c>
      <c r="U25" s="73">
        <v>2694.36</v>
      </c>
      <c r="W25" s="73">
        <v>2723216.5</v>
      </c>
      <c r="X25" s="73">
        <v>277100</v>
      </c>
      <c r="Y25" s="90">
        <v>3286439.5</v>
      </c>
      <c r="AB25" s="90">
        <v>1174691.6200000001</v>
      </c>
      <c r="AC25" s="90">
        <v>186672.2</v>
      </c>
    </row>
    <row r="26" spans="1:32" x14ac:dyDescent="0.2">
      <c r="A26" s="251" t="s">
        <v>2624</v>
      </c>
      <c r="B26" s="89">
        <v>1276066.6399999999</v>
      </c>
      <c r="C26" s="89">
        <v>38200</v>
      </c>
      <c r="D26" s="89">
        <v>189589.56</v>
      </c>
      <c r="G26" s="251">
        <v>1132021.82</v>
      </c>
      <c r="H26" s="251">
        <v>291579.57</v>
      </c>
      <c r="K26" s="232">
        <v>18719</v>
      </c>
      <c r="L26" s="232">
        <v>59963.71</v>
      </c>
      <c r="M26" s="232">
        <v>34.92</v>
      </c>
      <c r="Q26" s="251">
        <v>280762.23</v>
      </c>
      <c r="R26" s="251">
        <v>2302867.0299999998</v>
      </c>
      <c r="S26" s="73">
        <v>1047469.46</v>
      </c>
      <c r="U26" s="73">
        <v>1965.78</v>
      </c>
      <c r="W26" s="73">
        <v>1319752</v>
      </c>
      <c r="X26" s="73">
        <v>164700</v>
      </c>
      <c r="Y26" s="90">
        <v>1713465</v>
      </c>
      <c r="AA26" s="90">
        <v>3320</v>
      </c>
      <c r="AB26" s="90">
        <v>738343.04</v>
      </c>
      <c r="AC26" s="90">
        <v>188418.67</v>
      </c>
    </row>
    <row r="27" spans="1:32" x14ac:dyDescent="0.2">
      <c r="A27" s="251" t="s">
        <v>2625</v>
      </c>
      <c r="B27" s="89">
        <v>737899.8</v>
      </c>
      <c r="C27" s="89">
        <v>11500</v>
      </c>
      <c r="D27" s="89">
        <v>394199.42</v>
      </c>
      <c r="G27" s="251">
        <v>256368.6</v>
      </c>
      <c r="H27" s="251">
        <v>535471.47</v>
      </c>
      <c r="L27" s="232">
        <v>44073.919999999998</v>
      </c>
      <c r="Q27" s="251">
        <v>-37571.4</v>
      </c>
      <c r="R27" s="251">
        <v>1722667.58</v>
      </c>
      <c r="S27" s="73">
        <v>1376925.25</v>
      </c>
      <c r="T27" s="73">
        <v>277795</v>
      </c>
      <c r="U27" s="73">
        <v>1199.8900000000001</v>
      </c>
      <c r="W27" s="73">
        <v>823336.5</v>
      </c>
      <c r="X27" s="73">
        <v>187200</v>
      </c>
      <c r="Y27" s="90">
        <v>1564442.08</v>
      </c>
      <c r="AB27" s="90">
        <v>797727.09</v>
      </c>
      <c r="AC27" s="90">
        <v>173604.99</v>
      </c>
    </row>
    <row r="28" spans="1:32" x14ac:dyDescent="0.2">
      <c r="A28" s="251" t="s">
        <v>2626</v>
      </c>
      <c r="B28" s="89">
        <v>1028388.68</v>
      </c>
      <c r="C28" s="89">
        <v>7800</v>
      </c>
      <c r="D28" s="89">
        <v>563470.63</v>
      </c>
      <c r="G28" s="251">
        <v>167738.35</v>
      </c>
      <c r="H28" s="251">
        <v>504811.34</v>
      </c>
      <c r="K28" s="232">
        <v>0</v>
      </c>
      <c r="L28" s="232">
        <v>243264.43</v>
      </c>
      <c r="M28" s="232">
        <v>19587</v>
      </c>
      <c r="Q28" s="251">
        <v>665920.89</v>
      </c>
      <c r="R28" s="251">
        <v>2074532.05</v>
      </c>
      <c r="S28" s="73">
        <v>1216180.3899999999</v>
      </c>
      <c r="U28" s="73">
        <v>1946.12</v>
      </c>
      <c r="W28" s="73">
        <v>1647061.5</v>
      </c>
      <c r="X28" s="73">
        <v>167400</v>
      </c>
      <c r="Y28" s="90">
        <v>2132684.5</v>
      </c>
      <c r="AB28" s="90">
        <v>880688.7</v>
      </c>
      <c r="AC28" s="90">
        <v>717934.55</v>
      </c>
    </row>
    <row r="29" spans="1:32" x14ac:dyDescent="0.2">
      <c r="A29" s="251" t="s">
        <v>2627</v>
      </c>
      <c r="B29" s="89">
        <v>615212.73</v>
      </c>
      <c r="C29" s="89">
        <v>12990.99</v>
      </c>
      <c r="D29" s="89">
        <v>82927.16</v>
      </c>
      <c r="G29" s="251">
        <v>627873.38</v>
      </c>
      <c r="H29" s="251">
        <v>362228.45</v>
      </c>
      <c r="K29" s="232">
        <v>9150</v>
      </c>
      <c r="L29" s="232">
        <v>69105.47</v>
      </c>
      <c r="Q29" s="251">
        <v>-39999.51</v>
      </c>
      <c r="R29" s="251">
        <v>900591.29</v>
      </c>
      <c r="S29" s="73">
        <v>993215.9</v>
      </c>
      <c r="T29" s="73">
        <v>40000</v>
      </c>
      <c r="U29" s="73">
        <v>727.72</v>
      </c>
      <c r="W29" s="73">
        <v>1280275.7</v>
      </c>
      <c r="X29" s="73">
        <v>206400</v>
      </c>
      <c r="Y29" s="90">
        <v>1644364.7</v>
      </c>
      <c r="AB29" s="90">
        <v>779176.15</v>
      </c>
      <c r="AC29" s="90">
        <v>194134.14</v>
      </c>
    </row>
    <row r="30" spans="1:32" x14ac:dyDescent="0.2">
      <c r="A30" s="251" t="s">
        <v>2628</v>
      </c>
      <c r="B30" s="89">
        <v>1272038.1200000001</v>
      </c>
      <c r="C30" s="89">
        <v>10359.200000000001</v>
      </c>
      <c r="D30" s="89">
        <v>222044.92</v>
      </c>
      <c r="G30" s="251">
        <v>619616.56999999995</v>
      </c>
      <c r="H30" s="251">
        <v>949932.07</v>
      </c>
      <c r="K30" s="232">
        <v>14760</v>
      </c>
      <c r="L30" s="232">
        <v>62357.58</v>
      </c>
      <c r="M30" s="232">
        <v>5000</v>
      </c>
      <c r="N30" s="232">
        <v>27.27</v>
      </c>
      <c r="Q30" s="251">
        <v>378579.69</v>
      </c>
      <c r="R30" s="251">
        <v>2673935.1</v>
      </c>
      <c r="S30" s="73">
        <v>1525101.21</v>
      </c>
      <c r="T30" s="73">
        <v>85750</v>
      </c>
      <c r="U30" s="73">
        <v>2104.12</v>
      </c>
      <c r="W30" s="73">
        <v>1748360.5</v>
      </c>
      <c r="X30" s="73">
        <v>417970</v>
      </c>
      <c r="Y30" s="90">
        <v>2696550.5</v>
      </c>
      <c r="AB30" s="90">
        <v>1027533.49</v>
      </c>
      <c r="AC30" s="90">
        <v>322697.14</v>
      </c>
    </row>
    <row r="31" spans="1:32" x14ac:dyDescent="0.2">
      <c r="A31" s="251" t="s">
        <v>2629</v>
      </c>
      <c r="B31" s="89">
        <v>2067587.48</v>
      </c>
      <c r="C31" s="89">
        <v>12300</v>
      </c>
      <c r="D31" s="89">
        <v>212830.22</v>
      </c>
      <c r="G31" s="251">
        <v>537428.03</v>
      </c>
      <c r="H31" s="251">
        <v>218089.1</v>
      </c>
      <c r="K31" s="232">
        <v>0</v>
      </c>
      <c r="L31" s="232">
        <v>108497.39</v>
      </c>
      <c r="N31" s="232">
        <v>744.55</v>
      </c>
      <c r="Q31" s="251">
        <v>396960.67</v>
      </c>
      <c r="R31" s="251">
        <v>1942985.43</v>
      </c>
      <c r="S31" s="73">
        <v>1311517.8700000001</v>
      </c>
      <c r="T31" s="73">
        <v>110375</v>
      </c>
      <c r="U31" s="73">
        <v>3915.38</v>
      </c>
      <c r="W31" s="73">
        <v>914907</v>
      </c>
      <c r="X31" s="73">
        <v>202136</v>
      </c>
      <c r="Y31" s="90">
        <v>1438298</v>
      </c>
      <c r="AB31" s="90">
        <v>1001095.15</v>
      </c>
      <c r="AC31" s="90">
        <v>218132.43</v>
      </c>
    </row>
    <row r="32" spans="1:32" x14ac:dyDescent="0.2">
      <c r="A32" s="251" t="s">
        <v>2630</v>
      </c>
      <c r="B32" s="89">
        <v>888703.76</v>
      </c>
      <c r="C32" s="89">
        <v>7100</v>
      </c>
      <c r="D32" s="89">
        <v>292320.49</v>
      </c>
      <c r="G32" s="251">
        <v>17985.07</v>
      </c>
      <c r="H32" s="251">
        <v>134629.71</v>
      </c>
      <c r="K32" s="232">
        <v>3800</v>
      </c>
      <c r="L32" s="232">
        <v>71532</v>
      </c>
      <c r="M32" s="232">
        <v>11000</v>
      </c>
      <c r="N32" s="232">
        <v>2303.6999999999998</v>
      </c>
      <c r="Q32" s="251">
        <v>-40975.26</v>
      </c>
      <c r="R32" s="251">
        <v>2306439.37</v>
      </c>
      <c r="S32" s="73">
        <v>1138001.44</v>
      </c>
      <c r="T32" s="73">
        <v>188770</v>
      </c>
      <c r="U32" s="73">
        <v>1730.44</v>
      </c>
      <c r="W32" s="73">
        <v>1855048</v>
      </c>
      <c r="X32" s="73">
        <v>159900</v>
      </c>
      <c r="Y32" s="90">
        <v>2333292</v>
      </c>
      <c r="AB32" s="90">
        <v>948806.03</v>
      </c>
      <c r="AC32" s="90">
        <v>11564.45</v>
      </c>
    </row>
    <row r="33" spans="1:32" x14ac:dyDescent="0.2">
      <c r="A33" s="251" t="s">
        <v>2631</v>
      </c>
      <c r="B33" s="89">
        <v>998527.74</v>
      </c>
      <c r="C33" s="89">
        <v>6000</v>
      </c>
      <c r="D33" s="89">
        <v>184686.24</v>
      </c>
      <c r="G33" s="251">
        <v>319130.28999999998</v>
      </c>
      <c r="H33" s="251">
        <v>472974.39</v>
      </c>
      <c r="K33" s="232">
        <v>0</v>
      </c>
      <c r="L33" s="232">
        <v>34464.339999999997</v>
      </c>
      <c r="M33" s="232">
        <v>5000</v>
      </c>
      <c r="N33" s="232">
        <v>249.53</v>
      </c>
      <c r="Q33" s="251">
        <v>210640.16</v>
      </c>
      <c r="R33" s="251">
        <v>1600056.47</v>
      </c>
      <c r="S33" s="73">
        <v>1144511.3500000001</v>
      </c>
      <c r="T33" s="73">
        <v>50600</v>
      </c>
      <c r="U33" s="73">
        <v>1689.5</v>
      </c>
      <c r="W33" s="73">
        <v>1371536</v>
      </c>
      <c r="X33" s="73">
        <v>141600</v>
      </c>
      <c r="Y33" s="90">
        <v>1682720</v>
      </c>
      <c r="AB33" s="90">
        <v>602425.22</v>
      </c>
      <c r="AC33" s="90">
        <v>187444.81</v>
      </c>
    </row>
    <row r="34" spans="1:32" x14ac:dyDescent="0.2">
      <c r="A34" s="251" t="s">
        <v>2777</v>
      </c>
      <c r="B34" s="89">
        <v>963791.33</v>
      </c>
      <c r="C34" s="89">
        <v>26051</v>
      </c>
      <c r="D34" s="89">
        <v>509226.26</v>
      </c>
      <c r="G34" s="251">
        <v>105934.1</v>
      </c>
      <c r="H34" s="251">
        <v>646326.85</v>
      </c>
      <c r="K34" s="232">
        <v>8620</v>
      </c>
      <c r="L34" s="232">
        <v>52878.26</v>
      </c>
      <c r="M34" s="232">
        <v>15094</v>
      </c>
      <c r="Q34" s="251">
        <v>405612.09</v>
      </c>
      <c r="R34" s="251">
        <v>2970314.75</v>
      </c>
      <c r="S34" s="73">
        <v>1685460.02</v>
      </c>
      <c r="T34" s="73">
        <v>198150</v>
      </c>
      <c r="U34" s="73">
        <v>1273.1300000000001</v>
      </c>
      <c r="W34" s="73">
        <v>1164691.5</v>
      </c>
      <c r="X34" s="73">
        <v>168900</v>
      </c>
      <c r="Y34" s="90">
        <v>1819443</v>
      </c>
      <c r="AB34" s="90">
        <v>882890.22</v>
      </c>
      <c r="AC34" s="90">
        <v>620840.64</v>
      </c>
      <c r="AE34" s="90">
        <v>1120</v>
      </c>
    </row>
    <row r="35" spans="1:32" x14ac:dyDescent="0.2">
      <c r="A35" s="251" t="s">
        <v>2778</v>
      </c>
      <c r="B35" s="89">
        <v>1924295</v>
      </c>
      <c r="C35" s="89">
        <v>79445</v>
      </c>
      <c r="D35" s="89">
        <v>320593.25</v>
      </c>
      <c r="G35" s="251">
        <v>1170539.8899999999</v>
      </c>
      <c r="H35" s="251">
        <v>868904.4</v>
      </c>
      <c r="K35" s="232">
        <v>0</v>
      </c>
      <c r="L35" s="232">
        <v>63786.82</v>
      </c>
      <c r="M35" s="232">
        <v>5000</v>
      </c>
      <c r="Q35" s="251">
        <v>413312.52</v>
      </c>
      <c r="R35" s="251">
        <v>3203233.17</v>
      </c>
      <c r="S35" s="73">
        <v>2247547.1</v>
      </c>
      <c r="T35" s="73">
        <v>303777</v>
      </c>
      <c r="U35" s="73">
        <v>2612.2399999999998</v>
      </c>
      <c r="W35" s="73">
        <v>786791.5</v>
      </c>
      <c r="X35" s="73">
        <v>278688</v>
      </c>
      <c r="Y35" s="90">
        <v>1854170.5</v>
      </c>
      <c r="AB35" s="90">
        <v>1043309.94</v>
      </c>
      <c r="AC35" s="90">
        <v>207923.44</v>
      </c>
    </row>
    <row r="36" spans="1:32" x14ac:dyDescent="0.2">
      <c r="A36" s="251" t="s">
        <v>2779</v>
      </c>
      <c r="B36" s="89">
        <v>690375.42</v>
      </c>
      <c r="C36" s="89">
        <v>56568.81</v>
      </c>
      <c r="D36" s="89">
        <v>157348.13</v>
      </c>
      <c r="G36" s="251">
        <v>60100.14</v>
      </c>
      <c r="H36" s="251">
        <v>140181.44</v>
      </c>
      <c r="L36" s="232">
        <v>47809.53</v>
      </c>
      <c r="M36" s="232">
        <v>12226</v>
      </c>
      <c r="Q36" s="251">
        <v>79557</v>
      </c>
      <c r="R36" s="251">
        <v>2001291.5</v>
      </c>
      <c r="S36" s="73">
        <v>868795.64</v>
      </c>
      <c r="U36" s="73">
        <v>1054.23</v>
      </c>
      <c r="W36" s="73">
        <v>902711.5</v>
      </c>
      <c r="X36" s="73">
        <v>180888</v>
      </c>
      <c r="Y36" s="90">
        <v>1213149.5</v>
      </c>
      <c r="AB36" s="90">
        <v>474982.47</v>
      </c>
      <c r="AC36" s="90">
        <v>75636.740000000005</v>
      </c>
    </row>
    <row r="37" spans="1:32" x14ac:dyDescent="0.2">
      <c r="A37" s="251" t="s">
        <v>2805</v>
      </c>
      <c r="B37" s="89">
        <v>788016.9</v>
      </c>
      <c r="C37" s="89">
        <v>7880.51</v>
      </c>
      <c r="D37" s="89">
        <v>194774.42</v>
      </c>
      <c r="G37" s="251">
        <v>1555497.12</v>
      </c>
      <c r="H37" s="251">
        <v>814145.36</v>
      </c>
      <c r="L37" s="232">
        <v>35913.06</v>
      </c>
      <c r="Q37" s="251">
        <v>322501.8</v>
      </c>
      <c r="R37" s="251">
        <v>3800882.66</v>
      </c>
      <c r="S37" s="73">
        <v>1232490.3600000001</v>
      </c>
      <c r="T37" s="73">
        <v>40000</v>
      </c>
      <c r="U37" s="73">
        <v>1279.71</v>
      </c>
      <c r="X37" s="73">
        <v>175600</v>
      </c>
      <c r="Y37" s="90">
        <v>469113</v>
      </c>
      <c r="AB37" s="90">
        <v>901224.47</v>
      </c>
      <c r="AC37" s="90">
        <v>244251.11</v>
      </c>
    </row>
    <row r="38" spans="1:32" x14ac:dyDescent="0.2">
      <c r="A38" s="251" t="s">
        <v>2632</v>
      </c>
      <c r="B38" s="89">
        <v>946507.8</v>
      </c>
      <c r="C38" s="89">
        <v>9095.75</v>
      </c>
      <c r="D38" s="89">
        <v>210284.03</v>
      </c>
      <c r="G38" s="251">
        <v>486994.25</v>
      </c>
      <c r="H38" s="251">
        <v>251047.95</v>
      </c>
      <c r="K38" s="232">
        <v>2700</v>
      </c>
      <c r="L38" s="232">
        <v>38450</v>
      </c>
      <c r="M38" s="232">
        <v>67170</v>
      </c>
      <c r="N38" s="232">
        <v>897.64</v>
      </c>
      <c r="O38" s="251">
        <v>332793</v>
      </c>
      <c r="Q38" s="251">
        <v>149954.5</v>
      </c>
      <c r="R38" s="251">
        <v>2024806.3999999999</v>
      </c>
      <c r="S38" s="73">
        <v>1551933.88</v>
      </c>
      <c r="U38" s="73">
        <v>1609.33</v>
      </c>
      <c r="W38" s="73">
        <v>1043105</v>
      </c>
      <c r="X38" s="73">
        <v>164960.98000000001</v>
      </c>
      <c r="Y38" s="90">
        <v>1517755</v>
      </c>
      <c r="AB38" s="90">
        <v>785188.75</v>
      </c>
      <c r="AC38" s="90">
        <v>118929.86</v>
      </c>
      <c r="AF38" s="90">
        <v>50553</v>
      </c>
    </row>
    <row r="39" spans="1:32" x14ac:dyDescent="0.2">
      <c r="A39" s="251" t="s">
        <v>2633</v>
      </c>
      <c r="B39" s="89">
        <v>1330846.55</v>
      </c>
      <c r="C39" s="89">
        <v>30402.85</v>
      </c>
      <c r="D39" s="89">
        <v>73442.02</v>
      </c>
      <c r="G39" s="251">
        <v>336382.22</v>
      </c>
      <c r="H39" s="251">
        <v>269879.37</v>
      </c>
      <c r="K39" s="232">
        <v>0</v>
      </c>
      <c r="L39" s="232">
        <v>40403.120000000003</v>
      </c>
      <c r="M39" s="232">
        <v>264420</v>
      </c>
      <c r="N39" s="232">
        <v>1688</v>
      </c>
      <c r="Q39" s="251">
        <v>172536.46</v>
      </c>
      <c r="R39" s="251">
        <v>2381908.6800000002</v>
      </c>
      <c r="S39" s="73">
        <v>1257984.78</v>
      </c>
      <c r="U39" s="73">
        <v>2478.6799999999998</v>
      </c>
      <c r="W39" s="73">
        <v>1031015.9</v>
      </c>
      <c r="X39" s="73">
        <v>114280.89</v>
      </c>
      <c r="Y39" s="90">
        <v>1505143.9</v>
      </c>
      <c r="AB39" s="90">
        <v>703655.42</v>
      </c>
      <c r="AC39" s="90">
        <v>161161.9</v>
      </c>
      <c r="AF39" s="90">
        <v>25467</v>
      </c>
    </row>
    <row r="40" spans="1:32" x14ac:dyDescent="0.2">
      <c r="A40" s="251" t="s">
        <v>2634</v>
      </c>
      <c r="B40" s="89">
        <v>657197.73</v>
      </c>
      <c r="C40" s="89">
        <v>26451.9</v>
      </c>
      <c r="D40" s="89">
        <v>149354.71</v>
      </c>
      <c r="G40" s="251">
        <v>749908.68</v>
      </c>
      <c r="H40" s="251">
        <v>237391.71</v>
      </c>
      <c r="K40" s="232">
        <v>0</v>
      </c>
      <c r="L40" s="232">
        <v>49734.91</v>
      </c>
      <c r="N40" s="232">
        <v>1687.42</v>
      </c>
      <c r="O40" s="251">
        <v>255606</v>
      </c>
      <c r="Q40" s="251">
        <v>173454.04</v>
      </c>
      <c r="R40" s="251">
        <v>2692203.68</v>
      </c>
      <c r="S40" s="73">
        <v>1526544.16</v>
      </c>
      <c r="U40" s="73">
        <v>862.34</v>
      </c>
      <c r="W40" s="73">
        <v>1597858.2</v>
      </c>
      <c r="X40" s="73">
        <v>91726</v>
      </c>
      <c r="Y40" s="90">
        <v>1982844.2</v>
      </c>
      <c r="AB40" s="90">
        <v>1018042.83</v>
      </c>
      <c r="AC40" s="90">
        <v>208890.46</v>
      </c>
    </row>
    <row r="41" spans="1:32" x14ac:dyDescent="0.2">
      <c r="A41" s="251" t="s">
        <v>2635</v>
      </c>
      <c r="B41" s="89">
        <v>542421.34</v>
      </c>
      <c r="C41" s="89">
        <v>21084</v>
      </c>
      <c r="D41" s="89">
        <v>110333.69</v>
      </c>
      <c r="G41" s="251">
        <v>305658.2</v>
      </c>
      <c r="H41" s="251">
        <v>182799.74</v>
      </c>
      <c r="K41" s="232">
        <v>3500</v>
      </c>
      <c r="L41" s="232">
        <v>43223</v>
      </c>
      <c r="M41" s="232">
        <v>13040</v>
      </c>
      <c r="O41" s="251">
        <v>231690</v>
      </c>
      <c r="Q41" s="251">
        <v>-293127</v>
      </c>
      <c r="R41" s="251">
        <v>2888756.2</v>
      </c>
      <c r="S41" s="73">
        <v>1766602.39</v>
      </c>
      <c r="U41" s="73">
        <v>548.37</v>
      </c>
      <c r="W41" s="73">
        <v>1427547</v>
      </c>
      <c r="X41" s="73">
        <v>63582.04</v>
      </c>
      <c r="Y41" s="90">
        <v>1944582</v>
      </c>
      <c r="AB41" s="90">
        <v>656919.84</v>
      </c>
      <c r="AC41" s="90">
        <v>167286.51</v>
      </c>
      <c r="AF41" s="90">
        <v>25016.5</v>
      </c>
    </row>
    <row r="42" spans="1:32" x14ac:dyDescent="0.2">
      <c r="A42" s="251" t="s">
        <v>2636</v>
      </c>
      <c r="B42" s="89">
        <v>909694.32</v>
      </c>
      <c r="C42" s="89">
        <v>86922</v>
      </c>
      <c r="D42" s="89">
        <v>64219.19</v>
      </c>
      <c r="G42" s="251">
        <v>521154.42</v>
      </c>
      <c r="H42" s="251">
        <v>324672.02</v>
      </c>
      <c r="K42" s="232">
        <v>3000</v>
      </c>
      <c r="L42" s="232">
        <v>70109.23</v>
      </c>
      <c r="N42" s="232">
        <v>1574.6</v>
      </c>
      <c r="O42" s="251">
        <v>28380</v>
      </c>
      <c r="Q42" s="251">
        <v>248479.25</v>
      </c>
      <c r="R42" s="251">
        <v>3281518.85</v>
      </c>
      <c r="S42" s="73">
        <v>2572520.06</v>
      </c>
      <c r="U42" s="73">
        <v>1734.94</v>
      </c>
      <c r="W42" s="73">
        <v>2505923.5</v>
      </c>
      <c r="X42" s="73">
        <v>281134.46999999997</v>
      </c>
      <c r="Y42" s="90">
        <v>3319937.5</v>
      </c>
      <c r="AB42" s="90">
        <v>1296231.06</v>
      </c>
      <c r="AC42" s="90">
        <v>252839.82</v>
      </c>
      <c r="AD42" s="90">
        <v>70484.899999999994</v>
      </c>
      <c r="AF42" s="90">
        <v>72595</v>
      </c>
    </row>
    <row r="43" spans="1:32" x14ac:dyDescent="0.2">
      <c r="A43" s="251" t="s">
        <v>2637</v>
      </c>
      <c r="B43" s="89">
        <v>1148518.3700000001</v>
      </c>
      <c r="C43" s="89">
        <v>17036.3</v>
      </c>
      <c r="D43" s="89">
        <v>116241.76</v>
      </c>
      <c r="G43" s="251">
        <v>173713.72</v>
      </c>
      <c r="H43" s="251">
        <v>794343.78</v>
      </c>
      <c r="K43" s="232">
        <v>6000</v>
      </c>
      <c r="L43" s="232">
        <v>67031.3</v>
      </c>
      <c r="N43" s="232">
        <v>410</v>
      </c>
      <c r="O43" s="251">
        <v>127865</v>
      </c>
      <c r="Q43" s="251">
        <v>282904.31</v>
      </c>
      <c r="R43" s="251">
        <v>3750097.45</v>
      </c>
      <c r="S43" s="73">
        <v>2648259.6</v>
      </c>
      <c r="U43" s="73">
        <v>1952.47</v>
      </c>
      <c r="W43" s="73">
        <v>1759369.5</v>
      </c>
      <c r="X43" s="73">
        <v>338198.02</v>
      </c>
      <c r="Y43" s="90">
        <v>2460029.5</v>
      </c>
      <c r="AB43" s="90">
        <v>1334963.1100000001</v>
      </c>
      <c r="AC43" s="90">
        <v>254444.42</v>
      </c>
      <c r="AF43" s="90">
        <v>54993</v>
      </c>
    </row>
    <row r="44" spans="1:32" x14ac:dyDescent="0.2">
      <c r="A44" s="251" t="s">
        <v>2638</v>
      </c>
      <c r="B44" s="89">
        <v>729348.31</v>
      </c>
      <c r="C44" s="89">
        <v>4023.18</v>
      </c>
      <c r="D44" s="89">
        <v>134512.78</v>
      </c>
      <c r="G44" s="251">
        <v>373288.99</v>
      </c>
      <c r="H44" s="251">
        <v>282798.38</v>
      </c>
      <c r="K44" s="232">
        <v>8790</v>
      </c>
      <c r="L44" s="232">
        <v>24800</v>
      </c>
      <c r="M44" s="232">
        <v>254298</v>
      </c>
      <c r="N44" s="232">
        <v>0</v>
      </c>
      <c r="Q44" s="251">
        <v>105632.35</v>
      </c>
      <c r="R44" s="251">
        <v>1851653.95</v>
      </c>
      <c r="S44" s="73">
        <v>1330936.6100000001</v>
      </c>
      <c r="U44" s="73">
        <v>1283.1600000000001</v>
      </c>
      <c r="W44" s="73">
        <v>922295.41</v>
      </c>
      <c r="X44" s="73">
        <v>87201.24</v>
      </c>
      <c r="Y44" s="90">
        <v>1496159.41</v>
      </c>
      <c r="AB44" s="90">
        <v>645659.19999999995</v>
      </c>
      <c r="AC44" s="90">
        <v>130059.15</v>
      </c>
      <c r="AF44" s="90">
        <v>32066</v>
      </c>
    </row>
    <row r="45" spans="1:32" x14ac:dyDescent="0.2">
      <c r="A45" s="251" t="s">
        <v>2780</v>
      </c>
      <c r="B45" s="89">
        <v>401027.89</v>
      </c>
      <c r="C45" s="89">
        <v>10012.18</v>
      </c>
      <c r="D45" s="89">
        <v>43906.27</v>
      </c>
      <c r="G45" s="251">
        <v>306304.61</v>
      </c>
      <c r="H45" s="251">
        <v>390963.41</v>
      </c>
      <c r="K45" s="232">
        <v>3000</v>
      </c>
      <c r="L45" s="232">
        <v>63200</v>
      </c>
      <c r="M45" s="232">
        <v>207910</v>
      </c>
      <c r="N45" s="232">
        <v>775.5</v>
      </c>
      <c r="Q45" s="251">
        <v>93179.91</v>
      </c>
      <c r="R45" s="251">
        <v>1865771.67</v>
      </c>
      <c r="S45" s="73">
        <v>1051241.23</v>
      </c>
      <c r="U45" s="73">
        <v>675.6</v>
      </c>
      <c r="W45" s="73">
        <v>934843.5</v>
      </c>
      <c r="X45" s="73">
        <v>174419.08</v>
      </c>
      <c r="Y45" s="90">
        <v>1527459.5</v>
      </c>
      <c r="AB45" s="90">
        <v>680926.26</v>
      </c>
      <c r="AC45" s="90">
        <v>156683.21</v>
      </c>
      <c r="AF45" s="90">
        <v>12166</v>
      </c>
    </row>
    <row r="46" spans="1:32" x14ac:dyDescent="0.2">
      <c r="A46" s="251" t="s">
        <v>2781</v>
      </c>
      <c r="B46" s="89">
        <v>283888.28000000003</v>
      </c>
      <c r="C46" s="89">
        <v>0</v>
      </c>
      <c r="D46" s="89">
        <v>173180.69</v>
      </c>
      <c r="G46" s="251">
        <v>570030.4</v>
      </c>
      <c r="H46" s="251">
        <v>195607.71</v>
      </c>
      <c r="K46" s="232">
        <v>3654.3</v>
      </c>
      <c r="L46" s="232">
        <v>28143.37</v>
      </c>
      <c r="N46" s="232">
        <v>0</v>
      </c>
      <c r="O46" s="251">
        <v>47300</v>
      </c>
      <c r="Q46" s="251">
        <v>155508.04999999999</v>
      </c>
      <c r="R46" s="251">
        <v>1234901.48</v>
      </c>
      <c r="S46" s="73">
        <v>848202.28</v>
      </c>
      <c r="U46" s="73">
        <v>601.83000000000004</v>
      </c>
      <c r="W46" s="73">
        <v>1034342.5</v>
      </c>
      <c r="X46" s="73">
        <v>106088.06</v>
      </c>
      <c r="Y46" s="90">
        <v>1398252.5</v>
      </c>
      <c r="AB46" s="90">
        <v>317325.74</v>
      </c>
      <c r="AC46" s="90">
        <v>129403.11</v>
      </c>
      <c r="AF46" s="90">
        <v>24698</v>
      </c>
    </row>
    <row r="47" spans="1:32" x14ac:dyDescent="0.2">
      <c r="A47" s="251" t="s">
        <v>2799</v>
      </c>
      <c r="B47" s="89">
        <v>472525.8</v>
      </c>
      <c r="C47" s="89">
        <v>0</v>
      </c>
      <c r="D47" s="89">
        <v>83515.789999999994</v>
      </c>
      <c r="G47" s="251">
        <v>1077452.46</v>
      </c>
      <c r="H47" s="251">
        <v>342892.72</v>
      </c>
      <c r="K47" s="232">
        <v>3500</v>
      </c>
      <c r="L47" s="232">
        <v>41533</v>
      </c>
      <c r="M47" s="232">
        <v>73400</v>
      </c>
      <c r="N47" s="232">
        <v>0</v>
      </c>
      <c r="O47" s="251">
        <v>383072</v>
      </c>
      <c r="Q47" s="251">
        <v>-577351.29</v>
      </c>
      <c r="R47" s="251">
        <v>2300894.7000000002</v>
      </c>
      <c r="S47" s="73">
        <v>1634309.04</v>
      </c>
      <c r="U47" s="73">
        <v>773.77</v>
      </c>
      <c r="W47" s="73">
        <v>976679.5</v>
      </c>
      <c r="X47" s="73">
        <v>92295.55</v>
      </c>
      <c r="Y47" s="90">
        <v>1480529.5</v>
      </c>
      <c r="AB47" s="90">
        <v>623620.93999999994</v>
      </c>
      <c r="AC47" s="90">
        <v>177091.99</v>
      </c>
      <c r="AF47" s="90">
        <v>2610</v>
      </c>
    </row>
    <row r="48" spans="1:32" x14ac:dyDescent="0.2">
      <c r="A48" s="251" t="s">
        <v>2806</v>
      </c>
      <c r="B48" s="89">
        <v>672391.55</v>
      </c>
      <c r="C48" s="89">
        <v>9509.5</v>
      </c>
      <c r="D48" s="89">
        <v>92897.96</v>
      </c>
      <c r="G48" s="251">
        <v>4114536.71</v>
      </c>
      <c r="H48" s="251">
        <v>248492.97</v>
      </c>
      <c r="K48" s="232">
        <v>4000</v>
      </c>
      <c r="L48" s="232">
        <v>31569.87</v>
      </c>
      <c r="N48" s="232">
        <v>0</v>
      </c>
      <c r="O48" s="251">
        <v>3840</v>
      </c>
      <c r="Q48" s="251">
        <v>-620793.78</v>
      </c>
      <c r="R48" s="251">
        <v>4006426</v>
      </c>
      <c r="S48" s="73">
        <v>2247921.36</v>
      </c>
      <c r="U48" s="73">
        <v>1074.77</v>
      </c>
      <c r="W48" s="73">
        <v>769983.2</v>
      </c>
      <c r="X48" s="73">
        <v>139080</v>
      </c>
      <c r="Y48" s="90">
        <v>1313973.2</v>
      </c>
      <c r="AB48" s="90">
        <v>588971.47</v>
      </c>
      <c r="AC48" s="90">
        <v>256945.88</v>
      </c>
      <c r="AF48" s="90">
        <v>29615.5</v>
      </c>
    </row>
    <row r="49" spans="1:32" x14ac:dyDescent="0.2">
      <c r="A49" s="251" t="s">
        <v>2639</v>
      </c>
      <c r="B49" s="89">
        <v>357183.3</v>
      </c>
      <c r="C49" s="89">
        <v>166824.60999999999</v>
      </c>
      <c r="D49" s="89">
        <v>154041.26999999999</v>
      </c>
      <c r="G49" s="251">
        <v>325274.28000000003</v>
      </c>
      <c r="H49" s="251">
        <v>275856.39</v>
      </c>
      <c r="K49" s="232">
        <v>8000</v>
      </c>
      <c r="L49" s="232">
        <v>43300.56</v>
      </c>
      <c r="Q49" s="251">
        <v>-110</v>
      </c>
      <c r="R49" s="251">
        <v>1877057.75</v>
      </c>
      <c r="S49" s="73">
        <v>1043521.07</v>
      </c>
      <c r="U49" s="73">
        <v>560.45000000000005</v>
      </c>
      <c r="W49" s="73">
        <v>1268209.5</v>
      </c>
      <c r="X49" s="73">
        <v>19950</v>
      </c>
      <c r="Y49" s="90">
        <v>1518274.5</v>
      </c>
      <c r="AB49" s="90">
        <v>541197.15</v>
      </c>
      <c r="AC49" s="90">
        <v>141419.64000000001</v>
      </c>
    </row>
    <row r="50" spans="1:32" x14ac:dyDescent="0.2">
      <c r="A50" s="251" t="s">
        <v>2640</v>
      </c>
      <c r="B50" s="89">
        <v>164359.98000000001</v>
      </c>
      <c r="C50" s="89">
        <v>177572.23</v>
      </c>
      <c r="D50" s="89">
        <v>95919.09</v>
      </c>
      <c r="G50" s="251">
        <v>467832.6</v>
      </c>
      <c r="H50" s="251">
        <v>308493.14</v>
      </c>
      <c r="K50" s="232">
        <v>0</v>
      </c>
      <c r="L50" s="232">
        <v>32878</v>
      </c>
      <c r="Q50" s="251">
        <v>8</v>
      </c>
      <c r="R50" s="251">
        <v>2506199.65</v>
      </c>
      <c r="S50" s="73">
        <v>933240</v>
      </c>
      <c r="T50" s="73">
        <v>169340</v>
      </c>
      <c r="U50" s="73">
        <v>259.43</v>
      </c>
      <c r="W50" s="73">
        <v>1915094.4</v>
      </c>
      <c r="X50" s="73">
        <v>215400</v>
      </c>
      <c r="Y50" s="90">
        <v>2246138.4</v>
      </c>
      <c r="AB50" s="90">
        <v>670674.6</v>
      </c>
      <c r="AC50" s="90">
        <v>65820.06</v>
      </c>
    </row>
    <row r="51" spans="1:32" x14ac:dyDescent="0.2">
      <c r="A51" s="251" t="s">
        <v>2641</v>
      </c>
      <c r="B51" s="89">
        <v>195639.99</v>
      </c>
      <c r="C51" s="89">
        <v>14694.87</v>
      </c>
      <c r="D51" s="89">
        <v>89324.14</v>
      </c>
      <c r="G51" s="251">
        <v>3</v>
      </c>
      <c r="H51" s="251">
        <v>167863.85</v>
      </c>
      <c r="K51" s="232">
        <v>8100</v>
      </c>
      <c r="L51" s="232">
        <v>69466.48</v>
      </c>
      <c r="P51" s="251">
        <v>-238853.94</v>
      </c>
      <c r="Q51" s="251">
        <v>1635</v>
      </c>
      <c r="R51" s="251">
        <v>1985151.03</v>
      </c>
      <c r="S51" s="73">
        <v>1024306.84</v>
      </c>
      <c r="T51" s="73">
        <v>134310</v>
      </c>
      <c r="W51" s="73">
        <v>1111687.5</v>
      </c>
      <c r="X51" s="73">
        <v>61536.25</v>
      </c>
      <c r="Y51" s="90">
        <v>1417957.5</v>
      </c>
      <c r="AB51" s="90">
        <v>731385.1</v>
      </c>
      <c r="AC51" s="90">
        <v>94128.09</v>
      </c>
      <c r="AF51" s="90">
        <v>20000</v>
      </c>
    </row>
    <row r="52" spans="1:32" x14ac:dyDescent="0.2">
      <c r="A52" s="251" t="s">
        <v>2642</v>
      </c>
      <c r="B52" s="89">
        <v>160725.68</v>
      </c>
      <c r="C52" s="89">
        <v>84695.65</v>
      </c>
      <c r="D52" s="89">
        <v>115783.19</v>
      </c>
      <c r="G52" s="251">
        <v>769272.9</v>
      </c>
      <c r="H52" s="251">
        <v>229760.48</v>
      </c>
      <c r="K52" s="232">
        <v>64833</v>
      </c>
      <c r="L52" s="232">
        <v>29750</v>
      </c>
      <c r="O52" s="251">
        <v>1200</v>
      </c>
      <c r="P52" s="251">
        <v>-274361.78999999998</v>
      </c>
      <c r="Q52" s="251">
        <v>-355164.49</v>
      </c>
      <c r="R52" s="251">
        <v>1821817.03</v>
      </c>
      <c r="S52" s="73">
        <v>1234986.45</v>
      </c>
      <c r="T52" s="73">
        <v>80000</v>
      </c>
      <c r="U52" s="73">
        <v>393.7</v>
      </c>
      <c r="W52" s="73">
        <v>1778091</v>
      </c>
      <c r="X52" s="73">
        <v>300</v>
      </c>
      <c r="Y52" s="90">
        <v>2166746</v>
      </c>
      <c r="AB52" s="90">
        <v>684092.62</v>
      </c>
      <c r="AC52" s="90">
        <v>55231.38</v>
      </c>
    </row>
    <row r="53" spans="1:32" x14ac:dyDescent="0.2">
      <c r="A53" s="251" t="s">
        <v>2643</v>
      </c>
      <c r="B53" s="89">
        <v>691562.03</v>
      </c>
      <c r="C53" s="89">
        <v>217933.26</v>
      </c>
      <c r="D53" s="89">
        <v>125694.22</v>
      </c>
      <c r="G53" s="251">
        <v>540592.15</v>
      </c>
      <c r="H53" s="251">
        <v>522748.92</v>
      </c>
      <c r="K53" s="232">
        <v>0</v>
      </c>
      <c r="L53" s="232">
        <v>44200</v>
      </c>
      <c r="Q53" s="251">
        <v>-4619388.9000000004</v>
      </c>
      <c r="R53" s="251">
        <v>1102265.42</v>
      </c>
      <c r="S53" s="73">
        <v>1527047.53</v>
      </c>
      <c r="T53" s="73">
        <v>170000</v>
      </c>
      <c r="U53" s="73">
        <v>908.97</v>
      </c>
      <c r="W53" s="73">
        <v>1582707</v>
      </c>
      <c r="X53" s="73">
        <v>133200</v>
      </c>
      <c r="Y53" s="90">
        <v>2311322</v>
      </c>
      <c r="AB53" s="90">
        <v>828423.45</v>
      </c>
      <c r="AC53" s="90">
        <v>71024.19</v>
      </c>
      <c r="AE53" s="90">
        <v>3100</v>
      </c>
      <c r="AF53" s="90">
        <v>6418</v>
      </c>
    </row>
    <row r="54" spans="1:32" x14ac:dyDescent="0.2">
      <c r="A54" s="251" t="s">
        <v>2644</v>
      </c>
      <c r="B54" s="89">
        <v>543876.93000000005</v>
      </c>
      <c r="C54" s="89">
        <v>172595.38</v>
      </c>
      <c r="D54" s="89">
        <v>96191.27</v>
      </c>
      <c r="G54" s="251">
        <v>113016.19</v>
      </c>
      <c r="H54" s="251">
        <v>429162.78</v>
      </c>
      <c r="L54" s="232">
        <v>26040</v>
      </c>
      <c r="P54" s="251">
        <v>-120959.07</v>
      </c>
      <c r="R54" s="251">
        <v>2172216.88</v>
      </c>
      <c r="S54" s="73">
        <v>1181838.93</v>
      </c>
      <c r="T54" s="73">
        <v>271358</v>
      </c>
      <c r="U54" s="73">
        <v>776.46</v>
      </c>
      <c r="W54" s="73">
        <v>916692.5</v>
      </c>
      <c r="X54" s="73">
        <v>247350</v>
      </c>
      <c r="Y54" s="90">
        <v>1181522.5</v>
      </c>
      <c r="AB54" s="90">
        <v>843920.69</v>
      </c>
      <c r="AC54" s="90">
        <v>73294.38</v>
      </c>
    </row>
    <row r="55" spans="1:32" x14ac:dyDescent="0.2">
      <c r="A55" s="251" t="s">
        <v>2645</v>
      </c>
      <c r="B55" s="89">
        <v>256144.84</v>
      </c>
      <c r="C55" s="89">
        <v>105215.56</v>
      </c>
      <c r="D55" s="89">
        <v>66548.570000000007</v>
      </c>
      <c r="G55" s="251">
        <v>1233661.76</v>
      </c>
      <c r="H55" s="251">
        <v>538847.99</v>
      </c>
      <c r="K55" s="232">
        <v>18500</v>
      </c>
      <c r="L55" s="232">
        <v>27800</v>
      </c>
      <c r="R55" s="251">
        <v>1936400.69</v>
      </c>
      <c r="S55" s="73">
        <v>831110.54</v>
      </c>
      <c r="W55" s="73">
        <v>936000</v>
      </c>
      <c r="Y55" s="90">
        <v>1151682</v>
      </c>
      <c r="AB55" s="90">
        <v>364411.48</v>
      </c>
      <c r="AC55" s="90">
        <v>104267.14</v>
      </c>
    </row>
    <row r="56" spans="1:32" x14ac:dyDescent="0.2">
      <c r="A56" s="251" t="s">
        <v>2646</v>
      </c>
      <c r="B56" s="89">
        <v>389330.81</v>
      </c>
      <c r="C56" s="89">
        <v>28040.62</v>
      </c>
      <c r="D56" s="89">
        <v>251685.6</v>
      </c>
      <c r="G56" s="251">
        <v>42174.720000000001</v>
      </c>
      <c r="H56" s="251">
        <v>368819.44</v>
      </c>
      <c r="K56" s="232">
        <v>2000</v>
      </c>
      <c r="L56" s="232">
        <v>49618.61</v>
      </c>
      <c r="P56" s="251">
        <v>297917.32</v>
      </c>
      <c r="R56" s="251">
        <v>1262941.0900000001</v>
      </c>
      <c r="S56" s="73">
        <v>1490395.21</v>
      </c>
      <c r="T56" s="73">
        <v>31200</v>
      </c>
      <c r="U56" s="73">
        <v>640.5</v>
      </c>
      <c r="W56" s="73">
        <v>1797337.5</v>
      </c>
      <c r="X56" s="73">
        <v>250800</v>
      </c>
      <c r="Y56" s="90">
        <v>2456737.5</v>
      </c>
      <c r="AB56" s="90">
        <v>787496.56</v>
      </c>
      <c r="AC56" s="90">
        <v>83510.44</v>
      </c>
    </row>
    <row r="57" spans="1:32" x14ac:dyDescent="0.2">
      <c r="A57" s="251" t="s">
        <v>2782</v>
      </c>
      <c r="B57" s="89">
        <v>348352.51</v>
      </c>
      <c r="C57" s="89">
        <v>51048.639999999999</v>
      </c>
      <c r="D57" s="89">
        <v>98641.94</v>
      </c>
      <c r="G57" s="251">
        <v>527041.76</v>
      </c>
      <c r="H57" s="251">
        <v>599868.37</v>
      </c>
      <c r="K57" s="232">
        <v>1000</v>
      </c>
      <c r="L57" s="232">
        <v>41740</v>
      </c>
      <c r="O57" s="251">
        <v>5220</v>
      </c>
      <c r="Q57" s="251">
        <v>-198176.71</v>
      </c>
      <c r="R57" s="251">
        <v>2033596.36</v>
      </c>
      <c r="S57" s="73">
        <v>1430312.27</v>
      </c>
      <c r="T57" s="73">
        <v>30000</v>
      </c>
      <c r="U57" s="73">
        <v>15.16</v>
      </c>
      <c r="W57" s="73">
        <v>1732000</v>
      </c>
      <c r="X57" s="73">
        <v>152500</v>
      </c>
      <c r="Y57" s="90">
        <v>2287778</v>
      </c>
      <c r="AB57" s="90">
        <v>676691.31</v>
      </c>
      <c r="AC57" s="90">
        <v>85748.67</v>
      </c>
    </row>
    <row r="58" spans="1:32" x14ac:dyDescent="0.2">
      <c r="A58" s="251" t="s">
        <v>2783</v>
      </c>
      <c r="B58" s="89">
        <v>183907.23</v>
      </c>
      <c r="C58" s="89">
        <v>236823.3</v>
      </c>
      <c r="D58" s="89">
        <v>636317.63</v>
      </c>
      <c r="G58" s="251">
        <v>615337.18999999994</v>
      </c>
      <c r="H58" s="251">
        <v>99781.78</v>
      </c>
      <c r="K58" s="232">
        <v>15250</v>
      </c>
      <c r="L58" s="232">
        <v>152695.69</v>
      </c>
      <c r="Q58" s="251">
        <v>-202770.36</v>
      </c>
      <c r="R58" s="251">
        <v>2378594.3199999998</v>
      </c>
      <c r="S58" s="73">
        <v>2261162.1800000002</v>
      </c>
      <c r="T58" s="73">
        <v>105000</v>
      </c>
      <c r="U58" s="73">
        <v>371.63</v>
      </c>
      <c r="W58" s="73">
        <v>1388898</v>
      </c>
      <c r="Y58" s="90">
        <v>1807015.99</v>
      </c>
      <c r="AB58" s="90">
        <v>1065960.54</v>
      </c>
      <c r="AC58" s="90">
        <v>210638.54</v>
      </c>
    </row>
    <row r="59" spans="1:32" x14ac:dyDescent="0.2">
      <c r="A59" s="251" t="s">
        <v>2784</v>
      </c>
      <c r="B59" s="89">
        <v>52293</v>
      </c>
      <c r="C59" s="89">
        <v>65975.850000000006</v>
      </c>
      <c r="D59" s="89">
        <v>356816.14</v>
      </c>
      <c r="G59" s="251">
        <v>1675758.21</v>
      </c>
      <c r="H59" s="251">
        <v>443080.25</v>
      </c>
      <c r="K59" s="232">
        <v>16900</v>
      </c>
      <c r="L59" s="232">
        <v>66839.37</v>
      </c>
      <c r="P59" s="251">
        <v>193379.24</v>
      </c>
      <c r="R59" s="251">
        <v>2522084.4900000002</v>
      </c>
      <c r="S59" s="73">
        <v>1037800.05</v>
      </c>
      <c r="T59" s="73">
        <v>90000</v>
      </c>
      <c r="U59" s="73">
        <v>230.74</v>
      </c>
      <c r="W59" s="73">
        <v>1175107.5</v>
      </c>
      <c r="X59" s="73">
        <v>1000</v>
      </c>
      <c r="Y59" s="90">
        <v>1515997.5</v>
      </c>
      <c r="AB59" s="90">
        <v>416558.85</v>
      </c>
      <c r="AC59" s="90">
        <v>40392.03</v>
      </c>
      <c r="AD59" s="90">
        <v>54485.06</v>
      </c>
    </row>
    <row r="60" spans="1:32" x14ac:dyDescent="0.2">
      <c r="A60" s="251" t="s">
        <v>2647</v>
      </c>
      <c r="B60" s="89">
        <v>1338668.74</v>
      </c>
      <c r="C60" s="89">
        <v>102697.5</v>
      </c>
      <c r="D60" s="89">
        <v>98536.35</v>
      </c>
      <c r="G60" s="251">
        <v>477402.02</v>
      </c>
      <c r="H60" s="251">
        <v>432784.93</v>
      </c>
      <c r="K60" s="232">
        <v>1020</v>
      </c>
      <c r="L60" s="232">
        <v>115695.84</v>
      </c>
      <c r="N60" s="232">
        <v>24.35</v>
      </c>
      <c r="P60" s="251">
        <v>-353995.67</v>
      </c>
      <c r="Q60" s="251">
        <v>228262.56</v>
      </c>
      <c r="R60" s="251">
        <v>2222830.3199999998</v>
      </c>
      <c r="S60" s="73">
        <v>1755358.32</v>
      </c>
      <c r="T60" s="73">
        <v>126260</v>
      </c>
      <c r="U60" s="73">
        <v>2566.2199999999998</v>
      </c>
      <c r="W60" s="73">
        <v>761323.5</v>
      </c>
      <c r="X60" s="73">
        <v>13500</v>
      </c>
      <c r="Y60" s="90">
        <v>1258983.5</v>
      </c>
      <c r="AB60" s="90">
        <v>893671.18</v>
      </c>
      <c r="AC60" s="90">
        <v>167429.22</v>
      </c>
    </row>
    <row r="61" spans="1:32" x14ac:dyDescent="0.2">
      <c r="A61" s="251" t="s">
        <v>2648</v>
      </c>
      <c r="B61" s="89">
        <v>3597382.44</v>
      </c>
      <c r="C61" s="89">
        <v>56184.4</v>
      </c>
      <c r="D61" s="89">
        <v>191994.68</v>
      </c>
      <c r="G61" s="251">
        <v>2657398</v>
      </c>
      <c r="H61" s="251">
        <v>1487803.69</v>
      </c>
      <c r="K61" s="232">
        <v>28800</v>
      </c>
      <c r="L61" s="232">
        <v>89345.29</v>
      </c>
      <c r="N61" s="232">
        <v>1538.35</v>
      </c>
      <c r="P61" s="251">
        <v>2697686.89</v>
      </c>
      <c r="Q61" s="251">
        <v>24192.07</v>
      </c>
      <c r="R61" s="251">
        <v>3033155.83</v>
      </c>
      <c r="S61" s="73">
        <v>3305718.27</v>
      </c>
      <c r="T61" s="73">
        <v>917116</v>
      </c>
      <c r="U61" s="73">
        <v>4257.47</v>
      </c>
      <c r="W61" s="73">
        <v>3068761.5</v>
      </c>
      <c r="X61" s="73">
        <v>1034900</v>
      </c>
      <c r="Y61" s="90">
        <v>4094921.5</v>
      </c>
      <c r="AB61" s="90">
        <v>1882257.52</v>
      </c>
      <c r="AC61" s="90">
        <v>140192.65</v>
      </c>
    </row>
    <row r="62" spans="1:32" x14ac:dyDescent="0.2">
      <c r="A62" s="251" t="s">
        <v>2649</v>
      </c>
      <c r="B62" s="89">
        <v>311866.71000000002</v>
      </c>
      <c r="C62" s="89">
        <v>160931.85</v>
      </c>
      <c r="D62" s="89">
        <v>343210.17</v>
      </c>
      <c r="G62" s="251">
        <v>669472.52</v>
      </c>
      <c r="H62" s="251">
        <v>634976.73</v>
      </c>
      <c r="K62" s="232">
        <v>1700</v>
      </c>
      <c r="L62" s="232">
        <v>36283.949999999997</v>
      </c>
      <c r="N62" s="232">
        <v>0</v>
      </c>
      <c r="Q62" s="251">
        <v>-185644.66</v>
      </c>
      <c r="R62" s="251">
        <v>2266667.36</v>
      </c>
      <c r="S62" s="73">
        <v>1208244.95</v>
      </c>
      <c r="T62" s="73">
        <v>144300</v>
      </c>
      <c r="U62" s="73">
        <v>356.9</v>
      </c>
      <c r="W62" s="73">
        <v>1551388</v>
      </c>
      <c r="X62" s="73">
        <v>472200</v>
      </c>
      <c r="Y62" s="90">
        <v>2070180</v>
      </c>
      <c r="AB62" s="90">
        <v>1067077.46</v>
      </c>
      <c r="AC62" s="90">
        <v>172114.06</v>
      </c>
      <c r="AE62" s="90">
        <v>0</v>
      </c>
    </row>
    <row r="63" spans="1:32" x14ac:dyDescent="0.2">
      <c r="A63" s="251" t="s">
        <v>2650</v>
      </c>
      <c r="B63" s="89">
        <v>623355.84</v>
      </c>
      <c r="C63" s="89">
        <v>74588.789999999994</v>
      </c>
      <c r="D63" s="89">
        <v>59042.2</v>
      </c>
      <c r="G63" s="251">
        <v>140534.04</v>
      </c>
      <c r="H63" s="251">
        <v>216067.18</v>
      </c>
      <c r="K63" s="232">
        <v>3500</v>
      </c>
      <c r="L63" s="232">
        <v>31622.99</v>
      </c>
      <c r="N63" s="232">
        <v>365</v>
      </c>
      <c r="Q63" s="251">
        <v>-1117876.51</v>
      </c>
      <c r="R63" s="251">
        <v>1987498.73</v>
      </c>
      <c r="S63" s="73">
        <v>1115004.04</v>
      </c>
      <c r="T63" s="73">
        <v>112323</v>
      </c>
      <c r="U63" s="73">
        <v>888.41</v>
      </c>
      <c r="W63" s="73">
        <v>720184.5</v>
      </c>
      <c r="X63" s="73">
        <v>262800</v>
      </c>
      <c r="Y63" s="90">
        <v>1138593.5</v>
      </c>
      <c r="AB63" s="90">
        <v>674377.03</v>
      </c>
      <c r="AC63" s="90">
        <v>147552.39000000001</v>
      </c>
    </row>
    <row r="64" spans="1:32" x14ac:dyDescent="0.2">
      <c r="A64" s="251" t="s">
        <v>2651</v>
      </c>
      <c r="B64" s="89">
        <v>781923.48</v>
      </c>
      <c r="C64" s="89">
        <v>4000</v>
      </c>
      <c r="D64" s="89">
        <v>167904.88</v>
      </c>
      <c r="G64" s="251">
        <v>169076.98</v>
      </c>
      <c r="H64" s="251">
        <v>161210</v>
      </c>
      <c r="K64" s="232">
        <v>3300</v>
      </c>
      <c r="L64" s="232">
        <v>113359.9</v>
      </c>
      <c r="N64" s="232">
        <v>973.77</v>
      </c>
      <c r="P64" s="251">
        <v>418050.96</v>
      </c>
      <c r="Q64" s="251">
        <v>217407.24</v>
      </c>
      <c r="R64" s="251">
        <v>132947.94</v>
      </c>
      <c r="S64" s="73">
        <v>2215330.2799999998</v>
      </c>
      <c r="T64" s="73">
        <v>202820</v>
      </c>
      <c r="U64" s="73">
        <v>1063.69</v>
      </c>
      <c r="W64" s="73">
        <v>637428.5</v>
      </c>
      <c r="X64" s="73">
        <v>61000</v>
      </c>
      <c r="Y64" s="90">
        <v>1444278.5</v>
      </c>
      <c r="AB64" s="90">
        <v>915261.43999999994</v>
      </c>
      <c r="AC64" s="90">
        <v>93673</v>
      </c>
      <c r="AF64" s="90">
        <v>2604</v>
      </c>
    </row>
    <row r="65" spans="1:32" x14ac:dyDescent="0.2">
      <c r="A65" s="251" t="s">
        <v>2653</v>
      </c>
      <c r="B65" s="89">
        <v>544382.63</v>
      </c>
      <c r="C65" s="89">
        <v>306934.95</v>
      </c>
      <c r="D65" s="89">
        <v>345840.85</v>
      </c>
      <c r="G65" s="251">
        <v>380391.75</v>
      </c>
      <c r="H65" s="251">
        <v>363816.47</v>
      </c>
      <c r="K65" s="232">
        <v>15150</v>
      </c>
      <c r="L65" s="232">
        <v>51828.58</v>
      </c>
      <c r="N65" s="232">
        <v>5552.32</v>
      </c>
      <c r="P65" s="251">
        <v>-1499661.35</v>
      </c>
      <c r="Q65" s="251">
        <v>0.94</v>
      </c>
      <c r="R65" s="251">
        <v>2590732.39</v>
      </c>
      <c r="S65" s="73">
        <v>2459804.38</v>
      </c>
      <c r="T65" s="73">
        <v>44000</v>
      </c>
      <c r="U65" s="73">
        <v>1170.9100000000001</v>
      </c>
      <c r="W65" s="73">
        <v>1910244</v>
      </c>
      <c r="X65" s="73">
        <v>322894</v>
      </c>
      <c r="Y65" s="90">
        <v>2886308</v>
      </c>
      <c r="AB65" s="90">
        <v>904413.13</v>
      </c>
      <c r="AC65" s="90">
        <v>54609.39</v>
      </c>
    </row>
    <row r="66" spans="1:32" x14ac:dyDescent="0.2">
      <c r="A66" s="251" t="s">
        <v>2654</v>
      </c>
      <c r="B66" s="89">
        <v>1295591.3799999999</v>
      </c>
      <c r="C66" s="89">
        <v>357015.88</v>
      </c>
      <c r="D66" s="89">
        <v>43406.87</v>
      </c>
      <c r="G66" s="251">
        <v>1112659.33</v>
      </c>
      <c r="H66" s="251">
        <v>356918.07</v>
      </c>
      <c r="K66" s="232">
        <v>230</v>
      </c>
      <c r="L66" s="232">
        <v>36396.449999999997</v>
      </c>
      <c r="N66" s="232">
        <v>62.71</v>
      </c>
      <c r="P66" s="251">
        <v>150061.75</v>
      </c>
      <c r="Q66" s="251">
        <v>705109.82</v>
      </c>
      <c r="R66" s="251">
        <v>2642678.98</v>
      </c>
      <c r="S66" s="73">
        <v>1535661.55</v>
      </c>
      <c r="U66" s="73">
        <v>1693.56</v>
      </c>
      <c r="W66" s="73">
        <v>1115163</v>
      </c>
      <c r="X66" s="73">
        <v>136800</v>
      </c>
      <c r="Y66" s="90">
        <v>1503688.33</v>
      </c>
      <c r="AB66" s="90">
        <v>553448.06000000006</v>
      </c>
      <c r="AC66" s="90">
        <v>192668.77</v>
      </c>
      <c r="AF66" s="90">
        <v>8321.89</v>
      </c>
    </row>
    <row r="67" spans="1:32" x14ac:dyDescent="0.2">
      <c r="A67" s="251" t="s">
        <v>2657</v>
      </c>
      <c r="B67" s="89">
        <v>892410.04</v>
      </c>
      <c r="C67" s="89">
        <v>31991</v>
      </c>
      <c r="D67" s="89">
        <v>91344.69</v>
      </c>
      <c r="G67" s="251">
        <v>842735</v>
      </c>
      <c r="H67" s="251">
        <v>363775.24</v>
      </c>
      <c r="K67" s="232">
        <v>3200</v>
      </c>
      <c r="L67" s="232">
        <v>100484.88</v>
      </c>
      <c r="N67" s="232">
        <v>3660</v>
      </c>
      <c r="Q67" s="251">
        <v>290199.67999999999</v>
      </c>
      <c r="R67" s="251">
        <v>1770327</v>
      </c>
      <c r="S67" s="73">
        <v>1441188.48</v>
      </c>
      <c r="T67" s="73">
        <v>155000</v>
      </c>
      <c r="U67" s="73">
        <v>1393.21</v>
      </c>
      <c r="W67" s="73">
        <v>924226.44</v>
      </c>
      <c r="X67" s="73">
        <v>116500</v>
      </c>
      <c r="Y67" s="90">
        <v>1495226.44</v>
      </c>
      <c r="AB67" s="90">
        <v>921462.34</v>
      </c>
      <c r="AC67" s="90">
        <v>109407.94</v>
      </c>
    </row>
    <row r="68" spans="1:32" x14ac:dyDescent="0.2">
      <c r="A68" s="251" t="s">
        <v>2658</v>
      </c>
      <c r="B68" s="89">
        <v>837327.61</v>
      </c>
      <c r="C68" s="89">
        <v>39085.339999999997</v>
      </c>
      <c r="D68" s="89">
        <v>200627.48</v>
      </c>
      <c r="G68" s="251">
        <v>860529.01</v>
      </c>
      <c r="H68" s="251">
        <v>759944.55</v>
      </c>
      <c r="K68" s="232">
        <v>23857.13</v>
      </c>
      <c r="L68" s="232">
        <v>11114.91</v>
      </c>
      <c r="N68" s="232">
        <v>1544.57</v>
      </c>
      <c r="R68" s="251">
        <v>3470807.24</v>
      </c>
      <c r="S68" s="73">
        <v>1710660.76</v>
      </c>
      <c r="U68" s="73">
        <v>1190.56</v>
      </c>
      <c r="W68" s="73">
        <v>487320</v>
      </c>
      <c r="X68" s="73">
        <v>46200</v>
      </c>
      <c r="Y68" s="90">
        <v>939350</v>
      </c>
      <c r="AB68" s="90">
        <v>656487.06000000006</v>
      </c>
      <c r="AC68" s="90">
        <v>61014.23</v>
      </c>
    </row>
    <row r="69" spans="1:32" x14ac:dyDescent="0.2">
      <c r="A69" s="251" t="s">
        <v>2659</v>
      </c>
      <c r="B69" s="89">
        <v>97915.45</v>
      </c>
      <c r="C69" s="89">
        <v>102593.71</v>
      </c>
      <c r="D69" s="89">
        <v>30330.81</v>
      </c>
      <c r="G69" s="251">
        <v>178822.94</v>
      </c>
      <c r="H69" s="251">
        <v>687117.78</v>
      </c>
      <c r="K69" s="232">
        <v>3994.44</v>
      </c>
      <c r="L69" s="232">
        <v>33533</v>
      </c>
      <c r="N69" s="232">
        <v>110</v>
      </c>
      <c r="Q69" s="251">
        <v>-205425.58</v>
      </c>
      <c r="R69" s="251">
        <v>1201384.94</v>
      </c>
      <c r="S69" s="73">
        <v>843627.78</v>
      </c>
      <c r="T69" s="73">
        <v>258000</v>
      </c>
      <c r="U69" s="73">
        <v>298.51</v>
      </c>
      <c r="W69" s="73">
        <v>695945</v>
      </c>
      <c r="X69" s="73">
        <v>51828</v>
      </c>
      <c r="Y69" s="90">
        <v>1039148</v>
      </c>
      <c r="AB69" s="90">
        <v>498964.71</v>
      </c>
      <c r="AC69" s="90">
        <v>54554.69</v>
      </c>
    </row>
    <row r="70" spans="1:32" x14ac:dyDescent="0.2">
      <c r="A70" s="251" t="s">
        <v>2661</v>
      </c>
      <c r="B70" s="89">
        <v>339047.92</v>
      </c>
      <c r="C70" s="89">
        <v>25562.51</v>
      </c>
      <c r="D70" s="89">
        <v>78260.55</v>
      </c>
      <c r="G70" s="251">
        <v>357304.44</v>
      </c>
      <c r="H70" s="251">
        <v>305343.43</v>
      </c>
      <c r="K70" s="232">
        <v>2165</v>
      </c>
      <c r="L70" s="232">
        <v>99280</v>
      </c>
      <c r="N70" s="232">
        <v>3243.95</v>
      </c>
      <c r="Q70" s="251">
        <v>-1490846.97</v>
      </c>
      <c r="R70" s="251">
        <v>2538134.58</v>
      </c>
      <c r="S70" s="73">
        <v>1061679.8700000001</v>
      </c>
      <c r="U70" s="73">
        <v>695.96</v>
      </c>
      <c r="W70" s="73">
        <v>1684954</v>
      </c>
      <c r="X70" s="73">
        <v>119500</v>
      </c>
      <c r="Y70" s="90">
        <v>2159283</v>
      </c>
      <c r="AB70" s="90">
        <v>715751.63</v>
      </c>
      <c r="AC70" s="90">
        <v>21221.91</v>
      </c>
      <c r="AF70" s="90">
        <v>1302</v>
      </c>
    </row>
    <row r="71" spans="1:32" x14ac:dyDescent="0.2">
      <c r="A71" s="251" t="s">
        <v>2662</v>
      </c>
      <c r="B71" s="89">
        <v>352526.21</v>
      </c>
      <c r="C71" s="89">
        <v>0</v>
      </c>
      <c r="D71" s="89">
        <v>35272.82</v>
      </c>
      <c r="G71" s="251">
        <v>263660.55</v>
      </c>
      <c r="H71" s="251">
        <v>490986.44</v>
      </c>
      <c r="K71" s="232">
        <v>1200</v>
      </c>
      <c r="L71" s="232">
        <v>30850</v>
      </c>
      <c r="N71" s="232">
        <v>4319.92</v>
      </c>
      <c r="Q71" s="251">
        <v>-684074.32</v>
      </c>
      <c r="R71" s="251">
        <v>1881601.57</v>
      </c>
      <c r="S71" s="73">
        <v>1348612.91</v>
      </c>
      <c r="U71" s="73">
        <v>798.97</v>
      </c>
      <c r="W71" s="73">
        <v>1083162</v>
      </c>
      <c r="X71" s="73">
        <v>469200</v>
      </c>
      <c r="Y71" s="90">
        <v>1684152</v>
      </c>
      <c r="AB71" s="90">
        <v>582360.39</v>
      </c>
      <c r="AC71" s="90">
        <v>197232.64000000001</v>
      </c>
    </row>
    <row r="72" spans="1:32" x14ac:dyDescent="0.2">
      <c r="A72" s="251" t="s">
        <v>2663</v>
      </c>
      <c r="B72" s="89">
        <v>432240.01</v>
      </c>
      <c r="C72" s="89">
        <v>53531.5</v>
      </c>
      <c r="D72" s="89">
        <v>34142.559999999998</v>
      </c>
      <c r="G72" s="251">
        <v>489062.14</v>
      </c>
      <c r="H72" s="251">
        <v>247670.63</v>
      </c>
      <c r="K72" s="232">
        <v>5150</v>
      </c>
      <c r="L72" s="232">
        <v>27553.4</v>
      </c>
      <c r="N72" s="232">
        <v>1935</v>
      </c>
      <c r="P72" s="251">
        <v>-1595274.18</v>
      </c>
      <c r="R72" s="251">
        <v>2618687.59</v>
      </c>
      <c r="S72" s="73">
        <v>1326868.67</v>
      </c>
      <c r="U72" s="73">
        <v>842.08</v>
      </c>
      <c r="W72" s="73">
        <v>319882.5</v>
      </c>
      <c r="Y72" s="90">
        <v>832652.5</v>
      </c>
      <c r="AB72" s="90">
        <v>450844.4</v>
      </c>
      <c r="AC72" s="90">
        <v>131194.32</v>
      </c>
      <c r="AF72" s="90">
        <v>5168</v>
      </c>
    </row>
    <row r="73" spans="1:32" x14ac:dyDescent="0.2">
      <c r="A73" s="251" t="s">
        <v>2664</v>
      </c>
      <c r="B73" s="89">
        <v>240793.29</v>
      </c>
      <c r="C73" s="89">
        <v>142111.44</v>
      </c>
      <c r="D73" s="89">
        <v>26826.48</v>
      </c>
      <c r="G73" s="251">
        <v>28443.56</v>
      </c>
      <c r="H73" s="251">
        <v>858904.45</v>
      </c>
      <c r="K73" s="232">
        <v>4800</v>
      </c>
      <c r="L73" s="232">
        <v>32335.38</v>
      </c>
      <c r="N73" s="232">
        <v>634.86</v>
      </c>
      <c r="Q73" s="251">
        <v>48036.44</v>
      </c>
      <c r="R73" s="251">
        <v>2255161.35</v>
      </c>
      <c r="S73" s="73">
        <v>1669187.86</v>
      </c>
      <c r="T73" s="73">
        <v>77000</v>
      </c>
      <c r="U73" s="73">
        <v>467.03</v>
      </c>
      <c r="W73" s="73">
        <v>846974</v>
      </c>
      <c r="X73" s="73">
        <v>176200</v>
      </c>
      <c r="Y73" s="90">
        <v>1029574</v>
      </c>
      <c r="AB73" s="90">
        <v>681963.05</v>
      </c>
      <c r="AC73" s="90">
        <v>69220.88</v>
      </c>
      <c r="AF73" s="90">
        <v>868.01</v>
      </c>
    </row>
    <row r="74" spans="1:32" x14ac:dyDescent="0.2">
      <c r="A74" s="251" t="s">
        <v>2665</v>
      </c>
      <c r="B74" s="89">
        <v>693185.81</v>
      </c>
      <c r="C74" s="89">
        <v>455601.05</v>
      </c>
      <c r="D74" s="89">
        <v>27803.73</v>
      </c>
      <c r="G74" s="251">
        <v>633949.65</v>
      </c>
      <c r="H74" s="251">
        <v>188877.68</v>
      </c>
      <c r="K74" s="232">
        <v>5200</v>
      </c>
      <c r="L74" s="232">
        <v>68364.3</v>
      </c>
      <c r="N74" s="232">
        <v>5276.86</v>
      </c>
      <c r="Q74" s="251">
        <v>-951819.8</v>
      </c>
      <c r="R74" s="251">
        <v>2065017.96</v>
      </c>
      <c r="S74" s="73">
        <v>1971578.91</v>
      </c>
      <c r="T74" s="73">
        <v>452475</v>
      </c>
      <c r="U74" s="73">
        <v>1331.32</v>
      </c>
      <c r="W74" s="73">
        <v>794585.2</v>
      </c>
      <c r="X74" s="73">
        <v>287851.8</v>
      </c>
      <c r="Y74" s="90">
        <v>1767712</v>
      </c>
      <c r="AB74" s="90">
        <v>736359.02</v>
      </c>
      <c r="AC74" s="90">
        <v>91658.61</v>
      </c>
      <c r="AF74" s="90">
        <v>434.01</v>
      </c>
    </row>
    <row r="75" spans="1:32" x14ac:dyDescent="0.2">
      <c r="A75" s="251" t="s">
        <v>2666</v>
      </c>
      <c r="B75" s="89">
        <v>881439.83</v>
      </c>
      <c r="C75" s="89">
        <v>426727.63</v>
      </c>
      <c r="D75" s="89">
        <v>233437.32</v>
      </c>
      <c r="G75" s="251">
        <v>375596.71</v>
      </c>
      <c r="H75" s="251">
        <v>595587.06000000006</v>
      </c>
      <c r="K75" s="232">
        <v>3710</v>
      </c>
      <c r="L75" s="232">
        <v>58969.79</v>
      </c>
      <c r="N75" s="232">
        <v>3798</v>
      </c>
      <c r="Q75" s="251">
        <v>-246003.15</v>
      </c>
      <c r="R75" s="251">
        <v>2127187.88</v>
      </c>
      <c r="S75" s="73">
        <v>2458354.0299999998</v>
      </c>
      <c r="T75" s="73">
        <v>61900</v>
      </c>
      <c r="U75" s="73">
        <v>2155.08</v>
      </c>
      <c r="W75" s="73">
        <v>151308</v>
      </c>
      <c r="X75" s="73">
        <v>167000</v>
      </c>
      <c r="Y75" s="90">
        <v>1030359.25</v>
      </c>
      <c r="AB75" s="90">
        <v>849604.89</v>
      </c>
      <c r="AC75" s="90">
        <v>208321.94</v>
      </c>
    </row>
    <row r="76" spans="1:32" x14ac:dyDescent="0.2">
      <c r="A76" s="251" t="s">
        <v>2800</v>
      </c>
      <c r="B76" s="89">
        <v>1478390.6</v>
      </c>
      <c r="C76" s="89">
        <v>144265.85</v>
      </c>
      <c r="D76" s="89">
        <v>72766.58</v>
      </c>
      <c r="G76" s="251">
        <v>812870.98</v>
      </c>
      <c r="H76" s="251">
        <v>803755.56</v>
      </c>
      <c r="K76" s="232">
        <v>4374</v>
      </c>
      <c r="L76" s="232">
        <v>65963.320000000007</v>
      </c>
      <c r="N76" s="232">
        <v>30.64</v>
      </c>
      <c r="Q76" s="251">
        <v>328085.96999999997</v>
      </c>
      <c r="R76" s="251">
        <v>3692657.78</v>
      </c>
      <c r="S76" s="73">
        <v>1650465.71</v>
      </c>
      <c r="T76" s="73">
        <v>383630</v>
      </c>
      <c r="U76" s="73">
        <v>1831.43</v>
      </c>
      <c r="W76" s="73">
        <v>1269796.5</v>
      </c>
      <c r="X76" s="73">
        <v>110500</v>
      </c>
      <c r="Y76" s="90">
        <v>1755256.5</v>
      </c>
      <c r="AB76" s="90">
        <v>732244.38</v>
      </c>
      <c r="AC76" s="90">
        <v>254850.05</v>
      </c>
      <c r="AF76" s="90">
        <v>1302</v>
      </c>
    </row>
    <row r="77" spans="1:32" x14ac:dyDescent="0.2">
      <c r="A77" s="251" t="s">
        <v>2667</v>
      </c>
      <c r="B77" s="89">
        <v>91602.15</v>
      </c>
      <c r="C77" s="89">
        <v>60440.5</v>
      </c>
      <c r="D77" s="89">
        <v>135000.89000000001</v>
      </c>
      <c r="G77" s="251">
        <v>2607432.9</v>
      </c>
      <c r="H77" s="251">
        <v>65929.62</v>
      </c>
      <c r="K77" s="232">
        <v>22319.88</v>
      </c>
      <c r="L77" s="232">
        <v>21742.73</v>
      </c>
      <c r="M77" s="232">
        <v>18000</v>
      </c>
      <c r="Q77" s="251">
        <v>-62690.95</v>
      </c>
      <c r="R77" s="251">
        <v>2241713.0099999998</v>
      </c>
      <c r="S77" s="73">
        <v>1077946.6100000001</v>
      </c>
      <c r="W77" s="73">
        <v>730560</v>
      </c>
      <c r="X77" s="73">
        <v>22920</v>
      </c>
      <c r="Y77" s="90">
        <v>1225461</v>
      </c>
      <c r="AB77" s="90">
        <v>421994.56</v>
      </c>
      <c r="AC77" s="90">
        <v>213602.49</v>
      </c>
    </row>
    <row r="78" spans="1:32" x14ac:dyDescent="0.2">
      <c r="A78" s="251" t="s">
        <v>2668</v>
      </c>
      <c r="B78" s="89">
        <v>1020199.52</v>
      </c>
      <c r="C78" s="89">
        <v>75782</v>
      </c>
      <c r="D78" s="89">
        <v>57404.78</v>
      </c>
      <c r="G78" s="251">
        <v>680850.54</v>
      </c>
      <c r="H78" s="251">
        <v>357322.23999999999</v>
      </c>
      <c r="K78" s="232">
        <v>2500</v>
      </c>
      <c r="L78" s="232">
        <v>58619.22</v>
      </c>
      <c r="M78" s="232">
        <v>264870</v>
      </c>
      <c r="N78" s="232">
        <v>33564.35</v>
      </c>
      <c r="O78" s="251">
        <v>444</v>
      </c>
      <c r="Q78" s="251">
        <v>-432777.03</v>
      </c>
      <c r="R78" s="251">
        <v>1881918.88</v>
      </c>
      <c r="S78" s="73">
        <v>2319580.06</v>
      </c>
      <c r="W78" s="73">
        <v>1119560</v>
      </c>
      <c r="X78" s="73">
        <v>24000</v>
      </c>
      <c r="Y78" s="90">
        <v>1714485</v>
      </c>
      <c r="AB78" s="90">
        <v>930717.2</v>
      </c>
      <c r="AC78" s="90">
        <v>228421.2</v>
      </c>
      <c r="AF78" s="90">
        <v>165840</v>
      </c>
    </row>
    <row r="79" spans="1:32" x14ac:dyDescent="0.2">
      <c r="A79" s="251" t="s">
        <v>2669</v>
      </c>
      <c r="B79" s="89">
        <v>394869.85</v>
      </c>
      <c r="C79" s="89">
        <v>25158.5</v>
      </c>
      <c r="D79" s="89">
        <v>117512.17</v>
      </c>
      <c r="G79" s="251">
        <v>661202.64</v>
      </c>
      <c r="H79" s="251">
        <v>1139937.73</v>
      </c>
      <c r="K79" s="232">
        <v>4460</v>
      </c>
      <c r="L79" s="232">
        <v>104100</v>
      </c>
      <c r="M79" s="232">
        <v>52260</v>
      </c>
      <c r="N79" s="232">
        <v>331</v>
      </c>
      <c r="O79" s="251">
        <v>5000</v>
      </c>
      <c r="Q79" s="251">
        <v>13950</v>
      </c>
      <c r="R79" s="251">
        <v>1941230.36</v>
      </c>
      <c r="S79" s="73">
        <v>1540323.25</v>
      </c>
      <c r="T79" s="73">
        <v>169665</v>
      </c>
      <c r="U79" s="73">
        <v>439.27</v>
      </c>
      <c r="W79" s="73">
        <v>1005940</v>
      </c>
      <c r="X79" s="73">
        <v>125000</v>
      </c>
      <c r="Y79" s="90">
        <v>1656639</v>
      </c>
      <c r="Z79" s="90">
        <v>480</v>
      </c>
      <c r="AB79" s="90">
        <v>542154.12</v>
      </c>
      <c r="AC79" s="90">
        <v>141169.01999999999</v>
      </c>
      <c r="AF79" s="90">
        <v>281725</v>
      </c>
    </row>
    <row r="80" spans="1:32" x14ac:dyDescent="0.2">
      <c r="A80" s="251" t="s">
        <v>2670</v>
      </c>
      <c r="B80" s="89">
        <v>1511381.35</v>
      </c>
      <c r="C80" s="89">
        <v>54227.75</v>
      </c>
      <c r="D80" s="89">
        <v>173547.26</v>
      </c>
      <c r="G80" s="251">
        <v>307276.88</v>
      </c>
      <c r="H80" s="251">
        <v>6639.57</v>
      </c>
      <c r="K80" s="232">
        <v>8677.7900000000009</v>
      </c>
      <c r="L80" s="232">
        <v>26760</v>
      </c>
      <c r="O80" s="251">
        <v>5000</v>
      </c>
      <c r="R80" s="251">
        <v>1940061.77</v>
      </c>
      <c r="S80" s="73">
        <v>2877470.26</v>
      </c>
      <c r="T80" s="73">
        <v>90550</v>
      </c>
      <c r="U80" s="73">
        <v>929.49</v>
      </c>
      <c r="W80" s="73">
        <v>1528639</v>
      </c>
      <c r="X80" s="73">
        <v>39400</v>
      </c>
      <c r="Y80" s="90">
        <v>2167607</v>
      </c>
      <c r="AB80" s="90">
        <v>725331.16</v>
      </c>
      <c r="AC80" s="90">
        <v>125843.99</v>
      </c>
    </row>
    <row r="81" spans="1:32" x14ac:dyDescent="0.2">
      <c r="A81" s="251" t="s">
        <v>2671</v>
      </c>
      <c r="B81" s="89">
        <v>435319.35</v>
      </c>
      <c r="C81" s="89">
        <v>29889.38</v>
      </c>
      <c r="D81" s="89">
        <v>42893.17</v>
      </c>
      <c r="G81" s="251">
        <v>537002</v>
      </c>
      <c r="H81" s="251">
        <v>320324.96000000002</v>
      </c>
      <c r="K81" s="232">
        <v>0</v>
      </c>
      <c r="L81" s="232">
        <v>72320.08</v>
      </c>
      <c r="N81" s="232">
        <v>3006.9</v>
      </c>
      <c r="Q81" s="251">
        <v>761687.4</v>
      </c>
      <c r="R81" s="251">
        <v>2076384.94</v>
      </c>
      <c r="S81" s="73">
        <v>1912844.8</v>
      </c>
      <c r="T81" s="73">
        <v>185000</v>
      </c>
      <c r="U81" s="73">
        <v>491.63</v>
      </c>
      <c r="W81" s="73">
        <v>838393.5</v>
      </c>
      <c r="Y81" s="90">
        <v>1245643.5</v>
      </c>
      <c r="AB81" s="90">
        <v>697224.04</v>
      </c>
      <c r="AC81" s="90">
        <v>125823.49</v>
      </c>
      <c r="AD81" s="90">
        <v>7184</v>
      </c>
    </row>
    <row r="82" spans="1:32" x14ac:dyDescent="0.2">
      <c r="A82" s="251" t="s">
        <v>2672</v>
      </c>
      <c r="B82" s="89">
        <v>482812.46</v>
      </c>
      <c r="C82" s="89">
        <v>0</v>
      </c>
      <c r="D82" s="89">
        <v>439751.47</v>
      </c>
      <c r="G82" s="251">
        <v>-51605.38</v>
      </c>
      <c r="H82" s="251">
        <v>194976.73</v>
      </c>
      <c r="K82" s="232">
        <v>163436.5</v>
      </c>
      <c r="L82" s="232">
        <v>89538.59</v>
      </c>
      <c r="M82" s="232">
        <v>70000</v>
      </c>
      <c r="O82" s="251">
        <v>10000</v>
      </c>
      <c r="Q82" s="251">
        <v>64200</v>
      </c>
      <c r="R82" s="251">
        <v>1879892.65</v>
      </c>
      <c r="S82" s="73">
        <v>1273911.8600000001</v>
      </c>
      <c r="T82" s="73">
        <v>88390</v>
      </c>
      <c r="U82" s="73">
        <v>786.74</v>
      </c>
      <c r="W82" s="73">
        <v>634368</v>
      </c>
      <c r="Y82" s="90">
        <v>1043808</v>
      </c>
      <c r="Z82" s="90">
        <v>2680</v>
      </c>
      <c r="AB82" s="90">
        <v>651902.27</v>
      </c>
      <c r="AC82" s="90">
        <v>185057.19</v>
      </c>
    </row>
    <row r="83" spans="1:32" x14ac:dyDescent="0.2">
      <c r="A83" s="251" t="s">
        <v>2673</v>
      </c>
      <c r="B83" s="89">
        <v>604119.76</v>
      </c>
      <c r="C83" s="89">
        <v>64502</v>
      </c>
      <c r="D83" s="89">
        <v>157080.76</v>
      </c>
      <c r="G83" s="251">
        <v>260850.56</v>
      </c>
      <c r="H83" s="251">
        <v>223129.2</v>
      </c>
      <c r="K83" s="232">
        <v>2000</v>
      </c>
      <c r="L83" s="232">
        <v>32400</v>
      </c>
      <c r="M83" s="232">
        <v>67120</v>
      </c>
      <c r="N83" s="232">
        <v>2112.9</v>
      </c>
      <c r="Q83" s="251">
        <v>112635.28</v>
      </c>
      <c r="R83" s="251">
        <v>1840507.51</v>
      </c>
      <c r="S83" s="73">
        <v>1400456.15</v>
      </c>
      <c r="U83" s="73">
        <v>682.62</v>
      </c>
      <c r="W83" s="73">
        <v>1589238</v>
      </c>
      <c r="Y83" s="90">
        <v>1971918</v>
      </c>
      <c r="AB83" s="90">
        <v>492595.91</v>
      </c>
      <c r="AC83" s="90">
        <v>75970.53</v>
      </c>
      <c r="AF83" s="90">
        <v>44500</v>
      </c>
    </row>
    <row r="84" spans="1:32" x14ac:dyDescent="0.2">
      <c r="A84" s="251" t="s">
        <v>2674</v>
      </c>
      <c r="B84" s="89">
        <v>296329.37</v>
      </c>
      <c r="C84" s="89">
        <v>22582</v>
      </c>
      <c r="D84" s="89">
        <v>92121.51</v>
      </c>
      <c r="G84" s="251">
        <v>700042.73</v>
      </c>
      <c r="H84" s="251">
        <v>70682.11</v>
      </c>
      <c r="K84" s="232">
        <v>48055</v>
      </c>
      <c r="L84" s="232">
        <v>26664.84</v>
      </c>
      <c r="M84" s="232">
        <v>5000</v>
      </c>
      <c r="N84" s="232">
        <v>67500</v>
      </c>
      <c r="Q84" s="251">
        <v>-28550.27</v>
      </c>
      <c r="R84" s="251">
        <v>2651073.88</v>
      </c>
      <c r="S84" s="73">
        <v>1241112.78</v>
      </c>
      <c r="T84" s="73">
        <v>133300</v>
      </c>
      <c r="U84" s="73">
        <v>271.74</v>
      </c>
      <c r="W84" s="73">
        <v>640521</v>
      </c>
      <c r="Y84" s="90">
        <v>1050681</v>
      </c>
      <c r="AB84" s="90">
        <v>486355.79</v>
      </c>
      <c r="AC84" s="90">
        <v>54243.53</v>
      </c>
    </row>
    <row r="85" spans="1:32" x14ac:dyDescent="0.2">
      <c r="A85" s="251" t="s">
        <v>2785</v>
      </c>
      <c r="B85" s="89">
        <v>427532.94</v>
      </c>
      <c r="C85" s="89">
        <v>31758.400000000001</v>
      </c>
      <c r="D85" s="89">
        <v>17506.75</v>
      </c>
      <c r="G85" s="251">
        <v>382250.55</v>
      </c>
      <c r="H85" s="251">
        <v>150601.19</v>
      </c>
      <c r="K85" s="232">
        <v>1000</v>
      </c>
      <c r="L85" s="232">
        <v>28400</v>
      </c>
      <c r="M85" s="232">
        <v>42500</v>
      </c>
      <c r="O85" s="251">
        <v>15000</v>
      </c>
      <c r="R85" s="251">
        <v>3200752.69</v>
      </c>
      <c r="S85" s="73">
        <v>1529362.32</v>
      </c>
      <c r="T85" s="73">
        <v>91300</v>
      </c>
      <c r="U85" s="73">
        <v>419.06</v>
      </c>
      <c r="W85" s="73">
        <v>620276</v>
      </c>
      <c r="Y85" s="90">
        <v>1052126</v>
      </c>
      <c r="AB85" s="90">
        <v>745740.55</v>
      </c>
      <c r="AC85" s="90">
        <v>216852.15</v>
      </c>
    </row>
    <row r="86" spans="1:32" x14ac:dyDescent="0.2">
      <c r="A86" s="251" t="s">
        <v>2675</v>
      </c>
      <c r="B86" s="89">
        <v>581925.4</v>
      </c>
      <c r="C86" s="89">
        <v>26763.25</v>
      </c>
      <c r="D86" s="89">
        <v>51935.11</v>
      </c>
      <c r="G86" s="251">
        <v>151292.32</v>
      </c>
      <c r="H86" s="251">
        <v>925263.1</v>
      </c>
      <c r="K86" s="232">
        <v>1600</v>
      </c>
      <c r="L86" s="232">
        <v>42467.77</v>
      </c>
      <c r="N86" s="232">
        <v>337.58</v>
      </c>
      <c r="O86" s="251">
        <v>192417</v>
      </c>
      <c r="Q86" s="251">
        <v>-56603.58</v>
      </c>
      <c r="R86" s="251">
        <v>1975689.39</v>
      </c>
      <c r="S86" s="73">
        <v>1039985.16</v>
      </c>
      <c r="T86" s="73">
        <v>185990</v>
      </c>
      <c r="U86" s="73">
        <v>1749.21</v>
      </c>
      <c r="W86" s="73">
        <v>1103624</v>
      </c>
      <c r="X86" s="73">
        <v>6950</v>
      </c>
      <c r="Y86" s="90">
        <v>1764174</v>
      </c>
      <c r="AA86" s="90">
        <v>6950</v>
      </c>
      <c r="AB86" s="90">
        <v>728343.59</v>
      </c>
      <c r="AC86" s="90">
        <v>320005.09000000003</v>
      </c>
    </row>
    <row r="87" spans="1:32" x14ac:dyDescent="0.2">
      <c r="A87" s="251" t="s">
        <v>2676</v>
      </c>
      <c r="B87" s="89">
        <v>1947473.39</v>
      </c>
      <c r="C87" s="89">
        <v>94976.75</v>
      </c>
      <c r="D87" s="89">
        <v>104188.93</v>
      </c>
      <c r="G87" s="251">
        <v>1651045.08</v>
      </c>
      <c r="H87" s="251">
        <v>733014.78</v>
      </c>
      <c r="K87" s="232">
        <v>2000</v>
      </c>
      <c r="L87" s="232">
        <v>62186.22</v>
      </c>
      <c r="N87" s="232">
        <v>342094.25</v>
      </c>
      <c r="Q87" s="251">
        <v>1282159.1499999999</v>
      </c>
      <c r="R87" s="251">
        <v>3812204.74</v>
      </c>
      <c r="S87" s="73">
        <v>2004996.62</v>
      </c>
      <c r="T87" s="73">
        <v>156022</v>
      </c>
      <c r="U87" s="73">
        <v>3434.75</v>
      </c>
      <c r="W87" s="73">
        <v>939553</v>
      </c>
      <c r="X87" s="73">
        <v>162800</v>
      </c>
      <c r="Y87" s="90">
        <v>1813263</v>
      </c>
      <c r="AA87" s="90">
        <v>13300</v>
      </c>
      <c r="AB87" s="90">
        <v>1099191.43</v>
      </c>
      <c r="AC87" s="90">
        <v>429503.49</v>
      </c>
    </row>
    <row r="88" spans="1:32" x14ac:dyDescent="0.2">
      <c r="A88" s="251" t="s">
        <v>2677</v>
      </c>
      <c r="B88" s="89">
        <v>1141210.45</v>
      </c>
      <c r="C88" s="89">
        <v>19897</v>
      </c>
      <c r="D88" s="89">
        <v>16907.61</v>
      </c>
      <c r="G88" s="251">
        <v>1665683.01</v>
      </c>
      <c r="H88" s="251">
        <v>664739.96</v>
      </c>
      <c r="K88" s="232">
        <v>5357</v>
      </c>
      <c r="L88" s="232">
        <v>122451.3</v>
      </c>
      <c r="N88" s="232">
        <v>13255.21</v>
      </c>
      <c r="O88" s="251">
        <v>10940</v>
      </c>
      <c r="Q88" s="251">
        <v>472685.76</v>
      </c>
      <c r="R88" s="251">
        <v>3564237.85</v>
      </c>
      <c r="S88" s="73">
        <v>1813195.75</v>
      </c>
      <c r="T88" s="73">
        <v>87172</v>
      </c>
      <c r="U88" s="73">
        <v>2000.81</v>
      </c>
      <c r="W88" s="73">
        <v>961139.3</v>
      </c>
      <c r="X88" s="73">
        <v>22500</v>
      </c>
      <c r="Y88" s="90">
        <v>1929549.3</v>
      </c>
      <c r="AB88" s="90">
        <v>876349.07</v>
      </c>
      <c r="AC88" s="90">
        <v>258260.82</v>
      </c>
    </row>
    <row r="89" spans="1:32" x14ac:dyDescent="0.2">
      <c r="A89" s="251" t="s">
        <v>2678</v>
      </c>
      <c r="B89" s="89">
        <v>1381067.91</v>
      </c>
      <c r="C89" s="89">
        <v>64053.45</v>
      </c>
      <c r="D89" s="89">
        <v>81594.23</v>
      </c>
      <c r="G89" s="251">
        <v>995491.18</v>
      </c>
      <c r="H89" s="251">
        <v>414523.41</v>
      </c>
      <c r="K89" s="232">
        <v>1270</v>
      </c>
      <c r="L89" s="232">
        <v>50748.05</v>
      </c>
      <c r="N89" s="232">
        <v>0</v>
      </c>
      <c r="O89" s="251">
        <v>330087.11</v>
      </c>
      <c r="Q89" s="251">
        <v>354800.5</v>
      </c>
      <c r="R89" s="251">
        <v>2080906</v>
      </c>
      <c r="S89" s="73">
        <v>1328453.25</v>
      </c>
      <c r="T89" s="73">
        <v>136349.98000000001</v>
      </c>
      <c r="U89" s="73">
        <v>2118.1799999999998</v>
      </c>
      <c r="W89" s="73">
        <v>1729496.7</v>
      </c>
      <c r="X89" s="73">
        <v>46900</v>
      </c>
      <c r="Y89" s="90">
        <v>2307286.7000000002</v>
      </c>
      <c r="Z89" s="90">
        <v>3500</v>
      </c>
      <c r="AB89" s="90">
        <v>780340.24</v>
      </c>
      <c r="AC89" s="90">
        <v>243056.26</v>
      </c>
    </row>
    <row r="90" spans="1:32" x14ac:dyDescent="0.2">
      <c r="A90" s="251" t="s">
        <v>2679</v>
      </c>
      <c r="B90" s="89">
        <v>703642.07</v>
      </c>
      <c r="C90" s="89">
        <v>15748.25</v>
      </c>
      <c r="D90" s="89">
        <v>162133.98000000001</v>
      </c>
      <c r="G90" s="251">
        <v>986889.2</v>
      </c>
      <c r="H90" s="251">
        <v>319834.40999999997</v>
      </c>
      <c r="K90" s="232">
        <v>1170</v>
      </c>
      <c r="L90" s="232">
        <v>35196.33</v>
      </c>
      <c r="N90" s="232">
        <v>16.37</v>
      </c>
      <c r="O90" s="251">
        <v>1983</v>
      </c>
      <c r="Q90" s="251">
        <v>-54645.36</v>
      </c>
      <c r="R90" s="251">
        <v>2304026.96</v>
      </c>
      <c r="S90" s="73">
        <v>1194591.57</v>
      </c>
      <c r="U90" s="73">
        <v>1617.69</v>
      </c>
      <c r="W90" s="73">
        <v>368779.9</v>
      </c>
      <c r="X90" s="73">
        <v>7528</v>
      </c>
      <c r="Y90" s="90">
        <v>899747.9</v>
      </c>
      <c r="AB90" s="90">
        <v>403391.21</v>
      </c>
      <c r="AC90" s="90">
        <v>197320.05</v>
      </c>
    </row>
    <row r="91" spans="1:32" x14ac:dyDescent="0.2">
      <c r="A91" s="251" t="s">
        <v>2680</v>
      </c>
      <c r="B91" s="89">
        <v>1318780.5</v>
      </c>
      <c r="C91" s="89">
        <v>117885.5</v>
      </c>
      <c r="D91" s="89">
        <v>126517.74</v>
      </c>
      <c r="G91" s="251">
        <v>652653.65</v>
      </c>
      <c r="H91" s="251">
        <v>877429.79</v>
      </c>
      <c r="K91" s="232">
        <v>0</v>
      </c>
      <c r="L91" s="232">
        <v>56486.47</v>
      </c>
      <c r="N91" s="232">
        <v>396227</v>
      </c>
      <c r="Q91" s="251">
        <v>343696.75</v>
      </c>
      <c r="R91" s="251">
        <v>2345661.54</v>
      </c>
      <c r="S91" s="73">
        <v>2041760.52</v>
      </c>
      <c r="T91" s="73">
        <v>108174</v>
      </c>
      <c r="U91" s="73">
        <v>1934.29</v>
      </c>
      <c r="W91" s="73">
        <v>1224468</v>
      </c>
      <c r="X91" s="73">
        <v>49086.5</v>
      </c>
      <c r="Y91" s="90">
        <v>1986144.5</v>
      </c>
      <c r="Z91" s="90">
        <v>1380</v>
      </c>
      <c r="AA91" s="90">
        <v>13200</v>
      </c>
      <c r="AB91" s="90">
        <v>1090679.54</v>
      </c>
      <c r="AC91" s="90">
        <v>258742.62</v>
      </c>
    </row>
    <row r="92" spans="1:32" x14ac:dyDescent="0.2">
      <c r="A92" s="251" t="s">
        <v>2681</v>
      </c>
      <c r="B92" s="89">
        <v>366677.71</v>
      </c>
      <c r="C92" s="89">
        <v>27055.5</v>
      </c>
      <c r="D92" s="89">
        <v>42030.66</v>
      </c>
      <c r="G92" s="251">
        <v>700706.54</v>
      </c>
      <c r="H92" s="251">
        <v>267205.28999999998</v>
      </c>
      <c r="K92" s="232">
        <v>3000</v>
      </c>
      <c r="L92" s="232">
        <v>42152.22</v>
      </c>
      <c r="N92" s="232">
        <v>62783.71</v>
      </c>
      <c r="O92" s="251">
        <v>4005</v>
      </c>
      <c r="Q92" s="251">
        <v>63552.65</v>
      </c>
      <c r="R92" s="251">
        <v>4378498.51</v>
      </c>
      <c r="S92" s="73">
        <v>1394897.28</v>
      </c>
      <c r="U92" s="73">
        <v>971.99</v>
      </c>
      <c r="W92" s="73">
        <v>1316105</v>
      </c>
      <c r="X92" s="73">
        <v>11228.25</v>
      </c>
      <c r="Y92" s="90">
        <v>1892373.25</v>
      </c>
      <c r="AA92" s="90">
        <v>7700</v>
      </c>
      <c r="AB92" s="90">
        <v>646867.53</v>
      </c>
      <c r="AC92" s="90">
        <v>241846.59</v>
      </c>
    </row>
    <row r="93" spans="1:32" x14ac:dyDescent="0.2">
      <c r="A93" s="251" t="s">
        <v>2682</v>
      </c>
      <c r="B93" s="89">
        <v>522488.6</v>
      </c>
      <c r="C93" s="89">
        <v>28721.3</v>
      </c>
      <c r="D93" s="89">
        <v>31833.11</v>
      </c>
      <c r="G93" s="251">
        <v>1025670.9</v>
      </c>
      <c r="H93" s="251">
        <v>1116380.6200000001</v>
      </c>
      <c r="K93" s="232">
        <v>1050</v>
      </c>
      <c r="L93" s="232">
        <v>55211.41</v>
      </c>
      <c r="N93" s="232">
        <v>0</v>
      </c>
      <c r="Q93" s="251">
        <v>-228322.89</v>
      </c>
      <c r="S93" s="73">
        <v>1947327.67</v>
      </c>
      <c r="T93" s="73">
        <v>36600</v>
      </c>
      <c r="U93" s="73">
        <v>1126.73</v>
      </c>
      <c r="W93" s="73">
        <v>1764553.4</v>
      </c>
      <c r="X93" s="73">
        <v>49328</v>
      </c>
      <c r="Y93" s="90">
        <v>2478681.4</v>
      </c>
      <c r="AA93" s="90">
        <v>11550</v>
      </c>
      <c r="AB93" s="90">
        <v>584957.29</v>
      </c>
      <c r="AC93" s="90">
        <v>259789.4</v>
      </c>
    </row>
    <row r="94" spans="1:32" x14ac:dyDescent="0.2">
      <c r="A94" s="251" t="s">
        <v>2683</v>
      </c>
      <c r="B94" s="89">
        <v>382895.4</v>
      </c>
      <c r="C94" s="89">
        <v>28392</v>
      </c>
      <c r="D94" s="89">
        <v>93733.67</v>
      </c>
      <c r="G94" s="251">
        <v>850891.11</v>
      </c>
      <c r="H94" s="251">
        <v>594883.29</v>
      </c>
      <c r="K94" s="232">
        <v>3000</v>
      </c>
      <c r="L94" s="232">
        <v>66310.84</v>
      </c>
      <c r="N94" s="232">
        <v>212258.69</v>
      </c>
      <c r="Q94" s="251">
        <v>194866.66</v>
      </c>
      <c r="R94" s="251">
        <v>2028099.35</v>
      </c>
      <c r="S94" s="73">
        <v>1271139.3999999999</v>
      </c>
      <c r="U94" s="73">
        <v>802.99</v>
      </c>
      <c r="W94" s="73">
        <v>1440606</v>
      </c>
      <c r="X94" s="73">
        <v>71662</v>
      </c>
      <c r="Y94" s="90">
        <v>2108188</v>
      </c>
      <c r="AA94" s="90">
        <v>6600</v>
      </c>
      <c r="AB94" s="90">
        <v>561653.11</v>
      </c>
      <c r="AC94" s="90">
        <v>199636.82</v>
      </c>
    </row>
    <row r="95" spans="1:32" x14ac:dyDescent="0.2">
      <c r="A95" s="251" t="s">
        <v>2684</v>
      </c>
      <c r="B95" s="89">
        <v>339980.34</v>
      </c>
      <c r="C95" s="89">
        <v>10607.5</v>
      </c>
      <c r="D95" s="89">
        <v>91554.64</v>
      </c>
      <c r="G95" s="251">
        <v>1749666.76</v>
      </c>
      <c r="H95" s="251">
        <v>175909.61</v>
      </c>
      <c r="K95" s="232">
        <v>3270</v>
      </c>
      <c r="L95" s="232">
        <v>65837.279999999999</v>
      </c>
      <c r="M95" s="232">
        <v>79524</v>
      </c>
      <c r="N95" s="232">
        <v>8.9700000000000006</v>
      </c>
      <c r="O95" s="251">
        <v>51018</v>
      </c>
      <c r="Q95" s="251">
        <v>-483271.37</v>
      </c>
      <c r="R95" s="251">
        <v>4808766.24</v>
      </c>
      <c r="S95" s="73">
        <v>1836650.29</v>
      </c>
      <c r="T95" s="73">
        <v>213400</v>
      </c>
      <c r="U95" s="73">
        <v>819.44</v>
      </c>
      <c r="W95" s="73">
        <v>1095697.5</v>
      </c>
      <c r="X95" s="73">
        <v>23146</v>
      </c>
      <c r="Y95" s="90">
        <v>1892973.5</v>
      </c>
      <c r="AA95" s="90">
        <v>13200</v>
      </c>
      <c r="AB95" s="90">
        <v>1037136.01</v>
      </c>
      <c r="AC95" s="90">
        <v>363679.17</v>
      </c>
    </row>
    <row r="96" spans="1:32" x14ac:dyDescent="0.2">
      <c r="A96" s="251" t="s">
        <v>2685</v>
      </c>
      <c r="B96" s="89">
        <v>542770.36</v>
      </c>
      <c r="C96" s="89">
        <v>31897.25</v>
      </c>
      <c r="D96" s="89">
        <v>46166.2</v>
      </c>
      <c r="G96" s="251">
        <v>975379.24</v>
      </c>
      <c r="H96" s="251">
        <v>419381.6</v>
      </c>
      <c r="K96" s="232">
        <v>6000</v>
      </c>
      <c r="L96" s="232">
        <v>40055.919999999998</v>
      </c>
      <c r="N96" s="232">
        <v>9050</v>
      </c>
      <c r="O96" s="251">
        <v>110647</v>
      </c>
      <c r="Q96" s="251">
        <v>91101.19</v>
      </c>
      <c r="R96" s="251">
        <v>2574871.5499999998</v>
      </c>
      <c r="S96" s="73">
        <v>1262766.47</v>
      </c>
      <c r="T96" s="73">
        <v>74618</v>
      </c>
      <c r="U96" s="73">
        <v>664.91</v>
      </c>
      <c r="W96" s="73">
        <v>1513445.6</v>
      </c>
      <c r="X96" s="73">
        <v>79428</v>
      </c>
      <c r="Y96" s="90">
        <v>2036213.6</v>
      </c>
      <c r="AA96" s="90">
        <v>5850</v>
      </c>
      <c r="AB96" s="90">
        <v>441456.1</v>
      </c>
      <c r="AC96" s="90">
        <v>220168.09</v>
      </c>
    </row>
    <row r="97" spans="1:31" x14ac:dyDescent="0.2">
      <c r="A97" s="251" t="s">
        <v>2686</v>
      </c>
      <c r="B97" s="89">
        <v>302341.87</v>
      </c>
      <c r="C97" s="89">
        <v>10101.799999999999</v>
      </c>
      <c r="D97" s="89">
        <v>89789.24</v>
      </c>
      <c r="G97" s="251">
        <v>1113995.78</v>
      </c>
      <c r="H97" s="251">
        <v>301408.15999999997</v>
      </c>
      <c r="K97" s="232">
        <v>198912</v>
      </c>
      <c r="L97" s="232">
        <v>197675.9</v>
      </c>
      <c r="M97" s="232">
        <v>144600</v>
      </c>
      <c r="N97" s="232">
        <v>153.16999999999999</v>
      </c>
      <c r="O97" s="251">
        <v>55158.03</v>
      </c>
      <c r="Q97" s="251">
        <v>-279167.78000000003</v>
      </c>
      <c r="R97" s="251">
        <v>2326634.9900000002</v>
      </c>
      <c r="S97" s="73">
        <v>794530.15</v>
      </c>
      <c r="U97" s="73">
        <v>829.08</v>
      </c>
      <c r="W97" s="73">
        <v>1386193.3</v>
      </c>
      <c r="X97" s="73">
        <v>90300</v>
      </c>
      <c r="Y97" s="90">
        <v>1766770.3</v>
      </c>
      <c r="AB97" s="90">
        <v>503373.17</v>
      </c>
      <c r="AC97" s="90">
        <v>158772.93</v>
      </c>
    </row>
    <row r="98" spans="1:31" x14ac:dyDescent="0.2">
      <c r="A98" s="251" t="s">
        <v>2687</v>
      </c>
      <c r="B98" s="89">
        <v>715655.56</v>
      </c>
      <c r="C98" s="89">
        <v>128858.05</v>
      </c>
      <c r="D98" s="89">
        <v>70602.39</v>
      </c>
      <c r="G98" s="251">
        <v>1614832.1</v>
      </c>
      <c r="H98" s="251">
        <v>1229426.23</v>
      </c>
      <c r="K98" s="232">
        <v>6060</v>
      </c>
      <c r="L98" s="232">
        <v>50172.89</v>
      </c>
      <c r="N98" s="232">
        <v>783.71</v>
      </c>
      <c r="O98" s="251">
        <v>184250</v>
      </c>
      <c r="Q98" s="251">
        <v>300461.19</v>
      </c>
      <c r="R98" s="251">
        <v>2310530.36</v>
      </c>
      <c r="S98" s="73">
        <v>1711966.46</v>
      </c>
      <c r="T98" s="73">
        <v>808400</v>
      </c>
      <c r="U98" s="73">
        <v>990.14</v>
      </c>
      <c r="W98" s="73">
        <v>1093913.1100000001</v>
      </c>
      <c r="X98" s="73">
        <v>815033.25</v>
      </c>
      <c r="Y98" s="90">
        <v>1916173.11</v>
      </c>
      <c r="AA98" s="90">
        <v>8450</v>
      </c>
      <c r="AB98" s="90">
        <v>602010.09</v>
      </c>
      <c r="AC98" s="90">
        <v>240841.21</v>
      </c>
    </row>
    <row r="99" spans="1:31" x14ac:dyDescent="0.2">
      <c r="A99" s="251" t="s">
        <v>2786</v>
      </c>
      <c r="B99" s="89">
        <v>495000.7</v>
      </c>
      <c r="C99" s="89">
        <v>44316.5</v>
      </c>
      <c r="D99" s="89">
        <v>54467.03</v>
      </c>
      <c r="G99" s="251">
        <v>1072582.55</v>
      </c>
      <c r="H99" s="251">
        <v>194905</v>
      </c>
      <c r="K99" s="232">
        <v>1340</v>
      </c>
      <c r="L99" s="232">
        <v>37746.769999999997</v>
      </c>
      <c r="N99" s="232">
        <v>64365</v>
      </c>
      <c r="O99" s="251">
        <v>312327</v>
      </c>
      <c r="Q99" s="251">
        <v>-100622.95</v>
      </c>
      <c r="R99" s="251">
        <v>2166873.39</v>
      </c>
      <c r="S99" s="73">
        <v>986701.3</v>
      </c>
      <c r="T99" s="73">
        <v>50800</v>
      </c>
      <c r="U99" s="73">
        <v>550.17999999999995</v>
      </c>
      <c r="W99" s="73">
        <v>553955.14</v>
      </c>
      <c r="X99" s="73">
        <v>24200</v>
      </c>
      <c r="Y99" s="90">
        <v>1086925.1399999999</v>
      </c>
      <c r="AA99" s="90">
        <v>6200</v>
      </c>
      <c r="AB99" s="90">
        <v>476364.62</v>
      </c>
      <c r="AC99" s="90">
        <v>195054.8</v>
      </c>
    </row>
    <row r="100" spans="1:31" x14ac:dyDescent="0.2">
      <c r="A100" s="251" t="s">
        <v>2688</v>
      </c>
      <c r="B100" s="89">
        <v>469036.73</v>
      </c>
      <c r="C100" s="89">
        <v>15501</v>
      </c>
      <c r="D100" s="89">
        <v>166373.9</v>
      </c>
      <c r="G100" s="251">
        <v>1058722.8899999999</v>
      </c>
      <c r="H100" s="251">
        <v>128045.09</v>
      </c>
      <c r="K100" s="232">
        <v>0</v>
      </c>
      <c r="L100" s="232">
        <v>51600</v>
      </c>
      <c r="N100" s="232">
        <v>0</v>
      </c>
      <c r="Q100" s="251">
        <v>61575.51</v>
      </c>
      <c r="R100" s="251">
        <v>1774553.91</v>
      </c>
      <c r="S100" s="73">
        <v>984944.8</v>
      </c>
      <c r="U100" s="73">
        <v>835.44</v>
      </c>
      <c r="W100" s="73">
        <v>710260.7</v>
      </c>
      <c r="X100" s="73">
        <v>75600</v>
      </c>
      <c r="Y100" s="90">
        <v>1015990.7</v>
      </c>
      <c r="Z100" s="90">
        <v>8470</v>
      </c>
      <c r="AB100" s="90">
        <v>560062.64</v>
      </c>
      <c r="AC100" s="90">
        <v>198991.41</v>
      </c>
    </row>
    <row r="101" spans="1:31" x14ac:dyDescent="0.2">
      <c r="A101" s="251" t="s">
        <v>2689</v>
      </c>
      <c r="B101" s="89">
        <v>547028.68000000005</v>
      </c>
      <c r="C101" s="89">
        <v>53414.25</v>
      </c>
      <c r="D101" s="89">
        <v>35612.83</v>
      </c>
      <c r="G101" s="251">
        <v>190415.33</v>
      </c>
      <c r="H101" s="251">
        <v>265252.5</v>
      </c>
      <c r="K101" s="232">
        <v>0</v>
      </c>
      <c r="L101" s="232">
        <v>54500</v>
      </c>
      <c r="N101" s="232">
        <v>1379.59</v>
      </c>
      <c r="Q101" s="251">
        <v>119400.72</v>
      </c>
      <c r="R101" s="251">
        <v>1563007.5</v>
      </c>
      <c r="S101" s="73">
        <v>1624106.89</v>
      </c>
      <c r="T101" s="73">
        <v>208870</v>
      </c>
      <c r="U101" s="73">
        <v>620.35</v>
      </c>
      <c r="W101" s="73">
        <v>1069887</v>
      </c>
      <c r="Y101" s="90">
        <v>1576477</v>
      </c>
      <c r="AB101" s="90">
        <v>765695.54</v>
      </c>
      <c r="AC101" s="90">
        <v>130618.98</v>
      </c>
    </row>
    <row r="102" spans="1:31" x14ac:dyDescent="0.2">
      <c r="A102" s="251" t="s">
        <v>2690</v>
      </c>
      <c r="B102" s="89">
        <v>366654.08</v>
      </c>
      <c r="C102" s="89">
        <v>13990</v>
      </c>
      <c r="D102" s="89">
        <v>77525.25</v>
      </c>
      <c r="G102" s="251">
        <v>537485.29</v>
      </c>
      <c r="H102" s="251">
        <v>250660.27</v>
      </c>
      <c r="K102" s="232">
        <v>0</v>
      </c>
      <c r="L102" s="232">
        <v>36945</v>
      </c>
      <c r="Q102" s="251">
        <v>16490.02</v>
      </c>
      <c r="R102" s="251">
        <v>2046781.46</v>
      </c>
      <c r="S102" s="73">
        <v>1017640.28</v>
      </c>
      <c r="T102" s="73">
        <v>210199</v>
      </c>
      <c r="U102" s="73">
        <v>418.57</v>
      </c>
      <c r="W102" s="73">
        <v>920923.5</v>
      </c>
      <c r="X102" s="73">
        <v>21600</v>
      </c>
      <c r="Y102" s="90">
        <v>1206228.5</v>
      </c>
      <c r="AB102" s="90">
        <v>206970.43</v>
      </c>
      <c r="AC102" s="90">
        <v>135432.10999999999</v>
      </c>
      <c r="AD102" s="90">
        <v>21337.5</v>
      </c>
    </row>
    <row r="103" spans="1:31" x14ac:dyDescent="0.2">
      <c r="A103" s="251" t="s">
        <v>2691</v>
      </c>
      <c r="B103" s="89">
        <v>408729.4</v>
      </c>
      <c r="C103" s="89">
        <v>10137.4</v>
      </c>
      <c r="D103" s="89">
        <v>41586.449999999997</v>
      </c>
      <c r="G103" s="251">
        <v>872242.54</v>
      </c>
      <c r="H103" s="251">
        <v>317763.32</v>
      </c>
      <c r="K103" s="232">
        <v>0</v>
      </c>
      <c r="L103" s="232">
        <v>128700</v>
      </c>
      <c r="Q103" s="251">
        <v>110707.08</v>
      </c>
      <c r="R103" s="251">
        <v>3243756.17</v>
      </c>
      <c r="S103" s="73">
        <v>1227612.5900000001</v>
      </c>
      <c r="T103" s="73">
        <v>160140</v>
      </c>
      <c r="U103" s="73">
        <v>507.5</v>
      </c>
      <c r="W103" s="73">
        <v>664198.5</v>
      </c>
      <c r="Y103" s="90">
        <v>1127148.5</v>
      </c>
      <c r="AB103" s="90">
        <v>481230.07</v>
      </c>
      <c r="AC103" s="90">
        <v>205914.36</v>
      </c>
    </row>
    <row r="104" spans="1:31" x14ac:dyDescent="0.2">
      <c r="A104" s="251" t="s">
        <v>2692</v>
      </c>
      <c r="B104" s="89">
        <v>374376.9</v>
      </c>
      <c r="C104" s="89">
        <v>8792.5</v>
      </c>
      <c r="D104" s="89">
        <v>57770.28</v>
      </c>
      <c r="G104" s="251">
        <v>353018.82</v>
      </c>
      <c r="H104" s="251">
        <v>148367.74</v>
      </c>
      <c r="K104" s="232">
        <v>3500</v>
      </c>
      <c r="L104" s="232">
        <v>46650</v>
      </c>
      <c r="M104" s="232">
        <v>122820</v>
      </c>
      <c r="N104" s="232">
        <v>250</v>
      </c>
      <c r="Q104" s="251">
        <v>35077.5</v>
      </c>
      <c r="R104" s="251">
        <v>2614880.33</v>
      </c>
      <c r="S104" s="73">
        <v>879944.38</v>
      </c>
      <c r="T104" s="73">
        <v>11180</v>
      </c>
      <c r="U104" s="73">
        <v>543.64</v>
      </c>
      <c r="W104" s="73">
        <v>606147.5</v>
      </c>
      <c r="X104" s="73">
        <v>84600</v>
      </c>
      <c r="Y104" s="90">
        <v>763620.5</v>
      </c>
      <c r="AB104" s="90">
        <v>439026.18</v>
      </c>
      <c r="AC104" s="90">
        <v>166913.01999999999</v>
      </c>
    </row>
    <row r="105" spans="1:31" x14ac:dyDescent="0.2">
      <c r="A105" s="251" t="s">
        <v>2787</v>
      </c>
      <c r="B105" s="89">
        <v>261103.89</v>
      </c>
      <c r="C105" s="89">
        <v>6140</v>
      </c>
      <c r="D105" s="89">
        <v>28231.75</v>
      </c>
      <c r="G105" s="251">
        <v>518128.08</v>
      </c>
      <c r="H105" s="251">
        <v>295386.56</v>
      </c>
      <c r="K105" s="232">
        <v>1400</v>
      </c>
      <c r="L105" s="232">
        <v>20400</v>
      </c>
      <c r="M105" s="232">
        <v>108500</v>
      </c>
      <c r="Q105" s="251">
        <v>88973.07</v>
      </c>
      <c r="R105" s="251">
        <v>1695120.4</v>
      </c>
      <c r="S105" s="73">
        <v>806061.71</v>
      </c>
      <c r="U105" s="73">
        <v>374</v>
      </c>
      <c r="W105" s="73">
        <v>898890</v>
      </c>
      <c r="Y105" s="90">
        <v>1165470</v>
      </c>
      <c r="AB105" s="90">
        <v>374101.59</v>
      </c>
      <c r="AC105" s="90">
        <v>196256.15</v>
      </c>
    </row>
    <row r="106" spans="1:31" x14ac:dyDescent="0.2">
      <c r="A106" s="251" t="s">
        <v>2693</v>
      </c>
      <c r="B106" s="89">
        <v>322289.24</v>
      </c>
      <c r="C106" s="89">
        <v>41529.25</v>
      </c>
      <c r="D106" s="89">
        <v>42671.81</v>
      </c>
      <c r="E106" s="89">
        <v>0</v>
      </c>
      <c r="F106" s="251">
        <v>0</v>
      </c>
      <c r="G106" s="251">
        <v>717547.57</v>
      </c>
      <c r="H106" s="251">
        <v>267472.71000000002</v>
      </c>
      <c r="I106" s="251">
        <v>0</v>
      </c>
      <c r="J106" s="251">
        <v>0</v>
      </c>
      <c r="K106" s="232">
        <v>5500</v>
      </c>
      <c r="L106" s="232">
        <v>83820</v>
      </c>
      <c r="M106" s="232">
        <v>64804</v>
      </c>
      <c r="N106" s="232">
        <v>462.36</v>
      </c>
      <c r="O106" s="251">
        <v>0</v>
      </c>
      <c r="P106" s="251">
        <v>0</v>
      </c>
      <c r="Q106" s="251">
        <v>0</v>
      </c>
      <c r="R106" s="251">
        <v>1187793.3799999999</v>
      </c>
      <c r="S106" s="73">
        <v>849908.4</v>
      </c>
      <c r="T106" s="73">
        <v>35196</v>
      </c>
      <c r="U106" s="73">
        <v>936</v>
      </c>
      <c r="W106" s="73">
        <v>765330</v>
      </c>
      <c r="X106" s="73">
        <v>144800</v>
      </c>
      <c r="Y106" s="90">
        <v>1014715</v>
      </c>
      <c r="AB106" s="90">
        <v>666154.22</v>
      </c>
      <c r="AC106" s="90">
        <v>177924.36</v>
      </c>
      <c r="AE106" s="90">
        <v>0</v>
      </c>
    </row>
    <row r="107" spans="1:31" x14ac:dyDescent="0.2">
      <c r="A107" s="251" t="s">
        <v>2694</v>
      </c>
      <c r="B107" s="89">
        <v>735052.61</v>
      </c>
      <c r="C107" s="89">
        <v>39745.75</v>
      </c>
      <c r="D107" s="89">
        <v>143278.98000000001</v>
      </c>
      <c r="E107" s="89">
        <v>0</v>
      </c>
      <c r="F107" s="251">
        <v>0</v>
      </c>
      <c r="G107" s="251">
        <v>553908.41</v>
      </c>
      <c r="H107" s="251">
        <v>1104467.6299999999</v>
      </c>
      <c r="I107" s="251">
        <v>0</v>
      </c>
      <c r="J107" s="251">
        <v>0</v>
      </c>
      <c r="K107" s="232">
        <v>8275</v>
      </c>
      <c r="L107" s="232">
        <v>84450</v>
      </c>
      <c r="M107" s="232">
        <v>161330</v>
      </c>
      <c r="N107" s="232">
        <v>1109.19</v>
      </c>
      <c r="O107" s="251">
        <v>0</v>
      </c>
      <c r="P107" s="251">
        <v>0</v>
      </c>
      <c r="Q107" s="251">
        <v>60268</v>
      </c>
      <c r="R107" s="251">
        <v>4005245.62</v>
      </c>
      <c r="S107" s="73">
        <v>2338091.2799999998</v>
      </c>
      <c r="T107" s="73">
        <v>86670</v>
      </c>
      <c r="U107" s="73">
        <v>1190.97</v>
      </c>
      <c r="V107" s="73">
        <v>0</v>
      </c>
      <c r="W107" s="73">
        <v>1346735.46</v>
      </c>
      <c r="X107" s="73">
        <v>150400</v>
      </c>
      <c r="Y107" s="90">
        <v>1970165.46</v>
      </c>
      <c r="Z107" s="90">
        <v>0</v>
      </c>
      <c r="AA107" s="90">
        <v>0</v>
      </c>
      <c r="AB107" s="90">
        <v>1395208.7</v>
      </c>
      <c r="AC107" s="90">
        <v>401253.7</v>
      </c>
      <c r="AD107" s="90">
        <v>0</v>
      </c>
      <c r="AE107" s="90">
        <v>0</v>
      </c>
    </row>
    <row r="108" spans="1:31" x14ac:dyDescent="0.2">
      <c r="A108" s="251" t="s">
        <v>2695</v>
      </c>
      <c r="B108" s="89">
        <v>108423.12</v>
      </c>
      <c r="C108" s="89">
        <v>956</v>
      </c>
      <c r="D108" s="89">
        <v>69034.179999999993</v>
      </c>
      <c r="G108" s="251">
        <v>1019719.21</v>
      </c>
      <c r="H108" s="251">
        <v>1648262.07</v>
      </c>
      <c r="K108" s="232">
        <v>44230</v>
      </c>
      <c r="L108" s="232">
        <v>69075</v>
      </c>
      <c r="M108" s="232">
        <v>59645</v>
      </c>
      <c r="N108" s="232">
        <v>1159.21</v>
      </c>
      <c r="Q108" s="251">
        <v>-2547.5</v>
      </c>
      <c r="R108" s="251">
        <v>2324775.44</v>
      </c>
      <c r="S108" s="73">
        <v>2413829.63</v>
      </c>
      <c r="U108" s="73">
        <v>628.79999999999995</v>
      </c>
      <c r="W108" s="73">
        <v>1692900</v>
      </c>
      <c r="X108" s="73">
        <v>204600</v>
      </c>
      <c r="Y108" s="90">
        <v>2200155</v>
      </c>
      <c r="AB108" s="90">
        <v>1362646.15</v>
      </c>
      <c r="AC108" s="90">
        <v>422397.66</v>
      </c>
    </row>
    <row r="109" spans="1:31" x14ac:dyDescent="0.2">
      <c r="A109" s="251" t="s">
        <v>2696</v>
      </c>
      <c r="B109" s="89">
        <v>435348.05</v>
      </c>
      <c r="C109" s="89">
        <v>29261.5</v>
      </c>
      <c r="D109" s="89">
        <v>71399.11</v>
      </c>
      <c r="G109" s="251">
        <v>806104.87</v>
      </c>
      <c r="H109" s="251">
        <v>397443.5</v>
      </c>
      <c r="K109" s="232">
        <v>5560</v>
      </c>
      <c r="L109" s="232">
        <v>89456.18</v>
      </c>
      <c r="M109" s="232">
        <v>25900</v>
      </c>
      <c r="N109" s="232">
        <v>10</v>
      </c>
      <c r="Q109" s="251">
        <v>173.85</v>
      </c>
      <c r="R109" s="251">
        <v>2600171.63</v>
      </c>
      <c r="S109" s="73">
        <v>1403644.96</v>
      </c>
      <c r="T109" s="73">
        <v>43700</v>
      </c>
      <c r="U109" s="73">
        <v>1700.28</v>
      </c>
      <c r="W109" s="73">
        <v>1016630</v>
      </c>
      <c r="X109" s="73">
        <v>83400</v>
      </c>
      <c r="Y109" s="90">
        <v>1625510</v>
      </c>
      <c r="AB109" s="90">
        <v>748956.86</v>
      </c>
      <c r="AC109" s="90">
        <v>300220.24</v>
      </c>
    </row>
    <row r="110" spans="1:31" x14ac:dyDescent="0.2">
      <c r="A110" s="251" t="s">
        <v>2697</v>
      </c>
      <c r="B110" s="89">
        <v>1231530.79</v>
      </c>
      <c r="C110" s="89">
        <v>131494.79</v>
      </c>
      <c r="D110" s="89">
        <v>324143.27</v>
      </c>
      <c r="G110" s="251">
        <v>32281.75</v>
      </c>
      <c r="H110" s="251">
        <v>228264.9</v>
      </c>
      <c r="L110" s="232">
        <v>45345.85</v>
      </c>
      <c r="M110" s="232">
        <v>21020</v>
      </c>
      <c r="Q110" s="251">
        <v>54317</v>
      </c>
      <c r="R110" s="251">
        <v>961037.76</v>
      </c>
      <c r="S110" s="73">
        <v>1862444.36</v>
      </c>
      <c r="U110" s="73">
        <v>1438.72</v>
      </c>
      <c r="W110" s="73">
        <v>1177848</v>
      </c>
      <c r="X110" s="73">
        <v>178436.04</v>
      </c>
      <c r="Y110" s="90">
        <v>1769768</v>
      </c>
      <c r="AB110" s="90">
        <v>541192.79</v>
      </c>
      <c r="AC110" s="90">
        <v>94821.39</v>
      </c>
    </row>
    <row r="111" spans="1:31" x14ac:dyDescent="0.2">
      <c r="A111" s="251" t="s">
        <v>2698</v>
      </c>
      <c r="B111" s="89">
        <v>473534.41</v>
      </c>
      <c r="C111" s="89">
        <v>10903</v>
      </c>
      <c r="D111" s="89">
        <v>99095.02</v>
      </c>
      <c r="G111" s="251">
        <v>9728.34</v>
      </c>
      <c r="H111" s="251">
        <v>343921.19</v>
      </c>
      <c r="K111" s="232">
        <v>0</v>
      </c>
      <c r="L111" s="232">
        <v>37273.78</v>
      </c>
      <c r="M111" s="232">
        <v>13830</v>
      </c>
      <c r="O111" s="251">
        <v>236710</v>
      </c>
      <c r="R111" s="251">
        <v>852668.5</v>
      </c>
      <c r="S111" s="73">
        <v>1126401.6499999999</v>
      </c>
      <c r="T111" s="73">
        <v>183010</v>
      </c>
      <c r="U111" s="73">
        <v>359.68</v>
      </c>
      <c r="W111" s="73">
        <v>905258.7</v>
      </c>
      <c r="X111" s="73">
        <v>188861.48</v>
      </c>
      <c r="Y111" s="90">
        <v>1173358.7</v>
      </c>
      <c r="AB111" s="90">
        <v>667353.41</v>
      </c>
      <c r="AC111" s="90">
        <v>106972.09</v>
      </c>
    </row>
    <row r="112" spans="1:31" x14ac:dyDescent="0.2">
      <c r="A112" s="251" t="s">
        <v>2699</v>
      </c>
      <c r="B112" s="89">
        <v>538195.21</v>
      </c>
      <c r="C112" s="89">
        <v>118539.7</v>
      </c>
      <c r="D112" s="89">
        <v>87985.03</v>
      </c>
      <c r="G112" s="251">
        <v>624252.82999999996</v>
      </c>
      <c r="H112" s="251">
        <v>135442.88</v>
      </c>
      <c r="K112" s="232">
        <v>0</v>
      </c>
      <c r="L112" s="232">
        <v>29416.81</v>
      </c>
      <c r="M112" s="232">
        <v>3130</v>
      </c>
      <c r="O112" s="251">
        <v>120400</v>
      </c>
      <c r="Q112" s="251">
        <v>16940.939999999999</v>
      </c>
      <c r="R112" s="251">
        <v>1993338.97</v>
      </c>
      <c r="S112" s="73">
        <v>1097367.1100000001</v>
      </c>
      <c r="T112" s="73">
        <v>21600</v>
      </c>
      <c r="U112" s="73">
        <v>786.37</v>
      </c>
      <c r="W112" s="73">
        <v>1201000.5</v>
      </c>
      <c r="X112" s="73">
        <v>120124.36</v>
      </c>
      <c r="Y112" s="90">
        <v>1424131.5</v>
      </c>
      <c r="AB112" s="90">
        <v>421297.49</v>
      </c>
      <c r="AC112" s="90">
        <v>99341.96</v>
      </c>
    </row>
    <row r="113" spans="1:32" x14ac:dyDescent="0.2">
      <c r="A113" s="251" t="s">
        <v>2700</v>
      </c>
      <c r="B113" s="89">
        <v>619762</v>
      </c>
      <c r="C113" s="89">
        <v>166016.85</v>
      </c>
      <c r="D113" s="89">
        <v>147604.03</v>
      </c>
      <c r="G113" s="251">
        <v>5</v>
      </c>
      <c r="H113" s="251">
        <v>158877.6</v>
      </c>
      <c r="K113" s="232">
        <v>226046</v>
      </c>
      <c r="L113" s="232">
        <v>31348.3</v>
      </c>
      <c r="M113" s="232">
        <v>18980</v>
      </c>
      <c r="O113" s="251">
        <v>38191</v>
      </c>
      <c r="R113" s="251">
        <v>3276385.87</v>
      </c>
      <c r="S113" s="73">
        <v>1232866.3500000001</v>
      </c>
      <c r="U113" s="73">
        <v>913.14</v>
      </c>
      <c r="W113" s="73">
        <v>149778</v>
      </c>
      <c r="X113" s="73">
        <v>166252.4</v>
      </c>
      <c r="Y113" s="90">
        <v>615951</v>
      </c>
      <c r="AB113" s="90">
        <v>776734.41</v>
      </c>
      <c r="AC113" s="90">
        <v>64197.91</v>
      </c>
      <c r="AF113" s="90">
        <v>1797</v>
      </c>
    </row>
    <row r="114" spans="1:32" x14ac:dyDescent="0.2">
      <c r="A114" s="251" t="s">
        <v>2701</v>
      </c>
      <c r="B114" s="89">
        <v>586226.62</v>
      </c>
      <c r="C114" s="89">
        <v>3038.84</v>
      </c>
      <c r="D114" s="89">
        <v>264135.01</v>
      </c>
      <c r="G114" s="251">
        <v>817993.51</v>
      </c>
      <c r="H114" s="251">
        <v>752740.73</v>
      </c>
      <c r="K114" s="232">
        <v>0</v>
      </c>
      <c r="L114" s="232">
        <v>34372.5</v>
      </c>
      <c r="N114" s="232">
        <v>294.86</v>
      </c>
      <c r="O114" s="251">
        <v>120000</v>
      </c>
      <c r="Q114" s="251">
        <v>1094.1199999999999</v>
      </c>
      <c r="R114" s="251">
        <v>3690825.96</v>
      </c>
      <c r="S114" s="73">
        <v>1325586.17</v>
      </c>
      <c r="U114" s="73">
        <v>582.78</v>
      </c>
      <c r="W114" s="73">
        <v>1037169</v>
      </c>
      <c r="X114" s="73">
        <v>164646.68</v>
      </c>
      <c r="Y114" s="90">
        <v>1395336</v>
      </c>
      <c r="AB114" s="90">
        <v>724885.31</v>
      </c>
      <c r="AC114" s="90">
        <v>258501.62</v>
      </c>
    </row>
    <row r="115" spans="1:32" x14ac:dyDescent="0.2">
      <c r="A115" s="251" t="s">
        <v>2702</v>
      </c>
      <c r="B115" s="89">
        <v>1008906.45</v>
      </c>
      <c r="C115" s="89">
        <v>110949.25</v>
      </c>
      <c r="D115" s="89">
        <v>139480.95999999999</v>
      </c>
      <c r="G115" s="251">
        <v>134972.17000000001</v>
      </c>
      <c r="H115" s="251">
        <v>295896.94</v>
      </c>
      <c r="K115" s="232">
        <v>0</v>
      </c>
      <c r="L115" s="232">
        <v>24662.6</v>
      </c>
      <c r="M115" s="232">
        <v>3590</v>
      </c>
      <c r="O115" s="251">
        <v>81500</v>
      </c>
      <c r="Q115" s="251">
        <v>603</v>
      </c>
      <c r="R115" s="251">
        <v>1854865.59</v>
      </c>
      <c r="S115" s="73">
        <v>1268530.18</v>
      </c>
      <c r="U115" s="73">
        <v>1572.09</v>
      </c>
      <c r="W115" s="73">
        <v>990459</v>
      </c>
      <c r="X115" s="73">
        <v>128376.16</v>
      </c>
      <c r="Y115" s="90">
        <v>1306161</v>
      </c>
      <c r="AB115" s="90">
        <v>488498.09</v>
      </c>
      <c r="AC115" s="90">
        <v>52384.84</v>
      </c>
    </row>
    <row r="116" spans="1:32" x14ac:dyDescent="0.2">
      <c r="A116" s="251" t="s">
        <v>2703</v>
      </c>
      <c r="B116" s="89">
        <v>1014269.45</v>
      </c>
      <c r="C116" s="89">
        <v>119864.5</v>
      </c>
      <c r="D116" s="89">
        <v>288343.42</v>
      </c>
      <c r="G116" s="251">
        <v>322174.40999999997</v>
      </c>
      <c r="H116" s="251">
        <v>920923.39</v>
      </c>
      <c r="K116" s="232">
        <v>0</v>
      </c>
      <c r="L116" s="232">
        <v>22971.3</v>
      </c>
      <c r="M116" s="232">
        <v>5000</v>
      </c>
      <c r="N116" s="232">
        <v>0</v>
      </c>
      <c r="O116" s="251">
        <v>392424.8</v>
      </c>
      <c r="Q116" s="251">
        <v>3860</v>
      </c>
      <c r="R116" s="251">
        <v>1808375.97</v>
      </c>
      <c r="S116" s="73">
        <v>1130242.03</v>
      </c>
      <c r="T116" s="73">
        <v>273282.2</v>
      </c>
      <c r="U116" s="73">
        <v>1961.4</v>
      </c>
      <c r="W116" s="73">
        <v>622950.19999999995</v>
      </c>
      <c r="X116" s="73">
        <v>137989.76000000001</v>
      </c>
      <c r="Y116" s="90">
        <v>964680.2</v>
      </c>
      <c r="AB116" s="90">
        <v>520692.82</v>
      </c>
      <c r="AC116" s="90">
        <v>257718.12</v>
      </c>
    </row>
    <row r="117" spans="1:32" x14ac:dyDescent="0.2">
      <c r="A117" s="251" t="s">
        <v>2704</v>
      </c>
      <c r="B117" s="89">
        <v>988477.36</v>
      </c>
      <c r="C117" s="89">
        <v>52716.77</v>
      </c>
      <c r="D117" s="89">
        <v>241294.81</v>
      </c>
      <c r="E117" s="89">
        <v>0</v>
      </c>
      <c r="F117" s="251">
        <v>0</v>
      </c>
      <c r="G117" s="251">
        <v>324473.90000000002</v>
      </c>
      <c r="H117" s="251">
        <v>445405.54</v>
      </c>
      <c r="I117" s="251">
        <v>0</v>
      </c>
      <c r="J117" s="251">
        <v>0</v>
      </c>
      <c r="K117" s="232">
        <v>0</v>
      </c>
      <c r="L117" s="232">
        <v>40874.910000000003</v>
      </c>
      <c r="M117" s="232">
        <v>22890</v>
      </c>
      <c r="N117" s="232">
        <v>0</v>
      </c>
      <c r="O117" s="251">
        <v>423178</v>
      </c>
      <c r="P117" s="251">
        <v>0</v>
      </c>
      <c r="Q117" s="251">
        <v>2181</v>
      </c>
      <c r="R117" s="251">
        <v>2329931.42</v>
      </c>
      <c r="S117" s="73">
        <v>1345623.21</v>
      </c>
      <c r="T117" s="73">
        <v>77214</v>
      </c>
      <c r="U117" s="73">
        <v>1126.76</v>
      </c>
      <c r="W117" s="73">
        <v>1002960</v>
      </c>
      <c r="X117" s="73">
        <v>180139.54</v>
      </c>
      <c r="Y117" s="90">
        <v>1323810</v>
      </c>
      <c r="AB117" s="90">
        <v>729416.42</v>
      </c>
      <c r="AC117" s="90">
        <v>138419.63</v>
      </c>
      <c r="AE117" s="90">
        <v>134231.65</v>
      </c>
    </row>
    <row r="118" spans="1:32" x14ac:dyDescent="0.2">
      <c r="A118" s="251" t="s">
        <v>2705</v>
      </c>
      <c r="B118" s="89">
        <v>294737.53000000003</v>
      </c>
      <c r="C118" s="89">
        <v>38966.400000000001</v>
      </c>
      <c r="D118" s="89">
        <v>35492.43</v>
      </c>
      <c r="G118" s="251">
        <v>1410227.15</v>
      </c>
      <c r="H118" s="251">
        <v>369133.39</v>
      </c>
      <c r="K118" s="232">
        <v>362000</v>
      </c>
      <c r="L118" s="232">
        <v>28973.41</v>
      </c>
      <c r="M118" s="232">
        <v>18420</v>
      </c>
      <c r="N118" s="232">
        <v>50000</v>
      </c>
      <c r="O118" s="251">
        <v>82400</v>
      </c>
      <c r="R118" s="251">
        <v>857017.52</v>
      </c>
      <c r="S118" s="73">
        <v>1074281.55</v>
      </c>
      <c r="T118" s="73">
        <v>18100</v>
      </c>
      <c r="U118" s="73">
        <v>267.44</v>
      </c>
      <c r="W118" s="73">
        <v>612454.5</v>
      </c>
      <c r="X118" s="73">
        <v>178914</v>
      </c>
      <c r="Y118" s="90">
        <v>977910.5</v>
      </c>
      <c r="AB118" s="90">
        <v>487765.81</v>
      </c>
      <c r="AC118" s="90">
        <v>166081.15</v>
      </c>
    </row>
    <row r="119" spans="1:32" x14ac:dyDescent="0.2">
      <c r="A119" s="251" t="s">
        <v>2788</v>
      </c>
      <c r="B119" s="89">
        <v>356474.24</v>
      </c>
      <c r="C119" s="89">
        <v>24.53</v>
      </c>
      <c r="D119" s="89">
        <v>165423.16</v>
      </c>
      <c r="G119" s="251">
        <v>905679.04</v>
      </c>
      <c r="H119" s="251">
        <v>113815.38</v>
      </c>
      <c r="K119" s="232">
        <v>133390</v>
      </c>
      <c r="L119" s="232">
        <v>27459.22</v>
      </c>
      <c r="O119" s="251">
        <v>92250</v>
      </c>
      <c r="R119" s="251">
        <v>2768353.45</v>
      </c>
      <c r="S119" s="73">
        <v>883173.18</v>
      </c>
      <c r="U119" s="73">
        <v>274.2</v>
      </c>
      <c r="W119" s="73">
        <v>497826</v>
      </c>
      <c r="X119" s="73">
        <v>131197.65</v>
      </c>
      <c r="Y119" s="90">
        <v>730498</v>
      </c>
      <c r="AB119" s="90">
        <v>363416.01</v>
      </c>
      <c r="AC119" s="90">
        <v>132082.72</v>
      </c>
    </row>
    <row r="120" spans="1:32" x14ac:dyDescent="0.2">
      <c r="A120" s="251" t="s">
        <v>2789</v>
      </c>
      <c r="B120" s="89">
        <v>660092.68000000005</v>
      </c>
      <c r="C120" s="89">
        <v>6007</v>
      </c>
      <c r="D120" s="89">
        <v>8003.48</v>
      </c>
      <c r="G120" s="251">
        <v>345883.75</v>
      </c>
      <c r="H120" s="251">
        <v>129147.14</v>
      </c>
      <c r="K120" s="232">
        <v>60000</v>
      </c>
      <c r="L120" s="232">
        <v>43687.41</v>
      </c>
      <c r="M120" s="232">
        <v>5120</v>
      </c>
      <c r="O120" s="251">
        <v>43050</v>
      </c>
      <c r="Q120" s="251">
        <v>8071</v>
      </c>
      <c r="R120" s="251">
        <v>3313708.59</v>
      </c>
      <c r="S120" s="73">
        <v>1114061.8999999999</v>
      </c>
      <c r="T120" s="73">
        <v>193140</v>
      </c>
      <c r="U120" s="73">
        <v>264.72000000000003</v>
      </c>
      <c r="W120" s="73">
        <v>1041516</v>
      </c>
      <c r="X120" s="73">
        <v>179045.89</v>
      </c>
      <c r="Y120" s="90">
        <v>1414722</v>
      </c>
      <c r="AB120" s="90">
        <v>423385.97</v>
      </c>
      <c r="AC120" s="90">
        <v>51435.16</v>
      </c>
    </row>
    <row r="121" spans="1:32" x14ac:dyDescent="0.2">
      <c r="A121" s="251" t="s">
        <v>2801</v>
      </c>
      <c r="B121" s="89">
        <v>986479.24</v>
      </c>
      <c r="C121" s="89">
        <v>3288.95</v>
      </c>
      <c r="D121" s="89">
        <v>69713.03</v>
      </c>
      <c r="G121" s="251">
        <v>608680.34</v>
      </c>
      <c r="H121" s="251">
        <v>132945.75</v>
      </c>
      <c r="K121" s="232">
        <v>0</v>
      </c>
      <c r="L121" s="232">
        <v>21951.3</v>
      </c>
      <c r="M121" s="232">
        <v>120000</v>
      </c>
      <c r="O121" s="251">
        <v>120000</v>
      </c>
      <c r="R121" s="251">
        <v>3532326.06</v>
      </c>
      <c r="S121" s="73">
        <v>1572928.56</v>
      </c>
      <c r="U121" s="73">
        <v>980.76</v>
      </c>
      <c r="W121" s="73">
        <v>905205</v>
      </c>
      <c r="X121" s="73">
        <v>117493.56</v>
      </c>
      <c r="Y121" s="90">
        <v>1179216</v>
      </c>
      <c r="AB121" s="90">
        <v>695922.87</v>
      </c>
      <c r="AC121" s="90">
        <v>145711.85</v>
      </c>
    </row>
    <row r="122" spans="1:32" x14ac:dyDescent="0.2">
      <c r="A122" s="251" t="s">
        <v>2706</v>
      </c>
      <c r="B122" s="89">
        <v>294716.71000000002</v>
      </c>
      <c r="C122" s="89">
        <v>0</v>
      </c>
      <c r="D122" s="89">
        <v>112997.78</v>
      </c>
      <c r="G122" s="251">
        <v>1133708.8600000001</v>
      </c>
      <c r="H122" s="251">
        <v>559660.76</v>
      </c>
      <c r="K122" s="232">
        <v>0</v>
      </c>
      <c r="L122" s="232">
        <v>30660</v>
      </c>
      <c r="N122" s="232">
        <v>400.92</v>
      </c>
      <c r="O122" s="251">
        <v>86800</v>
      </c>
      <c r="P122" s="251">
        <v>431805.14</v>
      </c>
      <c r="Q122" s="251">
        <v>380722.05</v>
      </c>
      <c r="R122" s="251">
        <v>1454124.22</v>
      </c>
      <c r="S122" s="73">
        <v>1508651.74</v>
      </c>
      <c r="T122" s="73">
        <v>259490</v>
      </c>
      <c r="U122" s="73">
        <v>911.92</v>
      </c>
      <c r="W122" s="73">
        <v>829652.2</v>
      </c>
      <c r="X122" s="73">
        <v>216600</v>
      </c>
      <c r="Y122" s="90">
        <v>1604712.2</v>
      </c>
      <c r="AB122" s="90">
        <v>892375.33</v>
      </c>
      <c r="AC122" s="90">
        <v>240287.55</v>
      </c>
    </row>
    <row r="123" spans="1:32" x14ac:dyDescent="0.2">
      <c r="A123" s="251" t="s">
        <v>2707</v>
      </c>
      <c r="B123" s="89">
        <v>510287.68</v>
      </c>
      <c r="C123" s="89">
        <v>0</v>
      </c>
      <c r="D123" s="89">
        <v>115424.71</v>
      </c>
      <c r="G123" s="251">
        <v>141037.18</v>
      </c>
      <c r="H123" s="251">
        <v>252738.52</v>
      </c>
      <c r="K123" s="232">
        <v>6240</v>
      </c>
      <c r="L123" s="232">
        <v>27864.75</v>
      </c>
      <c r="N123" s="232">
        <v>20.7</v>
      </c>
      <c r="P123" s="251">
        <v>324701.88</v>
      </c>
      <c r="R123" s="251">
        <v>5145573.0199999996</v>
      </c>
      <c r="S123" s="73">
        <v>1345506.87</v>
      </c>
      <c r="T123" s="73">
        <v>108800</v>
      </c>
      <c r="U123" s="73">
        <v>775.27</v>
      </c>
      <c r="W123" s="73">
        <v>1764313</v>
      </c>
      <c r="X123" s="73">
        <v>120400</v>
      </c>
      <c r="Y123" s="90">
        <v>2300143</v>
      </c>
      <c r="AB123" s="90">
        <v>577548.31999999995</v>
      </c>
      <c r="AC123" s="90">
        <v>83549.070000000007</v>
      </c>
    </row>
    <row r="124" spans="1:32" x14ac:dyDescent="0.2">
      <c r="A124" s="251" t="s">
        <v>2708</v>
      </c>
      <c r="B124" s="89">
        <v>34739.58</v>
      </c>
      <c r="C124" s="89">
        <v>20890</v>
      </c>
      <c r="D124" s="89">
        <v>50166.74</v>
      </c>
      <c r="G124" s="251">
        <v>2</v>
      </c>
      <c r="H124" s="251">
        <v>6457.3</v>
      </c>
      <c r="L124" s="232">
        <v>15000</v>
      </c>
      <c r="N124" s="232">
        <v>121000</v>
      </c>
      <c r="R124" s="251">
        <v>2682156.15</v>
      </c>
      <c r="S124" s="73">
        <v>588670</v>
      </c>
      <c r="U124" s="73">
        <v>183.41</v>
      </c>
      <c r="W124" s="73">
        <v>213948</v>
      </c>
      <c r="X124" s="73">
        <v>70400</v>
      </c>
      <c r="Y124" s="90">
        <v>610958</v>
      </c>
      <c r="AB124" s="90">
        <v>211085.3</v>
      </c>
      <c r="AC124" s="90">
        <v>3749.94</v>
      </c>
      <c r="AD124" s="90">
        <v>29652</v>
      </c>
    </row>
    <row r="125" spans="1:32" x14ac:dyDescent="0.2">
      <c r="A125" s="251" t="s">
        <v>2709</v>
      </c>
      <c r="B125" s="89">
        <v>481659.21</v>
      </c>
      <c r="C125" s="89">
        <v>0</v>
      </c>
      <c r="D125" s="89">
        <v>59375.35</v>
      </c>
      <c r="G125" s="251">
        <v>517285.89</v>
      </c>
      <c r="H125" s="251">
        <v>40362.339999999997</v>
      </c>
      <c r="K125" s="232">
        <v>0</v>
      </c>
      <c r="L125" s="232">
        <v>53849.53</v>
      </c>
      <c r="N125" s="232">
        <v>73000</v>
      </c>
      <c r="Q125" s="251">
        <v>-1215771.3999999999</v>
      </c>
      <c r="R125" s="251">
        <v>2132666.9300000002</v>
      </c>
      <c r="S125" s="73">
        <v>867345.5</v>
      </c>
      <c r="T125" s="73">
        <v>55000</v>
      </c>
      <c r="U125" s="73">
        <v>573.12</v>
      </c>
      <c r="W125" s="73">
        <v>881811</v>
      </c>
      <c r="X125" s="73">
        <v>82600</v>
      </c>
      <c r="Y125" s="90">
        <v>1155651</v>
      </c>
      <c r="AB125" s="90">
        <v>411087.13</v>
      </c>
      <c r="AC125" s="90">
        <v>117892.26</v>
      </c>
    </row>
    <row r="126" spans="1:32" x14ac:dyDescent="0.2">
      <c r="A126" s="251" t="s">
        <v>2710</v>
      </c>
      <c r="B126" s="89">
        <v>700811.84</v>
      </c>
      <c r="C126" s="89">
        <v>12950.69</v>
      </c>
      <c r="D126" s="89">
        <v>47689.62</v>
      </c>
      <c r="G126" s="251">
        <v>920060.87</v>
      </c>
      <c r="H126" s="251">
        <v>211024.86</v>
      </c>
      <c r="K126" s="232">
        <v>15895</v>
      </c>
      <c r="L126" s="232">
        <v>58211.56</v>
      </c>
      <c r="N126" s="232">
        <v>128.1</v>
      </c>
      <c r="R126" s="251">
        <v>2748053.22</v>
      </c>
      <c r="S126" s="73">
        <v>972412.83</v>
      </c>
      <c r="T126" s="73">
        <v>100000</v>
      </c>
      <c r="U126" s="73">
        <v>1757.78</v>
      </c>
      <c r="W126" s="73">
        <v>1058402</v>
      </c>
      <c r="X126" s="73">
        <v>109200</v>
      </c>
      <c r="Y126" s="90">
        <v>1651017</v>
      </c>
      <c r="AB126" s="90">
        <v>692197.04</v>
      </c>
      <c r="AC126" s="90">
        <v>118341</v>
      </c>
    </row>
    <row r="127" spans="1:32" x14ac:dyDescent="0.2">
      <c r="A127" s="251" t="s">
        <v>2711</v>
      </c>
      <c r="B127" s="89">
        <v>818125.2</v>
      </c>
      <c r="C127" s="89">
        <v>0</v>
      </c>
      <c r="D127" s="89">
        <v>95100.11</v>
      </c>
      <c r="G127" s="251">
        <v>286832.88</v>
      </c>
      <c r="H127" s="251">
        <v>520934.65</v>
      </c>
      <c r="K127" s="232">
        <v>0</v>
      </c>
      <c r="L127" s="232">
        <v>55550.86</v>
      </c>
      <c r="N127" s="232">
        <v>5000</v>
      </c>
      <c r="P127" s="251">
        <v>592794.93999999994</v>
      </c>
      <c r="Q127" s="251">
        <v>-10</v>
      </c>
      <c r="R127" s="251">
        <v>2326269.85</v>
      </c>
      <c r="S127" s="73">
        <v>1134003.24</v>
      </c>
      <c r="U127" s="73">
        <v>1705.4</v>
      </c>
      <c r="W127" s="73">
        <v>497962.5</v>
      </c>
      <c r="X127" s="73">
        <v>70400</v>
      </c>
      <c r="Y127" s="90">
        <v>1073727.5</v>
      </c>
      <c r="AB127" s="90">
        <v>563203.11</v>
      </c>
      <c r="AC127" s="90">
        <v>47396.08</v>
      </c>
    </row>
    <row r="128" spans="1:32" x14ac:dyDescent="0.2">
      <c r="A128" s="251" t="s">
        <v>2712</v>
      </c>
      <c r="B128" s="89">
        <v>542844.93000000005</v>
      </c>
      <c r="C128" s="89">
        <v>0</v>
      </c>
      <c r="D128" s="89">
        <v>82013.320000000007</v>
      </c>
      <c r="G128" s="251">
        <v>2275641.25</v>
      </c>
      <c r="H128" s="251">
        <v>89886.91</v>
      </c>
      <c r="L128" s="232">
        <v>20427.830000000002</v>
      </c>
      <c r="N128" s="232">
        <v>0</v>
      </c>
      <c r="R128" s="251">
        <v>3580405.02</v>
      </c>
      <c r="S128" s="73">
        <v>1083479.2</v>
      </c>
      <c r="U128" s="73">
        <v>369.32</v>
      </c>
      <c r="W128" s="73">
        <v>1113241.5</v>
      </c>
      <c r="X128" s="73">
        <v>93200</v>
      </c>
      <c r="Y128" s="90">
        <v>1571191.5</v>
      </c>
      <c r="AB128" s="90">
        <v>432609.64</v>
      </c>
      <c r="AC128" s="90">
        <v>72268.289999999994</v>
      </c>
    </row>
    <row r="129" spans="1:32" x14ac:dyDescent="0.2">
      <c r="A129" s="251" t="s">
        <v>2713</v>
      </c>
      <c r="B129" s="89">
        <v>819680.61</v>
      </c>
      <c r="C129" s="89">
        <v>23617.5</v>
      </c>
      <c r="D129" s="89">
        <v>78552.789999999994</v>
      </c>
      <c r="G129" s="251">
        <v>381954.58</v>
      </c>
      <c r="H129" s="251">
        <v>42885.82</v>
      </c>
      <c r="L129" s="232">
        <v>0</v>
      </c>
      <c r="N129" s="232">
        <v>215000</v>
      </c>
      <c r="P129" s="251">
        <v>1275271.24</v>
      </c>
      <c r="R129" s="251">
        <v>2242898.44</v>
      </c>
      <c r="S129" s="73">
        <v>692677.84</v>
      </c>
      <c r="U129" s="73">
        <v>1338.89</v>
      </c>
      <c r="W129" s="73">
        <v>1282450</v>
      </c>
      <c r="X129" s="73">
        <v>10</v>
      </c>
      <c r="Y129" s="90">
        <v>1450390</v>
      </c>
      <c r="AB129" s="90">
        <v>558196.80000000005</v>
      </c>
      <c r="AC129" s="90">
        <v>70411.5</v>
      </c>
      <c r="AF129" s="90">
        <v>11990</v>
      </c>
    </row>
    <row r="130" spans="1:32" x14ac:dyDescent="0.2">
      <c r="A130" s="251" t="s">
        <v>2790</v>
      </c>
      <c r="B130" s="89">
        <v>350276.24</v>
      </c>
      <c r="C130" s="89">
        <v>0</v>
      </c>
      <c r="D130" s="89">
        <v>60375.08</v>
      </c>
      <c r="G130" s="251">
        <v>1369914</v>
      </c>
      <c r="H130" s="251">
        <v>627729.02</v>
      </c>
      <c r="L130" s="232">
        <v>41131.68</v>
      </c>
      <c r="N130" s="232">
        <v>135.97999999999999</v>
      </c>
      <c r="P130" s="251">
        <v>-2895289.86</v>
      </c>
      <c r="R130" s="251">
        <v>3888577.01</v>
      </c>
      <c r="S130" s="73">
        <v>979725.97</v>
      </c>
      <c r="U130" s="73">
        <v>483.31</v>
      </c>
      <c r="W130" s="73">
        <v>989339.8</v>
      </c>
      <c r="X130" s="73">
        <v>91800</v>
      </c>
      <c r="Y130" s="90">
        <v>1410509.8</v>
      </c>
      <c r="AB130" s="90">
        <v>531461.5</v>
      </c>
      <c r="AC130" s="90">
        <v>39980</v>
      </c>
    </row>
    <row r="131" spans="1:32" x14ac:dyDescent="0.2">
      <c r="A131" s="251" t="s">
        <v>2791</v>
      </c>
      <c r="B131" s="89">
        <v>92987.54</v>
      </c>
      <c r="C131" s="89">
        <v>0</v>
      </c>
      <c r="D131" s="89">
        <v>58527.8</v>
      </c>
      <c r="G131" s="251">
        <v>3627978.94</v>
      </c>
      <c r="H131" s="251">
        <v>344315.95</v>
      </c>
      <c r="L131" s="232">
        <v>139500</v>
      </c>
      <c r="P131" s="251">
        <v>-2803193.59</v>
      </c>
      <c r="R131" s="251">
        <v>6097995.7300000004</v>
      </c>
      <c r="S131" s="73">
        <v>774056.97</v>
      </c>
      <c r="U131" s="73">
        <v>225.51</v>
      </c>
      <c r="W131" s="73">
        <v>528900</v>
      </c>
      <c r="X131" s="73">
        <v>72000</v>
      </c>
      <c r="Y131" s="90">
        <v>829587</v>
      </c>
      <c r="AB131" s="90">
        <v>484171.43</v>
      </c>
      <c r="AC131" s="90">
        <v>225652.61</v>
      </c>
    </row>
    <row r="132" spans="1:32" x14ac:dyDescent="0.2">
      <c r="A132" s="251" t="s">
        <v>2714</v>
      </c>
      <c r="B132" s="89">
        <v>559662.65</v>
      </c>
      <c r="C132" s="89">
        <v>16600</v>
      </c>
      <c r="D132" s="89">
        <v>166610.29999999999</v>
      </c>
      <c r="G132" s="251">
        <v>602332.52</v>
      </c>
      <c r="H132" s="251">
        <v>111419.25</v>
      </c>
      <c r="K132" s="232">
        <v>10000</v>
      </c>
      <c r="L132" s="232">
        <v>95807.77</v>
      </c>
      <c r="N132" s="232">
        <v>7935</v>
      </c>
      <c r="O132" s="251">
        <v>61620</v>
      </c>
      <c r="Q132" s="251">
        <v>227257.32</v>
      </c>
      <c r="R132" s="251">
        <v>3801436</v>
      </c>
      <c r="S132" s="73">
        <v>1954185.12</v>
      </c>
      <c r="T132" s="73">
        <v>9000</v>
      </c>
      <c r="U132" s="73">
        <v>1099.45</v>
      </c>
      <c r="W132" s="73">
        <v>1181744.1000000001</v>
      </c>
      <c r="X132" s="73">
        <v>206000</v>
      </c>
      <c r="Y132" s="90">
        <v>2030917.1</v>
      </c>
      <c r="AA132" s="90">
        <v>4340</v>
      </c>
      <c r="AB132" s="90">
        <v>1016371.89</v>
      </c>
      <c r="AC132" s="90">
        <v>151460.82</v>
      </c>
    </row>
    <row r="133" spans="1:32" x14ac:dyDescent="0.2">
      <c r="A133" s="251" t="s">
        <v>2715</v>
      </c>
      <c r="B133" s="89">
        <v>656119.46</v>
      </c>
      <c r="C133" s="89">
        <v>14520.74</v>
      </c>
      <c r="D133" s="89">
        <v>244440.72</v>
      </c>
      <c r="G133" s="251">
        <v>422127.75</v>
      </c>
      <c r="H133" s="251">
        <v>17013.990000000002</v>
      </c>
      <c r="K133" s="232">
        <v>0</v>
      </c>
      <c r="L133" s="232">
        <v>40493.53</v>
      </c>
      <c r="N133" s="232">
        <v>2096</v>
      </c>
      <c r="Q133" s="251">
        <v>111165.92</v>
      </c>
      <c r="R133" s="251">
        <v>2453088.7400000002</v>
      </c>
      <c r="S133" s="73">
        <v>1407095.7</v>
      </c>
      <c r="T133" s="73">
        <v>43100</v>
      </c>
      <c r="U133" s="73">
        <v>883.34</v>
      </c>
      <c r="W133" s="73">
        <v>867230.9</v>
      </c>
      <c r="X133" s="73">
        <v>239800</v>
      </c>
      <c r="Y133" s="90">
        <v>1338673.8999999999</v>
      </c>
      <c r="Z133" s="90">
        <v>1870</v>
      </c>
      <c r="AB133" s="90">
        <v>735230.83</v>
      </c>
      <c r="AC133" s="90">
        <v>51226.99</v>
      </c>
    </row>
    <row r="134" spans="1:32" x14ac:dyDescent="0.2">
      <c r="A134" s="251" t="s">
        <v>2716</v>
      </c>
      <c r="B134" s="89">
        <v>540884.03</v>
      </c>
      <c r="C134" s="89">
        <v>23689.279999999999</v>
      </c>
      <c r="D134" s="89">
        <v>187843.8</v>
      </c>
      <c r="G134" s="251">
        <v>349550.41</v>
      </c>
      <c r="H134" s="251">
        <v>696021.99</v>
      </c>
      <c r="K134" s="232">
        <v>0</v>
      </c>
      <c r="L134" s="232">
        <v>93576.53</v>
      </c>
      <c r="N134" s="232">
        <v>4642</v>
      </c>
      <c r="O134" s="251">
        <v>63200</v>
      </c>
      <c r="Q134" s="251">
        <v>27424.04</v>
      </c>
      <c r="R134" s="251">
        <v>3154882.42</v>
      </c>
      <c r="S134" s="73">
        <v>2664482</v>
      </c>
      <c r="U134" s="73">
        <v>1223.02</v>
      </c>
      <c r="W134" s="73">
        <v>1433974.5</v>
      </c>
      <c r="X134" s="73">
        <v>554810</v>
      </c>
      <c r="Y134" s="90">
        <v>2514274.5</v>
      </c>
      <c r="Z134" s="90">
        <v>1460</v>
      </c>
      <c r="AB134" s="90">
        <v>1720515.26</v>
      </c>
      <c r="AC134" s="90">
        <v>95935.75</v>
      </c>
      <c r="AF134" s="90">
        <v>50000</v>
      </c>
    </row>
    <row r="135" spans="1:32" x14ac:dyDescent="0.2">
      <c r="A135" s="251" t="s">
        <v>2717</v>
      </c>
      <c r="B135" s="89">
        <v>326743.39</v>
      </c>
      <c r="C135" s="89">
        <v>109674.65</v>
      </c>
      <c r="D135" s="89">
        <v>191854.25</v>
      </c>
      <c r="G135" s="251">
        <v>224714.28</v>
      </c>
      <c r="H135" s="251">
        <v>233892.4</v>
      </c>
      <c r="K135" s="232">
        <v>1950</v>
      </c>
      <c r="L135" s="232">
        <v>67450.22</v>
      </c>
      <c r="N135" s="232">
        <v>3490</v>
      </c>
      <c r="O135" s="251">
        <v>155240</v>
      </c>
      <c r="Q135" s="251">
        <v>56600.58</v>
      </c>
      <c r="R135" s="251">
        <v>2689973.6</v>
      </c>
      <c r="S135" s="73">
        <v>1372295.46</v>
      </c>
      <c r="U135" s="73">
        <v>725.11</v>
      </c>
      <c r="W135" s="73">
        <v>525861</v>
      </c>
      <c r="X135" s="73">
        <v>362500</v>
      </c>
      <c r="Y135" s="90">
        <v>1022381</v>
      </c>
      <c r="Z135" s="90">
        <v>5860</v>
      </c>
      <c r="AB135" s="90">
        <v>892135</v>
      </c>
      <c r="AC135" s="90">
        <v>102351.17</v>
      </c>
      <c r="AE135" s="90">
        <v>144638.22</v>
      </c>
    </row>
    <row r="136" spans="1:32" x14ac:dyDescent="0.2">
      <c r="A136" s="251" t="s">
        <v>2718</v>
      </c>
      <c r="B136" s="89">
        <v>581271.73</v>
      </c>
      <c r="C136" s="89">
        <v>30951.5</v>
      </c>
      <c r="D136" s="89">
        <v>111601.93</v>
      </c>
      <c r="G136" s="251">
        <v>694304.16</v>
      </c>
      <c r="H136" s="251">
        <v>20777.68</v>
      </c>
      <c r="K136" s="232">
        <v>0</v>
      </c>
      <c r="L136" s="232">
        <v>71561.62</v>
      </c>
      <c r="N136" s="232">
        <v>2102</v>
      </c>
      <c r="O136" s="251">
        <v>20000</v>
      </c>
      <c r="Q136" s="251">
        <v>-104.79</v>
      </c>
      <c r="R136" s="251">
        <v>2072080.16</v>
      </c>
      <c r="S136" s="73">
        <v>1199433.53</v>
      </c>
      <c r="T136" s="73">
        <v>21800</v>
      </c>
      <c r="U136" s="73">
        <v>647.36</v>
      </c>
      <c r="W136" s="73">
        <v>524496</v>
      </c>
      <c r="X136" s="73">
        <v>208100</v>
      </c>
      <c r="Y136" s="90">
        <v>1041126</v>
      </c>
      <c r="Z136" s="90">
        <v>1385</v>
      </c>
      <c r="AB136" s="90">
        <v>607582.32999999996</v>
      </c>
      <c r="AC136" s="90">
        <v>95502.93</v>
      </c>
    </row>
    <row r="137" spans="1:32" x14ac:dyDescent="0.2">
      <c r="A137" s="251" t="s">
        <v>2719</v>
      </c>
      <c r="B137" s="89">
        <v>589026.43000000005</v>
      </c>
      <c r="C137" s="89">
        <v>6570</v>
      </c>
      <c r="D137" s="89">
        <v>488067.89</v>
      </c>
      <c r="G137" s="251">
        <v>427317.97</v>
      </c>
      <c r="H137" s="251">
        <v>30682.19</v>
      </c>
      <c r="L137" s="232">
        <v>105328.27</v>
      </c>
      <c r="N137" s="232">
        <v>2509</v>
      </c>
      <c r="Q137" s="251">
        <v>88459.71</v>
      </c>
      <c r="R137" s="251">
        <v>3517785.78</v>
      </c>
      <c r="S137" s="73">
        <v>2422607.61</v>
      </c>
      <c r="U137" s="73">
        <v>761.26</v>
      </c>
      <c r="W137" s="73">
        <v>1239644.7</v>
      </c>
      <c r="X137" s="73">
        <v>251300</v>
      </c>
      <c r="Y137" s="90">
        <v>1930324.7</v>
      </c>
      <c r="AB137" s="90">
        <v>725549.03</v>
      </c>
      <c r="AC137" s="90">
        <v>42582.12</v>
      </c>
    </row>
    <row r="138" spans="1:32" x14ac:dyDescent="0.2">
      <c r="A138" s="251" t="s">
        <v>2720</v>
      </c>
      <c r="B138" s="89">
        <v>424364.04</v>
      </c>
      <c r="C138" s="89">
        <v>49160</v>
      </c>
      <c r="D138" s="89">
        <v>227674.22</v>
      </c>
      <c r="G138" s="251">
        <v>707128</v>
      </c>
      <c r="H138" s="251">
        <v>303268.12</v>
      </c>
      <c r="K138" s="232">
        <v>24960</v>
      </c>
      <c r="L138" s="232">
        <v>60416.84</v>
      </c>
      <c r="N138" s="232">
        <v>2141</v>
      </c>
      <c r="O138" s="251">
        <v>101860</v>
      </c>
      <c r="Q138" s="251">
        <v>-194811.16</v>
      </c>
      <c r="R138" s="251">
        <v>2461639.23</v>
      </c>
      <c r="S138" s="73">
        <v>1001578.84</v>
      </c>
      <c r="U138" s="73">
        <v>633.6</v>
      </c>
      <c r="W138" s="73">
        <v>1120549.5</v>
      </c>
      <c r="X138" s="73">
        <v>275500</v>
      </c>
      <c r="Y138" s="90">
        <v>1605811.5</v>
      </c>
      <c r="Z138" s="90">
        <v>1200</v>
      </c>
      <c r="AB138" s="90">
        <v>678302.87</v>
      </c>
      <c r="AC138" s="90">
        <v>115447.24</v>
      </c>
    </row>
    <row r="139" spans="1:32" x14ac:dyDescent="0.2">
      <c r="A139" s="251" t="s">
        <v>2721</v>
      </c>
      <c r="B139" s="89">
        <v>231711.65</v>
      </c>
      <c r="C139" s="89">
        <v>14888</v>
      </c>
      <c r="D139" s="89">
        <v>126693.88</v>
      </c>
      <c r="G139" s="251">
        <v>2052680.94</v>
      </c>
      <c r="H139" s="251">
        <v>21880.29</v>
      </c>
      <c r="K139" s="232">
        <v>0</v>
      </c>
      <c r="L139" s="232">
        <v>60377.32</v>
      </c>
      <c r="N139" s="232">
        <v>3292</v>
      </c>
      <c r="O139" s="251">
        <v>49470</v>
      </c>
      <c r="P139" s="251">
        <v>-313129.26</v>
      </c>
      <c r="Q139" s="251">
        <v>78950.75</v>
      </c>
      <c r="R139" s="251">
        <v>1490475.39</v>
      </c>
      <c r="S139" s="73">
        <v>1393731.47</v>
      </c>
      <c r="T139" s="73">
        <v>62920</v>
      </c>
      <c r="U139" s="73">
        <v>322.17</v>
      </c>
      <c r="W139" s="73">
        <v>807660.3</v>
      </c>
      <c r="X139" s="73">
        <v>264670</v>
      </c>
      <c r="Y139" s="90">
        <v>1532940.3</v>
      </c>
      <c r="AB139" s="90">
        <v>846737.8</v>
      </c>
      <c r="AC139" s="90">
        <v>193622.47</v>
      </c>
      <c r="AF139" s="90">
        <v>50000</v>
      </c>
    </row>
    <row r="140" spans="1:32" x14ac:dyDescent="0.2">
      <c r="A140" s="251" t="s">
        <v>2722</v>
      </c>
      <c r="B140" s="89">
        <v>417952.26</v>
      </c>
      <c r="C140" s="89">
        <v>53085.65</v>
      </c>
      <c r="D140" s="89">
        <v>376313.44</v>
      </c>
      <c r="G140" s="251">
        <v>182384</v>
      </c>
      <c r="H140" s="251">
        <v>609442.15</v>
      </c>
      <c r="K140" s="232">
        <v>0</v>
      </c>
      <c r="L140" s="232">
        <v>61287.79</v>
      </c>
      <c r="N140" s="232">
        <v>8801</v>
      </c>
      <c r="O140" s="251">
        <v>233090</v>
      </c>
      <c r="P140" s="251">
        <v>-278782.13</v>
      </c>
      <c r="Q140" s="251">
        <v>61716.160000000003</v>
      </c>
      <c r="R140" s="251">
        <v>3511106.83</v>
      </c>
      <c r="S140" s="73">
        <v>2044657.85</v>
      </c>
      <c r="T140" s="73">
        <v>108550</v>
      </c>
      <c r="W140" s="73">
        <v>1085836</v>
      </c>
      <c r="X140" s="73">
        <v>206000</v>
      </c>
      <c r="Y140" s="90">
        <v>2011427</v>
      </c>
      <c r="AB140" s="90">
        <v>1301250.92</v>
      </c>
      <c r="AC140" s="90">
        <v>45231.56</v>
      </c>
    </row>
    <row r="141" spans="1:32" x14ac:dyDescent="0.2">
      <c r="A141" s="251" t="s">
        <v>2723</v>
      </c>
      <c r="B141" s="89">
        <v>784446.43</v>
      </c>
      <c r="C141" s="89">
        <v>23133.75</v>
      </c>
      <c r="D141" s="89">
        <v>155812.75</v>
      </c>
      <c r="G141" s="251">
        <v>395647.47</v>
      </c>
      <c r="H141" s="251">
        <v>64159.79</v>
      </c>
      <c r="K141" s="232">
        <v>0</v>
      </c>
      <c r="L141" s="232">
        <v>80241.649999999994</v>
      </c>
      <c r="N141" s="232">
        <v>1122</v>
      </c>
      <c r="O141" s="251">
        <v>88375</v>
      </c>
      <c r="Q141" s="251">
        <v>1852.01</v>
      </c>
      <c r="R141" s="251">
        <v>1290976.01</v>
      </c>
      <c r="S141" s="73">
        <v>2001780.78</v>
      </c>
      <c r="T141" s="73">
        <v>18000</v>
      </c>
      <c r="U141" s="73">
        <v>938.33</v>
      </c>
      <c r="W141" s="73">
        <v>1431148.5</v>
      </c>
      <c r="X141" s="73">
        <v>210800</v>
      </c>
      <c r="Y141" s="90">
        <v>1773242.5</v>
      </c>
      <c r="AB141" s="90">
        <v>797383.71</v>
      </c>
      <c r="AC141" s="90">
        <v>153477.38</v>
      </c>
    </row>
    <row r="142" spans="1:32" x14ac:dyDescent="0.2">
      <c r="A142" s="251" t="s">
        <v>2724</v>
      </c>
      <c r="B142" s="89">
        <v>341349.49</v>
      </c>
      <c r="C142" s="89">
        <v>13817.5</v>
      </c>
      <c r="D142" s="89">
        <v>171142.72</v>
      </c>
      <c r="G142" s="251">
        <v>437731.65</v>
      </c>
      <c r="H142" s="251">
        <v>268139.07</v>
      </c>
      <c r="K142" s="232">
        <v>0</v>
      </c>
      <c r="L142" s="232">
        <v>37649.51</v>
      </c>
      <c r="N142" s="232">
        <v>2977</v>
      </c>
      <c r="Q142" s="251">
        <v>27701.74</v>
      </c>
      <c r="R142" s="251">
        <v>431311.75</v>
      </c>
      <c r="S142" s="73">
        <v>2343169.79</v>
      </c>
      <c r="U142" s="73">
        <v>541.29</v>
      </c>
      <c r="W142" s="73">
        <v>773414</v>
      </c>
      <c r="X142" s="73">
        <v>446500</v>
      </c>
      <c r="Y142" s="90">
        <v>1446196</v>
      </c>
      <c r="Z142" s="90">
        <v>1700</v>
      </c>
      <c r="AB142" s="90">
        <v>593066.48</v>
      </c>
      <c r="AC142" s="90">
        <v>140221.26999999999</v>
      </c>
    </row>
    <row r="143" spans="1:32" x14ac:dyDescent="0.2">
      <c r="A143" s="251" t="s">
        <v>2725</v>
      </c>
      <c r="B143" s="89">
        <v>509058.93</v>
      </c>
      <c r="C143" s="89">
        <v>61992.75</v>
      </c>
      <c r="D143" s="89">
        <v>190428.37</v>
      </c>
      <c r="G143" s="251">
        <v>656202.07999999996</v>
      </c>
      <c r="H143" s="251">
        <v>397519.67</v>
      </c>
      <c r="K143" s="232">
        <v>0</v>
      </c>
      <c r="L143" s="232">
        <v>51124.3</v>
      </c>
      <c r="N143" s="232">
        <v>1932</v>
      </c>
      <c r="O143" s="251">
        <v>148100</v>
      </c>
      <c r="Q143" s="251">
        <v>102514.45</v>
      </c>
      <c r="R143" s="251">
        <v>2115546</v>
      </c>
      <c r="S143" s="73">
        <v>1342068.51</v>
      </c>
      <c r="T143" s="73">
        <v>16800</v>
      </c>
      <c r="U143" s="73">
        <v>634.33000000000004</v>
      </c>
      <c r="W143" s="73">
        <v>862564.5</v>
      </c>
      <c r="X143" s="73">
        <v>510300</v>
      </c>
      <c r="Y143" s="90">
        <v>1350644.5</v>
      </c>
      <c r="AB143" s="90">
        <v>758016.46</v>
      </c>
      <c r="AC143" s="90">
        <v>121458.17</v>
      </c>
    </row>
    <row r="144" spans="1:32" x14ac:dyDescent="0.2">
      <c r="A144" s="251" t="s">
        <v>2726</v>
      </c>
      <c r="B144" s="89">
        <v>333011.73</v>
      </c>
      <c r="C144" s="89">
        <v>3255</v>
      </c>
      <c r="D144" s="89">
        <v>118497.03</v>
      </c>
      <c r="G144" s="251">
        <v>1212463.26</v>
      </c>
      <c r="H144" s="251">
        <v>12789.4</v>
      </c>
      <c r="K144" s="232">
        <v>0</v>
      </c>
      <c r="L144" s="232">
        <v>48149.31</v>
      </c>
      <c r="N144" s="232">
        <v>1483</v>
      </c>
      <c r="O144" s="251">
        <v>79620</v>
      </c>
      <c r="Q144" s="251">
        <v>45030.65</v>
      </c>
      <c r="R144" s="251">
        <v>2263113.85</v>
      </c>
      <c r="S144" s="73">
        <v>867212.13</v>
      </c>
      <c r="U144" s="73">
        <v>311.3</v>
      </c>
      <c r="W144" s="73">
        <v>885703.5</v>
      </c>
      <c r="X144" s="73">
        <v>206000</v>
      </c>
      <c r="Y144" s="90">
        <v>1286488.5</v>
      </c>
      <c r="Z144" s="90">
        <v>4160</v>
      </c>
      <c r="AB144" s="90">
        <v>471162.88</v>
      </c>
      <c r="AC144" s="90">
        <v>135078.57</v>
      </c>
    </row>
    <row r="145" spans="1:32" x14ac:dyDescent="0.2">
      <c r="A145" s="251" t="s">
        <v>2727</v>
      </c>
      <c r="B145" s="89">
        <v>287914.21999999997</v>
      </c>
      <c r="C145" s="89">
        <v>23224</v>
      </c>
      <c r="D145" s="89">
        <v>307778.53000000003</v>
      </c>
      <c r="G145" s="251">
        <v>716605.4</v>
      </c>
      <c r="H145" s="251">
        <v>47343.1</v>
      </c>
      <c r="K145" s="232">
        <v>0</v>
      </c>
      <c r="L145" s="232">
        <v>70794.05</v>
      </c>
      <c r="N145" s="232">
        <v>2737</v>
      </c>
      <c r="O145" s="251">
        <v>158600</v>
      </c>
      <c r="Q145" s="251">
        <v>140107.18</v>
      </c>
      <c r="R145" s="251">
        <v>2512572.4500000002</v>
      </c>
      <c r="S145" s="73">
        <v>1387742.84</v>
      </c>
      <c r="T145" s="73">
        <v>52400</v>
      </c>
      <c r="U145" s="73">
        <v>502.5</v>
      </c>
      <c r="W145" s="73">
        <v>1428462</v>
      </c>
      <c r="X145" s="73">
        <v>206000</v>
      </c>
      <c r="Y145" s="90">
        <v>2073762</v>
      </c>
      <c r="Z145" s="90">
        <v>1420</v>
      </c>
      <c r="AB145" s="90">
        <v>870056.01</v>
      </c>
      <c r="AC145" s="90">
        <v>49537.49</v>
      </c>
      <c r="AE145" s="90">
        <v>197346.35</v>
      </c>
    </row>
    <row r="146" spans="1:32" x14ac:dyDescent="0.2">
      <c r="A146" s="251" t="s">
        <v>2728</v>
      </c>
      <c r="B146" s="89">
        <v>599604.77</v>
      </c>
      <c r="C146" s="89">
        <v>43292.04</v>
      </c>
      <c r="D146" s="89">
        <v>204311.27</v>
      </c>
      <c r="G146" s="251">
        <v>1952795.64</v>
      </c>
      <c r="H146" s="251">
        <v>714389.05</v>
      </c>
      <c r="K146" s="232">
        <v>0</v>
      </c>
      <c r="L146" s="232">
        <v>81684.399999999994</v>
      </c>
      <c r="N146" s="232">
        <v>3204</v>
      </c>
      <c r="O146" s="251">
        <v>12150</v>
      </c>
      <c r="Q146" s="251">
        <v>216130.25</v>
      </c>
      <c r="R146" s="251">
        <v>1298036.29</v>
      </c>
      <c r="S146" s="73">
        <v>1975676.16</v>
      </c>
      <c r="U146" s="73">
        <v>509.25</v>
      </c>
      <c r="W146" s="73">
        <v>1035372.5</v>
      </c>
      <c r="X146" s="73">
        <v>301700</v>
      </c>
      <c r="Y146" s="90">
        <v>1691522.5</v>
      </c>
      <c r="AB146" s="90">
        <v>932485.92</v>
      </c>
      <c r="AC146" s="90">
        <v>355937.06</v>
      </c>
    </row>
    <row r="147" spans="1:32" x14ac:dyDescent="0.2">
      <c r="A147" s="251" t="s">
        <v>2729</v>
      </c>
      <c r="B147" s="89">
        <v>504801.31</v>
      </c>
      <c r="C147" s="89">
        <v>41604.65</v>
      </c>
      <c r="D147" s="89">
        <v>605303.19999999995</v>
      </c>
      <c r="G147" s="251">
        <v>744882</v>
      </c>
      <c r="H147" s="251">
        <v>258083.98</v>
      </c>
      <c r="K147" s="232">
        <v>63</v>
      </c>
      <c r="L147" s="232">
        <v>95102.58</v>
      </c>
      <c r="Q147" s="251">
        <v>301959.06</v>
      </c>
      <c r="R147" s="251">
        <v>1854562.35</v>
      </c>
      <c r="S147" s="73">
        <v>1583019.68</v>
      </c>
      <c r="T147" s="73">
        <v>59280</v>
      </c>
      <c r="U147" s="73">
        <v>1640.25</v>
      </c>
      <c r="W147" s="73">
        <v>679864.5</v>
      </c>
      <c r="X147" s="73">
        <v>111183.92</v>
      </c>
      <c r="Y147" s="90">
        <v>1427874.5</v>
      </c>
      <c r="AB147" s="90">
        <v>748312.21</v>
      </c>
      <c r="AC147" s="90">
        <v>208115.08</v>
      </c>
    </row>
    <row r="148" spans="1:32" x14ac:dyDescent="0.2">
      <c r="A148" s="251" t="s">
        <v>2730</v>
      </c>
      <c r="B148" s="89">
        <v>1420042.8</v>
      </c>
      <c r="C148" s="89">
        <v>41468.35</v>
      </c>
      <c r="D148" s="89">
        <v>47963.74</v>
      </c>
      <c r="G148" s="251">
        <v>873888.19</v>
      </c>
      <c r="H148" s="251">
        <v>421065.02</v>
      </c>
      <c r="K148" s="232">
        <v>0</v>
      </c>
      <c r="L148" s="232">
        <v>191250</v>
      </c>
      <c r="Q148" s="251">
        <v>486310.76</v>
      </c>
      <c r="R148" s="251">
        <v>3974625.34</v>
      </c>
      <c r="S148" s="73">
        <v>2203989.17</v>
      </c>
      <c r="T148" s="73">
        <v>237850</v>
      </c>
      <c r="U148" s="73">
        <v>2154.7399999999998</v>
      </c>
      <c r="W148" s="73">
        <v>788602.5</v>
      </c>
      <c r="X148" s="73">
        <v>115377.44</v>
      </c>
      <c r="Y148" s="90">
        <v>1587642.5</v>
      </c>
      <c r="AB148" s="90">
        <v>1127784.1299999999</v>
      </c>
      <c r="AC148" s="90">
        <v>269777.40000000002</v>
      </c>
      <c r="AF148" s="90">
        <v>800</v>
      </c>
    </row>
    <row r="149" spans="1:32" x14ac:dyDescent="0.2">
      <c r="A149" s="251" t="s">
        <v>2731</v>
      </c>
      <c r="B149" s="89">
        <v>606521.21</v>
      </c>
      <c r="C149" s="89">
        <v>10345</v>
      </c>
      <c r="D149" s="89">
        <v>44587.01</v>
      </c>
      <c r="G149" s="251">
        <v>1031304.24</v>
      </c>
      <c r="H149" s="251">
        <v>484035.1</v>
      </c>
      <c r="I149" s="251">
        <v>3500</v>
      </c>
      <c r="K149" s="232">
        <v>4800</v>
      </c>
      <c r="L149" s="232">
        <v>39671.300000000003</v>
      </c>
      <c r="N149" s="232">
        <v>1895.33</v>
      </c>
      <c r="Q149" s="251">
        <v>128779.28</v>
      </c>
      <c r="R149" s="251">
        <v>2427116.52</v>
      </c>
      <c r="S149" s="73">
        <v>910904.14</v>
      </c>
      <c r="T149" s="73">
        <v>180850</v>
      </c>
      <c r="U149" s="73">
        <v>883.88</v>
      </c>
      <c r="W149" s="73">
        <v>1544170.6</v>
      </c>
      <c r="X149" s="73">
        <v>100362.44</v>
      </c>
      <c r="Y149" s="90">
        <v>1770520.6</v>
      </c>
      <c r="AB149" s="90">
        <v>605539.77</v>
      </c>
      <c r="AC149" s="90">
        <v>196698.44</v>
      </c>
      <c r="AF149" s="90">
        <v>2200</v>
      </c>
    </row>
    <row r="150" spans="1:32" x14ac:dyDescent="0.2">
      <c r="A150" s="251" t="s">
        <v>2732</v>
      </c>
      <c r="B150" s="89">
        <v>1131414.3400000001</v>
      </c>
      <c r="C150" s="89">
        <v>9503.81</v>
      </c>
      <c r="D150" s="89">
        <v>234591.52</v>
      </c>
      <c r="G150" s="251">
        <v>841668.42</v>
      </c>
      <c r="H150" s="251">
        <v>628318.42000000004</v>
      </c>
      <c r="K150" s="232">
        <v>440</v>
      </c>
      <c r="L150" s="232">
        <v>95500</v>
      </c>
      <c r="N150" s="232">
        <v>2005.62</v>
      </c>
      <c r="Q150" s="251">
        <v>502435.42</v>
      </c>
      <c r="R150" s="251">
        <v>2538450.7999999998</v>
      </c>
      <c r="S150" s="73">
        <v>1034930.28</v>
      </c>
      <c r="T150" s="73">
        <v>264900</v>
      </c>
      <c r="U150" s="73">
        <v>1423.91</v>
      </c>
      <c r="W150" s="73">
        <v>1883248.5</v>
      </c>
      <c r="X150" s="73">
        <v>196519.08</v>
      </c>
      <c r="Y150" s="90">
        <v>2228042.5</v>
      </c>
      <c r="AB150" s="90">
        <v>707789.23</v>
      </c>
      <c r="AC150" s="90">
        <v>275325.61</v>
      </c>
    </row>
    <row r="151" spans="1:32" x14ac:dyDescent="0.2">
      <c r="A151" s="251" t="s">
        <v>2733</v>
      </c>
      <c r="B151" s="89">
        <v>841229.82</v>
      </c>
      <c r="C151" s="89">
        <v>62737.7</v>
      </c>
      <c r="D151" s="89">
        <v>388002.51</v>
      </c>
      <c r="G151" s="251">
        <v>1024780.55</v>
      </c>
      <c r="H151" s="251">
        <v>374925.24</v>
      </c>
      <c r="K151" s="232">
        <v>6760</v>
      </c>
      <c r="L151" s="232">
        <v>488758.86</v>
      </c>
      <c r="Q151" s="251">
        <v>277956.95</v>
      </c>
      <c r="R151" s="251">
        <v>3053279.47</v>
      </c>
      <c r="S151" s="73">
        <v>1898752.64</v>
      </c>
      <c r="T151" s="73">
        <v>136900</v>
      </c>
      <c r="U151" s="73">
        <v>1396.8</v>
      </c>
      <c r="W151" s="73">
        <v>935487</v>
      </c>
      <c r="X151" s="73">
        <v>270046.36</v>
      </c>
      <c r="Y151" s="90">
        <v>1537751</v>
      </c>
      <c r="AB151" s="90">
        <v>1467494.75</v>
      </c>
      <c r="AC151" s="90">
        <v>136385.89000000001</v>
      </c>
    </row>
    <row r="152" spans="1:32" x14ac:dyDescent="0.2">
      <c r="A152" s="251" t="s">
        <v>2734</v>
      </c>
      <c r="B152" s="89">
        <v>627206.56000000006</v>
      </c>
      <c r="C152" s="89">
        <v>24338.19</v>
      </c>
      <c r="D152" s="89">
        <v>50418.6</v>
      </c>
      <c r="G152" s="251">
        <v>251033.3</v>
      </c>
      <c r="H152" s="251">
        <v>191910.05</v>
      </c>
      <c r="L152" s="232">
        <v>63300</v>
      </c>
      <c r="Q152" s="251">
        <v>411308.96</v>
      </c>
      <c r="R152" s="251">
        <v>1819262.69</v>
      </c>
      <c r="S152" s="73">
        <v>1385157.4</v>
      </c>
      <c r="T152" s="73">
        <v>248770</v>
      </c>
      <c r="U152" s="73">
        <v>743.16</v>
      </c>
      <c r="W152" s="73">
        <v>948465</v>
      </c>
      <c r="X152" s="73">
        <v>173720.95999999999</v>
      </c>
      <c r="Y152" s="90">
        <v>1654015</v>
      </c>
      <c r="AB152" s="90">
        <v>812972.56</v>
      </c>
      <c r="AC152" s="90">
        <v>87482.94</v>
      </c>
    </row>
    <row r="153" spans="1:32" x14ac:dyDescent="0.2">
      <c r="A153" s="251" t="s">
        <v>2735</v>
      </c>
      <c r="B153" s="89">
        <v>503358</v>
      </c>
      <c r="C153" s="89">
        <v>18764.45</v>
      </c>
      <c r="D153" s="89">
        <v>521292.99</v>
      </c>
      <c r="G153" s="251">
        <v>960849.17</v>
      </c>
      <c r="H153" s="251">
        <v>143706.38</v>
      </c>
      <c r="K153" s="232">
        <v>4680</v>
      </c>
      <c r="L153" s="232">
        <v>52637</v>
      </c>
      <c r="Q153" s="251">
        <v>363417.3</v>
      </c>
      <c r="R153" s="251">
        <v>2522678.58</v>
      </c>
      <c r="S153" s="73">
        <v>1062581.8</v>
      </c>
      <c r="T153" s="73">
        <v>232610</v>
      </c>
      <c r="U153" s="73">
        <v>444.56</v>
      </c>
      <c r="W153" s="73">
        <v>1718986.5</v>
      </c>
      <c r="X153" s="73">
        <v>110968.24</v>
      </c>
      <c r="Y153" s="90">
        <v>2084856.5</v>
      </c>
      <c r="AB153" s="90">
        <v>799429.32</v>
      </c>
      <c r="AC153" s="90">
        <v>194391.46</v>
      </c>
    </row>
    <row r="154" spans="1:32" x14ac:dyDescent="0.2">
      <c r="A154" s="251" t="s">
        <v>2736</v>
      </c>
      <c r="B154" s="89">
        <v>393282.45</v>
      </c>
      <c r="C154" s="89">
        <v>1740</v>
      </c>
      <c r="D154" s="89">
        <v>128301.67</v>
      </c>
      <c r="G154" s="251">
        <v>1152308.32</v>
      </c>
      <c r="H154" s="251">
        <v>263272.65000000002</v>
      </c>
      <c r="K154" s="232">
        <v>3000</v>
      </c>
      <c r="L154" s="232">
        <v>62051.3</v>
      </c>
      <c r="N154" s="232">
        <v>0</v>
      </c>
      <c r="Q154" s="251">
        <v>324338.53000000003</v>
      </c>
      <c r="R154" s="251">
        <v>4801199.47</v>
      </c>
      <c r="S154" s="73">
        <v>1039390.81</v>
      </c>
      <c r="T154" s="73">
        <v>52300</v>
      </c>
      <c r="U154" s="73">
        <v>650.20000000000005</v>
      </c>
      <c r="W154" s="73">
        <v>324261</v>
      </c>
      <c r="X154" s="73">
        <v>167012.72</v>
      </c>
      <c r="Y154" s="90">
        <v>781601</v>
      </c>
      <c r="AB154" s="90">
        <v>858514.58</v>
      </c>
      <c r="AC154" s="90">
        <v>320707.28000000003</v>
      </c>
    </row>
    <row r="155" spans="1:32" x14ac:dyDescent="0.2">
      <c r="A155" s="251" t="s">
        <v>2737</v>
      </c>
      <c r="B155" s="89">
        <v>191830.5</v>
      </c>
      <c r="C155" s="89">
        <v>27847.4</v>
      </c>
      <c r="D155" s="89">
        <v>363376.94</v>
      </c>
      <c r="G155" s="251">
        <v>1457378.3</v>
      </c>
      <c r="H155" s="251">
        <v>197614.59</v>
      </c>
      <c r="K155" s="232">
        <v>36500</v>
      </c>
      <c r="L155" s="232">
        <v>186527.99</v>
      </c>
      <c r="N155" s="232">
        <v>0</v>
      </c>
      <c r="Q155" s="251">
        <v>1077311.21</v>
      </c>
      <c r="R155" s="251">
        <v>5209136.26</v>
      </c>
      <c r="S155" s="73">
        <v>1279998.5900000001</v>
      </c>
      <c r="U155" s="73">
        <v>311.26</v>
      </c>
      <c r="W155" s="73">
        <v>1369714.5</v>
      </c>
      <c r="X155" s="73">
        <v>99839.44</v>
      </c>
      <c r="Y155" s="90">
        <v>1871314.5</v>
      </c>
      <c r="AB155" s="90">
        <v>713284.06</v>
      </c>
      <c r="AC155" s="90">
        <v>358840.68</v>
      </c>
    </row>
    <row r="156" spans="1:32" x14ac:dyDescent="0.2">
      <c r="A156" s="251" t="s">
        <v>2738</v>
      </c>
      <c r="B156" s="89">
        <v>610616.6</v>
      </c>
      <c r="C156" s="89">
        <v>16258.15</v>
      </c>
      <c r="D156" s="89">
        <v>302399.25</v>
      </c>
      <c r="G156" s="251">
        <v>870629.68</v>
      </c>
      <c r="H156" s="251">
        <v>130823.3</v>
      </c>
      <c r="K156" s="232">
        <v>3500</v>
      </c>
      <c r="L156" s="232">
        <v>116150</v>
      </c>
      <c r="Q156" s="251">
        <v>544916.13</v>
      </c>
      <c r="R156" s="251">
        <v>2453318.4700000002</v>
      </c>
      <c r="S156" s="73">
        <v>799526.86</v>
      </c>
      <c r="U156" s="73">
        <v>906.87</v>
      </c>
      <c r="W156" s="73">
        <v>771246</v>
      </c>
      <c r="X156" s="73">
        <v>142756.98000000001</v>
      </c>
      <c r="Y156" s="90">
        <v>974642.5</v>
      </c>
      <c r="AB156" s="90">
        <v>847152.64000000001</v>
      </c>
      <c r="AC156" s="90">
        <v>197875.83</v>
      </c>
    </row>
    <row r="157" spans="1:32" x14ac:dyDescent="0.2">
      <c r="A157" s="251" t="s">
        <v>2739</v>
      </c>
      <c r="B157" s="89">
        <v>861590.32</v>
      </c>
      <c r="C157" s="89">
        <v>72516.429999999993</v>
      </c>
      <c r="D157" s="89">
        <v>493536.9</v>
      </c>
      <c r="G157" s="251">
        <v>323686.14</v>
      </c>
      <c r="H157" s="251">
        <v>1157702.94</v>
      </c>
      <c r="K157" s="232">
        <v>39540</v>
      </c>
      <c r="L157" s="232">
        <v>94747.24</v>
      </c>
      <c r="O157" s="251">
        <v>3100</v>
      </c>
      <c r="Q157" s="251">
        <v>558350.16</v>
      </c>
      <c r="R157" s="251">
        <v>4517827.99</v>
      </c>
      <c r="S157" s="73">
        <v>1881381.01</v>
      </c>
      <c r="U157" s="73">
        <v>1570.42</v>
      </c>
      <c r="W157" s="73">
        <v>1367133</v>
      </c>
      <c r="X157" s="73">
        <v>236540.17</v>
      </c>
      <c r="Y157" s="90">
        <v>1916824.45</v>
      </c>
      <c r="AB157" s="90">
        <v>1024264.04</v>
      </c>
      <c r="AC157" s="90">
        <v>428971.27</v>
      </c>
      <c r="AF157" s="90">
        <v>97859</v>
      </c>
    </row>
    <row r="158" spans="1:32" x14ac:dyDescent="0.2">
      <c r="A158" s="251" t="s">
        <v>2740</v>
      </c>
      <c r="B158" s="89">
        <v>873623.8</v>
      </c>
      <c r="C158" s="89">
        <v>11448</v>
      </c>
      <c r="D158" s="89">
        <v>84325.36</v>
      </c>
      <c r="G158" s="251">
        <v>649133.39</v>
      </c>
      <c r="H158" s="251">
        <v>228707.89</v>
      </c>
      <c r="K158" s="232">
        <v>0</v>
      </c>
      <c r="L158" s="232">
        <v>53238</v>
      </c>
      <c r="Q158" s="251">
        <v>385962.23</v>
      </c>
      <c r="R158" s="251">
        <v>3061336.79</v>
      </c>
      <c r="S158" s="73">
        <v>1352705.85</v>
      </c>
      <c r="T158" s="73">
        <v>195450</v>
      </c>
      <c r="U158" s="73">
        <v>1095.43</v>
      </c>
      <c r="W158" s="73">
        <v>1096294.5</v>
      </c>
      <c r="X158" s="73">
        <v>259087.8</v>
      </c>
      <c r="Y158" s="90">
        <v>1558064.5</v>
      </c>
      <c r="AB158" s="90">
        <v>836212.29</v>
      </c>
      <c r="AC158" s="90">
        <v>232443.68</v>
      </c>
    </row>
    <row r="159" spans="1:32" x14ac:dyDescent="0.2">
      <c r="A159" s="251" t="s">
        <v>2741</v>
      </c>
      <c r="B159" s="89">
        <v>520767.58</v>
      </c>
      <c r="C159" s="89">
        <v>40470.65</v>
      </c>
      <c r="D159" s="89">
        <v>270907.71999999997</v>
      </c>
      <c r="G159" s="251">
        <v>1752039.79</v>
      </c>
      <c r="H159" s="251">
        <v>570921.85</v>
      </c>
      <c r="K159" s="232">
        <v>0</v>
      </c>
      <c r="L159" s="232">
        <v>211014.59</v>
      </c>
      <c r="Q159" s="251">
        <v>200726.69</v>
      </c>
      <c r="R159" s="251">
        <v>2227904.62</v>
      </c>
      <c r="S159" s="73">
        <v>1132453.0900000001</v>
      </c>
      <c r="T159" s="73">
        <v>83763</v>
      </c>
      <c r="U159" s="73">
        <v>394.48</v>
      </c>
      <c r="W159" s="73">
        <v>963975.6</v>
      </c>
      <c r="X159" s="73">
        <v>82130</v>
      </c>
      <c r="Y159" s="90">
        <v>1398315.6</v>
      </c>
      <c r="Z159" s="90">
        <v>10252</v>
      </c>
      <c r="AB159" s="90">
        <v>577789.93999999994</v>
      </c>
      <c r="AC159" s="90">
        <v>52303.8</v>
      </c>
    </row>
    <row r="160" spans="1:32" x14ac:dyDescent="0.2">
      <c r="A160" s="251" t="s">
        <v>2742</v>
      </c>
      <c r="B160" s="89">
        <v>801002.64</v>
      </c>
      <c r="C160" s="89">
        <v>71802.100000000006</v>
      </c>
      <c r="D160" s="89">
        <v>359192.69</v>
      </c>
      <c r="G160" s="251">
        <v>1386051.79</v>
      </c>
      <c r="H160" s="251">
        <v>279578.32</v>
      </c>
      <c r="K160" s="232">
        <v>3200</v>
      </c>
      <c r="L160" s="232">
        <v>132793.9</v>
      </c>
      <c r="Q160" s="251">
        <v>249455.07</v>
      </c>
      <c r="R160" s="251">
        <v>1652500.79</v>
      </c>
      <c r="S160" s="73">
        <v>1288939.82</v>
      </c>
      <c r="T160" s="73">
        <v>262300</v>
      </c>
      <c r="U160" s="73">
        <v>945.67</v>
      </c>
      <c r="W160" s="73">
        <v>587097</v>
      </c>
      <c r="X160" s="73">
        <v>83761.3</v>
      </c>
      <c r="Y160" s="90">
        <v>1123687</v>
      </c>
      <c r="AB160" s="90">
        <v>616819.15</v>
      </c>
      <c r="AC160" s="90">
        <v>167069.60999999999</v>
      </c>
    </row>
    <row r="161" spans="1:32" x14ac:dyDescent="0.2">
      <c r="A161" s="251" t="s">
        <v>2743</v>
      </c>
      <c r="B161" s="89">
        <v>808754.94</v>
      </c>
      <c r="C161" s="89">
        <v>0</v>
      </c>
      <c r="D161" s="89">
        <v>46783.51</v>
      </c>
      <c r="G161" s="251">
        <v>1084899.9099999999</v>
      </c>
      <c r="H161" s="251">
        <v>406589.8</v>
      </c>
      <c r="L161" s="232">
        <v>126818.57</v>
      </c>
      <c r="Q161" s="251">
        <v>220721.19</v>
      </c>
      <c r="R161" s="251">
        <v>2038406.69</v>
      </c>
      <c r="S161" s="73">
        <v>817389.22</v>
      </c>
      <c r="T161" s="73">
        <v>184060</v>
      </c>
      <c r="U161" s="73">
        <v>1057.46</v>
      </c>
      <c r="W161" s="73">
        <v>825938</v>
      </c>
      <c r="X161" s="73">
        <v>82709.279999999999</v>
      </c>
      <c r="Y161" s="90">
        <v>1118973</v>
      </c>
      <c r="AA161" s="90">
        <v>20075</v>
      </c>
      <c r="AB161" s="90">
        <v>368794.09</v>
      </c>
      <c r="AC161" s="90">
        <v>355446.81</v>
      </c>
    </row>
    <row r="162" spans="1:32" x14ac:dyDescent="0.2">
      <c r="A162" s="251" t="s">
        <v>2744</v>
      </c>
      <c r="B162" s="89">
        <v>746635.8</v>
      </c>
      <c r="C162" s="89">
        <v>2784.64</v>
      </c>
      <c r="D162" s="89">
        <v>67957.72</v>
      </c>
      <c r="G162" s="251">
        <v>1230153.75</v>
      </c>
      <c r="H162" s="251">
        <v>395655.85</v>
      </c>
      <c r="K162" s="232">
        <v>0</v>
      </c>
      <c r="L162" s="232">
        <v>66550</v>
      </c>
      <c r="Q162" s="251">
        <v>442700.66</v>
      </c>
      <c r="R162" s="251">
        <v>2546107.46</v>
      </c>
      <c r="S162" s="73">
        <v>1402307.33</v>
      </c>
      <c r="T162" s="73">
        <v>84030</v>
      </c>
      <c r="U162" s="73">
        <v>1005.65</v>
      </c>
      <c r="W162" s="73">
        <v>846566</v>
      </c>
      <c r="X162" s="73">
        <v>221932.71</v>
      </c>
      <c r="Y162" s="90">
        <v>1417132.75</v>
      </c>
      <c r="AB162" s="90">
        <v>750988.79</v>
      </c>
      <c r="AC162" s="90">
        <v>227565.34</v>
      </c>
      <c r="AF162" s="90">
        <v>16768</v>
      </c>
    </row>
    <row r="163" spans="1:32" x14ac:dyDescent="0.2">
      <c r="A163" s="251" t="s">
        <v>2745</v>
      </c>
      <c r="B163" s="89">
        <v>420287.37</v>
      </c>
      <c r="C163" s="89">
        <v>20230.310000000001</v>
      </c>
      <c r="D163" s="89">
        <v>35266.959999999999</v>
      </c>
      <c r="G163" s="251">
        <v>272853.07</v>
      </c>
      <c r="H163" s="251">
        <v>467472.54</v>
      </c>
      <c r="K163" s="232">
        <v>9154</v>
      </c>
      <c r="L163" s="232">
        <v>72400</v>
      </c>
      <c r="Q163" s="251">
        <v>263762.55</v>
      </c>
      <c r="R163" s="251">
        <v>2320392.7599999998</v>
      </c>
      <c r="S163" s="73">
        <v>1165285.45</v>
      </c>
      <c r="T163" s="73">
        <v>75000</v>
      </c>
      <c r="U163" s="73">
        <v>561.19000000000005</v>
      </c>
      <c r="W163" s="73">
        <v>620392.5</v>
      </c>
      <c r="X163" s="73">
        <v>195109.08</v>
      </c>
      <c r="Y163" s="90">
        <v>1035072.5</v>
      </c>
      <c r="AB163" s="90">
        <v>794252.97</v>
      </c>
      <c r="AC163" s="90">
        <v>181529.46</v>
      </c>
    </row>
    <row r="164" spans="1:32" x14ac:dyDescent="0.2">
      <c r="A164" s="251" t="s">
        <v>2794</v>
      </c>
      <c r="B164" s="89">
        <v>674431.04</v>
      </c>
      <c r="C164" s="89">
        <v>18051</v>
      </c>
      <c r="D164" s="89">
        <v>119339.02</v>
      </c>
      <c r="G164" s="251">
        <v>1045094.31</v>
      </c>
      <c r="H164" s="251">
        <v>398949.75</v>
      </c>
      <c r="K164" s="232">
        <v>4000</v>
      </c>
      <c r="L164" s="232">
        <v>51176.3</v>
      </c>
      <c r="Q164" s="251">
        <v>254035.98</v>
      </c>
      <c r="R164" s="251">
        <v>2754433.99</v>
      </c>
      <c r="S164" s="73">
        <v>1156867.25</v>
      </c>
      <c r="T164" s="73">
        <v>51665</v>
      </c>
      <c r="U164" s="73">
        <v>988.37</v>
      </c>
      <c r="W164" s="73">
        <v>847350</v>
      </c>
      <c r="X164" s="73">
        <v>121913.84</v>
      </c>
      <c r="Y164" s="90">
        <v>1294810</v>
      </c>
      <c r="AB164" s="90">
        <v>728928.72</v>
      </c>
      <c r="AC164" s="90">
        <v>288929.89</v>
      </c>
      <c r="AF164" s="90">
        <v>15870</v>
      </c>
    </row>
    <row r="165" spans="1:32" x14ac:dyDescent="0.2">
      <c r="A165" s="251" t="s">
        <v>2798</v>
      </c>
      <c r="B165" s="89">
        <v>725126.4</v>
      </c>
      <c r="C165" s="89">
        <v>0</v>
      </c>
      <c r="D165" s="89">
        <v>108421.4</v>
      </c>
      <c r="G165" s="251">
        <v>523850</v>
      </c>
      <c r="H165" s="251">
        <v>222511.46</v>
      </c>
      <c r="K165" s="232">
        <v>32181</v>
      </c>
      <c r="L165" s="232">
        <v>129040.4</v>
      </c>
      <c r="M165" s="232">
        <v>16900</v>
      </c>
      <c r="Q165" s="251">
        <v>739953.83</v>
      </c>
      <c r="R165" s="251">
        <v>4164124</v>
      </c>
      <c r="S165" s="73">
        <v>1540379.54</v>
      </c>
      <c r="T165" s="73">
        <v>271885</v>
      </c>
      <c r="U165" s="73">
        <v>1210.75</v>
      </c>
      <c r="W165" s="73">
        <v>2534584.5</v>
      </c>
      <c r="X165" s="73">
        <v>144994.94</v>
      </c>
      <c r="Y165" s="90">
        <v>2977294.5</v>
      </c>
      <c r="AB165" s="90">
        <v>1419665.54</v>
      </c>
      <c r="AC165" s="90">
        <v>73882.53</v>
      </c>
    </row>
    <row r="166" spans="1:32" x14ac:dyDescent="0.2">
      <c r="A166" s="251" t="s">
        <v>2802</v>
      </c>
      <c r="B166" s="89">
        <v>547828.68999999994</v>
      </c>
      <c r="C166" s="89">
        <v>2430.31</v>
      </c>
      <c r="D166" s="89">
        <v>411351.96</v>
      </c>
      <c r="G166" s="251">
        <v>920426.02</v>
      </c>
      <c r="H166" s="251">
        <v>427721.98</v>
      </c>
      <c r="K166" s="232">
        <v>0</v>
      </c>
      <c r="L166" s="232">
        <v>172864.85</v>
      </c>
      <c r="Q166" s="251">
        <v>216016.07</v>
      </c>
      <c r="R166" s="251">
        <v>3254719.47</v>
      </c>
      <c r="S166" s="73">
        <v>1100882.74</v>
      </c>
      <c r="T166" s="73">
        <v>81710</v>
      </c>
      <c r="U166" s="73">
        <v>755.84</v>
      </c>
      <c r="W166" s="73">
        <v>532980</v>
      </c>
      <c r="X166" s="73">
        <v>31454.959999999999</v>
      </c>
      <c r="Y166" s="90">
        <v>853560</v>
      </c>
      <c r="AB166" s="90">
        <v>448247.84</v>
      </c>
      <c r="AC166" s="90">
        <v>228076.24</v>
      </c>
      <c r="AF166" s="90">
        <v>4800</v>
      </c>
    </row>
    <row r="167" spans="1:32" x14ac:dyDescent="0.2">
      <c r="A167" s="251" t="s">
        <v>2746</v>
      </c>
      <c r="B167" s="89">
        <v>704432.8</v>
      </c>
      <c r="C167" s="89">
        <v>651283.5</v>
      </c>
      <c r="D167" s="89">
        <v>62104.52</v>
      </c>
      <c r="G167" s="251">
        <v>396245.58</v>
      </c>
      <c r="H167" s="251">
        <v>516202.83</v>
      </c>
      <c r="K167" s="232">
        <v>3000</v>
      </c>
      <c r="L167" s="232">
        <v>61602.94</v>
      </c>
      <c r="N167" s="232">
        <v>729.5</v>
      </c>
      <c r="P167" s="251">
        <v>38010.5</v>
      </c>
      <c r="Q167" s="251">
        <v>20750</v>
      </c>
      <c r="R167" s="251">
        <v>4774273.9400000004</v>
      </c>
      <c r="S167" s="73">
        <v>1399146.08</v>
      </c>
      <c r="T167" s="73">
        <v>269334</v>
      </c>
      <c r="U167" s="73">
        <v>1137.0899999999999</v>
      </c>
      <c r="W167" s="73">
        <v>592798.5</v>
      </c>
      <c r="X167" s="73">
        <v>178400</v>
      </c>
      <c r="Y167" s="90">
        <v>1011382.5</v>
      </c>
      <c r="AB167" s="90">
        <v>655388.51</v>
      </c>
      <c r="AC167" s="90">
        <v>251788.82</v>
      </c>
    </row>
    <row r="168" spans="1:32" x14ac:dyDescent="0.2">
      <c r="A168" s="251" t="s">
        <v>2747</v>
      </c>
      <c r="B168" s="89">
        <v>340238.48</v>
      </c>
      <c r="C168" s="89">
        <v>28858.95</v>
      </c>
      <c r="D168" s="89">
        <v>40897.019999999997</v>
      </c>
      <c r="G168" s="251">
        <v>827776.31</v>
      </c>
      <c r="H168" s="251">
        <v>328384.90999999997</v>
      </c>
      <c r="K168" s="232">
        <v>3000</v>
      </c>
      <c r="L168" s="232">
        <v>59105.91</v>
      </c>
      <c r="N168" s="232">
        <v>1297.29</v>
      </c>
      <c r="P168" s="251">
        <v>-260256.04</v>
      </c>
      <c r="Q168" s="251">
        <v>-2650</v>
      </c>
      <c r="R168" s="251">
        <v>3320080.98</v>
      </c>
      <c r="S168" s="73">
        <v>804054.44</v>
      </c>
      <c r="T168" s="73">
        <v>52765</v>
      </c>
      <c r="U168" s="73">
        <v>448.24</v>
      </c>
      <c r="W168" s="73">
        <v>1407585.5</v>
      </c>
      <c r="X168" s="73">
        <v>105880</v>
      </c>
      <c r="Y168" s="90">
        <v>1593525.5</v>
      </c>
      <c r="AB168" s="90">
        <v>567018.06999999995</v>
      </c>
      <c r="AC168" s="90">
        <v>256777.17</v>
      </c>
    </row>
    <row r="169" spans="1:32" x14ac:dyDescent="0.2">
      <c r="A169" s="251" t="s">
        <v>2748</v>
      </c>
      <c r="B169" s="89">
        <v>394572.16</v>
      </c>
      <c r="C169" s="89">
        <v>259069.29</v>
      </c>
      <c r="D169" s="89">
        <v>18300.169999999998</v>
      </c>
      <c r="G169" s="251">
        <v>791131.74</v>
      </c>
      <c r="H169" s="251">
        <v>275931.93</v>
      </c>
      <c r="K169" s="232">
        <v>3000</v>
      </c>
      <c r="L169" s="232">
        <v>54919.74</v>
      </c>
      <c r="N169" s="232">
        <v>188.07</v>
      </c>
      <c r="P169" s="251">
        <v>-239048.11</v>
      </c>
      <c r="Q169" s="251">
        <v>21100</v>
      </c>
      <c r="R169" s="251">
        <v>2333757.04</v>
      </c>
      <c r="S169" s="73">
        <v>963830.96</v>
      </c>
      <c r="T169" s="73">
        <v>217182</v>
      </c>
      <c r="U169" s="73">
        <v>421.56</v>
      </c>
      <c r="W169" s="73">
        <v>1046430</v>
      </c>
      <c r="X169" s="73">
        <v>118700</v>
      </c>
      <c r="Y169" s="90">
        <v>1341760</v>
      </c>
      <c r="AB169" s="90">
        <v>608791.52</v>
      </c>
      <c r="AC169" s="90">
        <v>199863.55</v>
      </c>
    </row>
    <row r="170" spans="1:32" x14ac:dyDescent="0.2">
      <c r="A170" s="251" t="s">
        <v>2749</v>
      </c>
      <c r="B170" s="89">
        <v>1292299.79</v>
      </c>
      <c r="C170" s="89">
        <v>498216.24</v>
      </c>
      <c r="D170" s="89">
        <v>113398.38</v>
      </c>
      <c r="G170" s="251">
        <v>127498.24000000001</v>
      </c>
      <c r="H170" s="251">
        <v>224298.12</v>
      </c>
      <c r="K170" s="232">
        <v>3800</v>
      </c>
      <c r="L170" s="232">
        <v>72407.23</v>
      </c>
      <c r="N170" s="232">
        <v>0</v>
      </c>
      <c r="P170" s="251">
        <v>541546.69999999995</v>
      </c>
      <c r="Q170" s="251">
        <v>57090.99</v>
      </c>
      <c r="R170" s="251">
        <v>2500833.27</v>
      </c>
      <c r="S170" s="73">
        <v>1820574.91</v>
      </c>
      <c r="T170" s="73">
        <v>330531</v>
      </c>
      <c r="U170" s="73">
        <v>3008.74</v>
      </c>
      <c r="W170" s="73">
        <v>1017558</v>
      </c>
      <c r="X170" s="73">
        <v>208100</v>
      </c>
      <c r="Y170" s="90">
        <v>1738100</v>
      </c>
      <c r="AB170" s="90">
        <v>1154146.3500000001</v>
      </c>
      <c r="AC170" s="90">
        <v>127508.67</v>
      </c>
    </row>
    <row r="171" spans="1:32" x14ac:dyDescent="0.2">
      <c r="A171" s="251" t="s">
        <v>2750</v>
      </c>
      <c r="B171" s="89">
        <v>1797826.17</v>
      </c>
      <c r="C171" s="89">
        <v>2991853.54</v>
      </c>
      <c r="D171" s="89">
        <v>107745.94</v>
      </c>
      <c r="G171" s="251">
        <v>519912.42</v>
      </c>
      <c r="H171" s="251">
        <v>618501.46</v>
      </c>
      <c r="K171" s="232">
        <v>1931</v>
      </c>
      <c r="L171" s="232">
        <v>182103.62</v>
      </c>
      <c r="N171" s="232">
        <v>5479.93</v>
      </c>
      <c r="O171" s="251">
        <v>800</v>
      </c>
      <c r="P171" s="251">
        <v>1408404.31</v>
      </c>
      <c r="Q171" s="251">
        <v>41253.370000000003</v>
      </c>
      <c r="R171" s="251">
        <v>1757956.06</v>
      </c>
      <c r="S171" s="73">
        <v>2872756.06</v>
      </c>
      <c r="T171" s="73">
        <v>634661</v>
      </c>
      <c r="U171" s="73">
        <v>3749.78</v>
      </c>
      <c r="W171" s="73">
        <v>1106149.5</v>
      </c>
      <c r="X171" s="73">
        <v>222600</v>
      </c>
      <c r="Y171" s="90">
        <v>1553659.5</v>
      </c>
      <c r="AB171" s="90">
        <v>1399445.43</v>
      </c>
      <c r="AC171" s="90">
        <v>308738.61</v>
      </c>
      <c r="AF171" s="90">
        <v>56100</v>
      </c>
    </row>
    <row r="172" spans="1:32" x14ac:dyDescent="0.2">
      <c r="A172" s="251" t="s">
        <v>2751</v>
      </c>
      <c r="B172" s="89">
        <v>580588.88</v>
      </c>
      <c r="C172" s="89">
        <v>222033.4</v>
      </c>
      <c r="D172" s="89">
        <v>16607.09</v>
      </c>
      <c r="G172" s="251">
        <v>802991.69</v>
      </c>
      <c r="H172" s="251">
        <v>203312.05</v>
      </c>
      <c r="K172" s="232">
        <v>3000</v>
      </c>
      <c r="L172" s="232">
        <v>43732.35</v>
      </c>
      <c r="P172" s="251">
        <v>-310797.40000000002</v>
      </c>
      <c r="Q172" s="251">
        <v>17801</v>
      </c>
      <c r="R172" s="251">
        <v>2321876.0699999998</v>
      </c>
      <c r="S172" s="73">
        <v>913251.7</v>
      </c>
      <c r="T172" s="73">
        <v>263620</v>
      </c>
      <c r="U172" s="73">
        <v>676.61</v>
      </c>
      <c r="W172" s="73">
        <v>758551.5</v>
      </c>
      <c r="X172" s="73">
        <v>156600</v>
      </c>
      <c r="Y172" s="90">
        <v>997921.5</v>
      </c>
      <c r="AB172" s="90">
        <v>593862.02</v>
      </c>
      <c r="AC172" s="90">
        <v>206965.11</v>
      </c>
      <c r="AF172" s="90">
        <v>2160</v>
      </c>
    </row>
    <row r="173" spans="1:32" x14ac:dyDescent="0.2">
      <c r="A173" s="251" t="s">
        <v>2752</v>
      </c>
      <c r="B173" s="89">
        <v>636689.29</v>
      </c>
      <c r="C173" s="89">
        <v>711896.3</v>
      </c>
      <c r="D173" s="89">
        <v>37362.39</v>
      </c>
      <c r="G173" s="251">
        <v>341278.01</v>
      </c>
      <c r="H173" s="251">
        <v>159995.41</v>
      </c>
      <c r="K173" s="232">
        <v>4000</v>
      </c>
      <c r="L173" s="232">
        <v>62890.36</v>
      </c>
      <c r="N173" s="232">
        <v>533.41</v>
      </c>
      <c r="P173" s="251">
        <v>98620.23</v>
      </c>
      <c r="Q173" s="251">
        <v>56557.62</v>
      </c>
      <c r="R173" s="251">
        <v>2694098.62</v>
      </c>
      <c r="S173" s="73">
        <v>1121839.99</v>
      </c>
      <c r="T173" s="73">
        <v>117100</v>
      </c>
      <c r="U173" s="73">
        <v>1232.31</v>
      </c>
      <c r="W173" s="73">
        <v>789529.5</v>
      </c>
      <c r="X173" s="73">
        <v>178600</v>
      </c>
      <c r="Y173" s="90">
        <v>1175539.5</v>
      </c>
      <c r="AA173" s="90">
        <v>6180</v>
      </c>
      <c r="AB173" s="90">
        <v>525552.15</v>
      </c>
      <c r="AC173" s="90">
        <v>190000.12</v>
      </c>
    </row>
    <row r="174" spans="1:32" x14ac:dyDescent="0.2">
      <c r="A174" s="251" t="s">
        <v>2792</v>
      </c>
      <c r="B174" s="89">
        <v>431186.12</v>
      </c>
      <c r="C174" s="89">
        <v>285248.5</v>
      </c>
      <c r="D174" s="89">
        <v>70801.67</v>
      </c>
      <c r="G174" s="251">
        <v>581171.07999999996</v>
      </c>
      <c r="H174" s="251">
        <v>210130.14</v>
      </c>
      <c r="K174" s="232">
        <v>3500</v>
      </c>
      <c r="L174" s="232">
        <v>31194.79</v>
      </c>
      <c r="N174" s="232">
        <v>162.06</v>
      </c>
      <c r="P174" s="251">
        <v>50221.99</v>
      </c>
      <c r="Q174" s="251">
        <v>109550</v>
      </c>
      <c r="R174" s="251">
        <v>2583494.75</v>
      </c>
      <c r="S174" s="73">
        <v>950171.89</v>
      </c>
      <c r="T174" s="73">
        <v>150650</v>
      </c>
      <c r="U174" s="73">
        <v>676.39</v>
      </c>
      <c r="W174" s="73">
        <v>312795</v>
      </c>
      <c r="X174" s="73">
        <v>133800</v>
      </c>
      <c r="Y174" s="90">
        <v>789092</v>
      </c>
      <c r="AB174" s="90">
        <v>406157.38</v>
      </c>
      <c r="AC174" s="90">
        <v>128615.11</v>
      </c>
      <c r="AF174" s="90">
        <v>1382.35</v>
      </c>
    </row>
    <row r="175" spans="1:32" x14ac:dyDescent="0.2">
      <c r="A175" s="251" t="s">
        <v>2803</v>
      </c>
      <c r="B175" s="89">
        <v>235931.56</v>
      </c>
      <c r="C175" s="89">
        <v>46294.95</v>
      </c>
      <c r="D175" s="89">
        <v>41679.25</v>
      </c>
      <c r="G175" s="251">
        <v>1182504</v>
      </c>
      <c r="H175" s="251">
        <v>167428.82</v>
      </c>
      <c r="L175" s="232">
        <v>32879.019999999997</v>
      </c>
      <c r="N175" s="232">
        <v>22.43</v>
      </c>
      <c r="P175" s="251">
        <v>-227846.8</v>
      </c>
      <c r="Q175" s="251">
        <v>134464.71</v>
      </c>
      <c r="R175" s="251">
        <v>2913433.4</v>
      </c>
      <c r="S175" s="73">
        <v>626717.4</v>
      </c>
      <c r="T175" s="73">
        <v>83000</v>
      </c>
      <c r="U175" s="73">
        <v>379.75</v>
      </c>
      <c r="W175" s="73">
        <v>521640</v>
      </c>
      <c r="X175" s="73">
        <v>109000</v>
      </c>
      <c r="Y175" s="90">
        <v>685530</v>
      </c>
      <c r="AA175" s="90">
        <v>12240</v>
      </c>
      <c r="AB175" s="90">
        <v>381666.79</v>
      </c>
      <c r="AC175" s="90">
        <v>122315.52</v>
      </c>
    </row>
    <row r="176" spans="1:32" x14ac:dyDescent="0.2">
      <c r="A176" s="251" t="s">
        <v>17</v>
      </c>
      <c r="B176" s="89">
        <v>1784991.37</v>
      </c>
      <c r="C176" s="89">
        <v>1445995.55</v>
      </c>
      <c r="D176" s="89">
        <v>128526.17</v>
      </c>
      <c r="G176" s="251">
        <v>1016046.81</v>
      </c>
      <c r="H176" s="251">
        <v>449897.83</v>
      </c>
      <c r="K176" s="232">
        <v>0</v>
      </c>
      <c r="L176" s="232">
        <v>84462.01</v>
      </c>
      <c r="N176" s="232">
        <v>10929.02</v>
      </c>
      <c r="Q176" s="251">
        <v>673951.84</v>
      </c>
      <c r="R176" s="251">
        <v>2535471.5499999998</v>
      </c>
      <c r="S176" s="73">
        <v>3816069.82</v>
      </c>
      <c r="U176" s="73">
        <v>1272.3499999999999</v>
      </c>
      <c r="W176" s="73">
        <v>651914.80000000005</v>
      </c>
      <c r="X176" s="73">
        <v>124</v>
      </c>
      <c r="Y176" s="90">
        <v>1562667.8</v>
      </c>
      <c r="Z176" s="90">
        <v>4670</v>
      </c>
      <c r="AB176" s="90">
        <v>1278701.75</v>
      </c>
      <c r="AC176" s="90">
        <v>281433.21999999997</v>
      </c>
      <c r="AF176" s="90">
        <v>180</v>
      </c>
    </row>
    <row r="177" spans="1:32" x14ac:dyDescent="0.2">
      <c r="A177" s="251" t="s">
        <v>18</v>
      </c>
      <c r="B177" s="89">
        <v>833928.55</v>
      </c>
      <c r="C177" s="89">
        <v>22900</v>
      </c>
      <c r="D177" s="89">
        <v>263701.33</v>
      </c>
      <c r="G177" s="251">
        <v>350606.01</v>
      </c>
      <c r="H177" s="251">
        <v>351360.73</v>
      </c>
      <c r="K177" s="232">
        <v>2300</v>
      </c>
      <c r="L177" s="232">
        <v>72020.78</v>
      </c>
      <c r="M177" s="232">
        <v>37600</v>
      </c>
      <c r="N177" s="232">
        <v>46021.03</v>
      </c>
      <c r="Q177" s="251">
        <v>232274.97</v>
      </c>
      <c r="R177" s="251">
        <v>3491897.05</v>
      </c>
      <c r="S177" s="73">
        <v>1693962.42</v>
      </c>
      <c r="T177" s="73">
        <v>52800</v>
      </c>
      <c r="U177" s="73">
        <v>951.67</v>
      </c>
      <c r="W177" s="73">
        <v>1135329.1000000001</v>
      </c>
      <c r="X177" s="73">
        <v>133200</v>
      </c>
      <c r="Y177" s="90">
        <v>1833487.1</v>
      </c>
      <c r="Z177" s="90">
        <v>6285</v>
      </c>
      <c r="AB177" s="90">
        <v>1008948.35</v>
      </c>
      <c r="AC177" s="90">
        <v>166088.4</v>
      </c>
    </row>
    <row r="178" spans="1:32" x14ac:dyDescent="0.2">
      <c r="A178" s="251" t="s">
        <v>2753</v>
      </c>
      <c r="B178" s="89">
        <v>1020356.61</v>
      </c>
      <c r="C178" s="89">
        <v>7097</v>
      </c>
      <c r="D178" s="89">
        <v>178654.19</v>
      </c>
      <c r="G178" s="251">
        <v>8119417.1100000003</v>
      </c>
      <c r="H178" s="251">
        <v>3516818.55</v>
      </c>
      <c r="K178" s="232">
        <v>2860</v>
      </c>
      <c r="L178" s="232">
        <v>104506.85</v>
      </c>
      <c r="N178" s="232">
        <v>504.26</v>
      </c>
      <c r="Q178" s="251">
        <v>1697644.1</v>
      </c>
      <c r="R178" s="251">
        <v>2917750.69</v>
      </c>
      <c r="S178" s="73">
        <v>2111529.0499999998</v>
      </c>
      <c r="T178" s="73">
        <v>1277448.68</v>
      </c>
      <c r="U178" s="73">
        <v>719.41</v>
      </c>
      <c r="W178" s="73">
        <v>2393401</v>
      </c>
      <c r="X178" s="73">
        <v>18040</v>
      </c>
      <c r="Y178" s="90">
        <v>3333447</v>
      </c>
      <c r="Z178" s="90">
        <v>88650</v>
      </c>
      <c r="AB178" s="90">
        <v>1401959.96</v>
      </c>
      <c r="AC178" s="90">
        <v>3361206.25</v>
      </c>
      <c r="AE178" s="90">
        <v>516637.93</v>
      </c>
    </row>
    <row r="179" spans="1:32" x14ac:dyDescent="0.2">
      <c r="A179" s="251" t="s">
        <v>19</v>
      </c>
      <c r="B179" s="89">
        <v>1216437.99</v>
      </c>
      <c r="C179" s="89">
        <v>17700</v>
      </c>
      <c r="D179" s="89">
        <v>29578.39</v>
      </c>
      <c r="G179" s="251">
        <v>187325.51</v>
      </c>
      <c r="H179" s="251">
        <v>247001.64</v>
      </c>
      <c r="K179" s="232">
        <v>4300</v>
      </c>
      <c r="L179" s="232">
        <v>31972.9</v>
      </c>
      <c r="M179" s="232">
        <v>170000</v>
      </c>
      <c r="N179" s="232">
        <v>310.18</v>
      </c>
      <c r="O179" s="251">
        <v>185000</v>
      </c>
      <c r="Q179" s="251">
        <v>119160.82</v>
      </c>
      <c r="R179" s="251">
        <v>3101018.9</v>
      </c>
      <c r="S179" s="73">
        <v>1098623.2</v>
      </c>
      <c r="T179" s="73">
        <v>1000000</v>
      </c>
      <c r="U179" s="73">
        <v>445.4</v>
      </c>
      <c r="X179" s="73">
        <v>6000</v>
      </c>
      <c r="Y179" s="90">
        <v>364000</v>
      </c>
      <c r="Z179" s="90">
        <v>11320</v>
      </c>
      <c r="AB179" s="90">
        <v>703433.99</v>
      </c>
      <c r="AC179" s="90">
        <v>254339.52</v>
      </c>
    </row>
    <row r="180" spans="1:32" x14ac:dyDescent="0.2">
      <c r="A180" s="251" t="s">
        <v>20</v>
      </c>
      <c r="B180" s="89">
        <v>1146750.57</v>
      </c>
      <c r="C180" s="89">
        <v>31247.82</v>
      </c>
      <c r="D180" s="89">
        <v>193945</v>
      </c>
      <c r="G180" s="251">
        <v>336778.2</v>
      </c>
      <c r="H180" s="251">
        <v>794838.4</v>
      </c>
      <c r="K180" s="232">
        <v>1250</v>
      </c>
      <c r="L180" s="232">
        <v>82356.160000000003</v>
      </c>
      <c r="M180" s="232">
        <v>74960</v>
      </c>
      <c r="N180" s="232">
        <v>16147.19</v>
      </c>
      <c r="Q180" s="251">
        <v>629112.63</v>
      </c>
      <c r="R180" s="251">
        <v>254405.43</v>
      </c>
      <c r="S180" s="73">
        <v>2238730.73</v>
      </c>
      <c r="U180" s="73">
        <v>1139.53</v>
      </c>
      <c r="W180" s="73">
        <v>1292423.3999999999</v>
      </c>
      <c r="X180" s="73">
        <v>131400</v>
      </c>
      <c r="Y180" s="90">
        <v>2046713.4</v>
      </c>
      <c r="AB180" s="90">
        <v>735021.78</v>
      </c>
      <c r="AC180" s="90">
        <v>235385.08</v>
      </c>
    </row>
    <row r="181" spans="1:32" x14ac:dyDescent="0.2">
      <c r="A181" s="251" t="s">
        <v>21</v>
      </c>
      <c r="B181" s="89">
        <v>1088483.75</v>
      </c>
      <c r="C181" s="89">
        <v>68049</v>
      </c>
      <c r="D181" s="89">
        <v>111798.51</v>
      </c>
      <c r="G181" s="251">
        <v>608886.78</v>
      </c>
      <c r="H181" s="251">
        <v>203624.13</v>
      </c>
      <c r="K181" s="232">
        <v>29510</v>
      </c>
      <c r="L181" s="232">
        <v>119322.6</v>
      </c>
      <c r="M181" s="232">
        <v>118960</v>
      </c>
      <c r="N181" s="232">
        <v>66406.87</v>
      </c>
      <c r="Q181" s="251">
        <v>-483336.85</v>
      </c>
      <c r="R181" s="251">
        <v>4470863.96</v>
      </c>
      <c r="S181" s="73">
        <v>3002218.45</v>
      </c>
      <c r="U181" s="73">
        <v>985.7</v>
      </c>
      <c r="W181" s="73">
        <v>1911911.01</v>
      </c>
      <c r="X181" s="73">
        <v>167000</v>
      </c>
      <c r="Y181" s="90">
        <v>2668591.0099999998</v>
      </c>
      <c r="Z181" s="90">
        <v>4240</v>
      </c>
      <c r="AB181" s="90">
        <v>712961.2</v>
      </c>
      <c r="AC181" s="90">
        <v>137684.94</v>
      </c>
    </row>
    <row r="182" spans="1:32" x14ac:dyDescent="0.2">
      <c r="A182" s="251" t="s">
        <v>22</v>
      </c>
      <c r="B182" s="89">
        <v>1194273.31</v>
      </c>
      <c r="C182" s="89">
        <v>24752.5</v>
      </c>
      <c r="D182" s="89">
        <v>141531.39000000001</v>
      </c>
      <c r="G182" s="251">
        <v>58954.38</v>
      </c>
      <c r="H182" s="251">
        <v>142936.99</v>
      </c>
      <c r="K182" s="232">
        <v>13448</v>
      </c>
      <c r="L182" s="232">
        <v>174803.07</v>
      </c>
      <c r="M182" s="232">
        <v>183000</v>
      </c>
      <c r="N182" s="232">
        <v>18342.12</v>
      </c>
      <c r="Q182" s="251">
        <v>-475200.84</v>
      </c>
      <c r="R182" s="251">
        <v>1315785.06</v>
      </c>
      <c r="S182" s="73">
        <v>1946257.12</v>
      </c>
      <c r="U182" s="73">
        <v>1079.94</v>
      </c>
      <c r="W182" s="73">
        <v>1969965.4</v>
      </c>
      <c r="X182" s="73">
        <v>140600</v>
      </c>
      <c r="Y182" s="90">
        <v>2577094.4</v>
      </c>
      <c r="Z182" s="90">
        <v>3710</v>
      </c>
      <c r="AB182" s="90">
        <v>905810.39</v>
      </c>
      <c r="AC182" s="90">
        <v>158784.07</v>
      </c>
    </row>
    <row r="183" spans="1:32" x14ac:dyDescent="0.2">
      <c r="A183" s="251" t="s">
        <v>23</v>
      </c>
      <c r="B183" s="89">
        <v>1147281.08</v>
      </c>
      <c r="C183" s="89">
        <v>1498</v>
      </c>
      <c r="D183" s="89">
        <v>220693.6</v>
      </c>
      <c r="G183" s="251">
        <v>880256.17</v>
      </c>
      <c r="H183" s="251">
        <v>369384.32</v>
      </c>
      <c r="K183" s="232">
        <v>1590</v>
      </c>
      <c r="L183" s="232">
        <v>80953.149999999994</v>
      </c>
      <c r="M183" s="232">
        <v>148225</v>
      </c>
      <c r="N183" s="232">
        <v>47726.83</v>
      </c>
      <c r="Q183" s="251">
        <v>342149.12</v>
      </c>
      <c r="R183" s="251">
        <v>1137972.49</v>
      </c>
      <c r="S183" s="73">
        <v>2035520.19</v>
      </c>
      <c r="T183" s="73">
        <v>151255</v>
      </c>
      <c r="U183" s="73">
        <v>1545.45</v>
      </c>
      <c r="W183" s="73">
        <v>1385760.46</v>
      </c>
      <c r="X183" s="73">
        <v>123000</v>
      </c>
      <c r="Y183" s="90">
        <v>2128010.46</v>
      </c>
      <c r="Z183" s="90">
        <v>0</v>
      </c>
      <c r="AB183" s="90">
        <v>1025947.86</v>
      </c>
      <c r="AC183" s="90">
        <v>198352.54</v>
      </c>
      <c r="AF183" s="90">
        <v>171750</v>
      </c>
    </row>
    <row r="184" spans="1:32" x14ac:dyDescent="0.2">
      <c r="A184" s="251" t="s">
        <v>24</v>
      </c>
      <c r="B184" s="89">
        <v>2219339.19</v>
      </c>
      <c r="C184" s="89">
        <v>58360.34</v>
      </c>
      <c r="D184" s="89">
        <v>98008.75</v>
      </c>
      <c r="G184" s="251">
        <v>1829946.44</v>
      </c>
      <c r="H184" s="251">
        <v>627226.05000000005</v>
      </c>
      <c r="K184" s="232">
        <v>0</v>
      </c>
      <c r="L184" s="232">
        <v>97588.84</v>
      </c>
      <c r="M184" s="232">
        <v>13000</v>
      </c>
      <c r="N184" s="232">
        <v>16600</v>
      </c>
      <c r="Q184" s="251">
        <v>850704.83</v>
      </c>
      <c r="R184" s="251">
        <v>1899168.01</v>
      </c>
      <c r="S184" s="73">
        <v>3430709.8</v>
      </c>
      <c r="U184" s="73">
        <v>2276.1</v>
      </c>
      <c r="W184" s="73">
        <v>899957.8</v>
      </c>
      <c r="X184" s="73">
        <v>166800</v>
      </c>
      <c r="Y184" s="90">
        <v>1828037.8</v>
      </c>
      <c r="Z184" s="90">
        <v>12210</v>
      </c>
      <c r="AB184" s="90">
        <v>1285873.51</v>
      </c>
      <c r="AC184" s="90">
        <v>277875.98</v>
      </c>
    </row>
    <row r="185" spans="1:32" x14ac:dyDescent="0.2">
      <c r="A185" s="251" t="s">
        <v>25</v>
      </c>
      <c r="B185" s="89">
        <v>446054.23</v>
      </c>
      <c r="C185" s="89">
        <v>25447.24</v>
      </c>
      <c r="D185" s="89">
        <v>260819.44</v>
      </c>
      <c r="G185" s="251">
        <v>1694376.19</v>
      </c>
      <c r="H185" s="251">
        <v>273162.08</v>
      </c>
      <c r="K185" s="232">
        <v>6000</v>
      </c>
      <c r="L185" s="232">
        <v>71105.53</v>
      </c>
      <c r="M185" s="232">
        <v>0</v>
      </c>
      <c r="N185" s="232">
        <v>16548.169999999998</v>
      </c>
      <c r="Q185" s="251">
        <v>215578.56</v>
      </c>
      <c r="R185" s="251">
        <v>4128965.53</v>
      </c>
      <c r="S185" s="73">
        <v>1677864.78</v>
      </c>
      <c r="T185" s="73">
        <v>260000</v>
      </c>
      <c r="U185" s="73">
        <v>825.62</v>
      </c>
      <c r="W185" s="73">
        <v>711401.4</v>
      </c>
      <c r="X185" s="73">
        <v>1020400</v>
      </c>
      <c r="Y185" s="90">
        <v>1293451.3999999999</v>
      </c>
      <c r="Z185" s="90">
        <v>0</v>
      </c>
      <c r="AB185" s="90">
        <v>776158.46</v>
      </c>
      <c r="AC185" s="90">
        <v>166612.93</v>
      </c>
    </row>
    <row r="186" spans="1:32" x14ac:dyDescent="0.2">
      <c r="A186" s="251" t="s">
        <v>26</v>
      </c>
      <c r="B186" s="89">
        <v>315737.28000000003</v>
      </c>
      <c r="C186" s="89">
        <v>13136.4</v>
      </c>
      <c r="D186" s="89">
        <v>180457.17</v>
      </c>
      <c r="E186" s="89">
        <v>381525</v>
      </c>
      <c r="G186" s="251">
        <v>270760.58</v>
      </c>
      <c r="H186" s="251">
        <v>649626.96</v>
      </c>
      <c r="K186" s="232">
        <v>0</v>
      </c>
      <c r="L186" s="232">
        <v>81007.3</v>
      </c>
      <c r="M186" s="232">
        <v>31900</v>
      </c>
      <c r="N186" s="232">
        <v>10000</v>
      </c>
      <c r="O186" s="251">
        <v>50200</v>
      </c>
      <c r="Q186" s="251">
        <v>387929.98</v>
      </c>
      <c r="R186" s="251">
        <v>1898710.57</v>
      </c>
      <c r="S186" s="73">
        <v>2038646.53</v>
      </c>
      <c r="T186" s="73">
        <v>124040</v>
      </c>
      <c r="U186" s="73">
        <v>936.99</v>
      </c>
      <c r="W186" s="73">
        <v>1512725</v>
      </c>
      <c r="X186" s="73">
        <v>45000</v>
      </c>
      <c r="Y186" s="90">
        <v>2142995</v>
      </c>
      <c r="Z186" s="90">
        <v>7850</v>
      </c>
      <c r="AB186" s="90">
        <v>775517.39</v>
      </c>
      <c r="AC186" s="90">
        <v>100927.87</v>
      </c>
    </row>
    <row r="187" spans="1:32" x14ac:dyDescent="0.2">
      <c r="A187" s="251" t="s">
        <v>27</v>
      </c>
      <c r="B187" s="89">
        <v>669073.12</v>
      </c>
      <c r="C187" s="89">
        <v>10153.84</v>
      </c>
      <c r="D187" s="89">
        <v>51692.800000000003</v>
      </c>
      <c r="G187" s="251">
        <v>475627.53</v>
      </c>
      <c r="H187" s="251">
        <v>602868.12</v>
      </c>
      <c r="K187" s="232">
        <v>3000</v>
      </c>
      <c r="L187" s="232">
        <v>72432</v>
      </c>
      <c r="N187" s="232">
        <v>18001.099999999999</v>
      </c>
      <c r="Q187" s="251">
        <v>219718.79</v>
      </c>
      <c r="R187" s="251">
        <v>2242933.0699999998</v>
      </c>
      <c r="S187" s="73">
        <v>1554056.61</v>
      </c>
      <c r="U187" s="73">
        <v>762.7</v>
      </c>
      <c r="W187" s="73">
        <v>1331688.8999999999</v>
      </c>
      <c r="X187" s="73">
        <v>136800</v>
      </c>
      <c r="Y187" s="90">
        <v>1954316.9</v>
      </c>
      <c r="Z187" s="90">
        <v>4625</v>
      </c>
      <c r="AB187" s="90">
        <v>809595.06</v>
      </c>
      <c r="AC187" s="90">
        <v>242316.34</v>
      </c>
      <c r="AE187" s="90">
        <v>90617.16</v>
      </c>
    </row>
    <row r="188" spans="1:32" x14ac:dyDescent="0.2">
      <c r="A188" s="251" t="s">
        <v>2795</v>
      </c>
      <c r="B188" s="89">
        <v>380164.99</v>
      </c>
      <c r="C188" s="89">
        <v>23004</v>
      </c>
      <c r="D188" s="89">
        <v>110670.62</v>
      </c>
      <c r="G188" s="251">
        <v>787784.15</v>
      </c>
      <c r="H188" s="251">
        <v>370312.34</v>
      </c>
      <c r="K188" s="232">
        <v>24285</v>
      </c>
      <c r="L188" s="232">
        <v>63921.26</v>
      </c>
      <c r="M188" s="232">
        <v>2720</v>
      </c>
      <c r="N188" s="232">
        <v>102025.99</v>
      </c>
      <c r="Q188" s="251">
        <v>146734.20000000001</v>
      </c>
      <c r="R188" s="251">
        <v>3605471.06</v>
      </c>
      <c r="S188" s="73">
        <v>1527287.56</v>
      </c>
      <c r="U188" s="73">
        <v>347.23</v>
      </c>
      <c r="W188" s="73">
        <v>949770</v>
      </c>
      <c r="X188" s="73">
        <v>70800</v>
      </c>
      <c r="Y188" s="90">
        <v>1644120</v>
      </c>
      <c r="Z188" s="90">
        <v>4130</v>
      </c>
      <c r="AB188" s="90">
        <v>708649.67</v>
      </c>
      <c r="AC188" s="90">
        <v>252425.16</v>
      </c>
    </row>
    <row r="189" spans="1:32" x14ac:dyDescent="0.2">
      <c r="A189" s="251" t="s">
        <v>28</v>
      </c>
      <c r="B189" s="89">
        <v>1286519.23</v>
      </c>
      <c r="C189" s="89">
        <v>17317.419999999998</v>
      </c>
      <c r="D189" s="89">
        <v>205640.57</v>
      </c>
      <c r="G189" s="251">
        <v>1977228.65</v>
      </c>
      <c r="H189" s="251">
        <v>373637.29</v>
      </c>
      <c r="K189" s="232">
        <v>1440</v>
      </c>
      <c r="L189" s="232">
        <v>84137.16</v>
      </c>
      <c r="M189" s="232">
        <v>6000</v>
      </c>
      <c r="N189" s="232">
        <v>16039.71</v>
      </c>
      <c r="Q189" s="251">
        <v>384122.99</v>
      </c>
      <c r="R189" s="251">
        <v>3600900</v>
      </c>
      <c r="S189" s="73">
        <v>2162094.6</v>
      </c>
      <c r="U189" s="73">
        <v>1210.92</v>
      </c>
      <c r="W189" s="73">
        <v>1182005.6000000001</v>
      </c>
      <c r="X189" s="73">
        <v>572250</v>
      </c>
      <c r="Y189" s="90">
        <v>1797034.6</v>
      </c>
      <c r="Z189" s="90">
        <v>0</v>
      </c>
      <c r="AB189" s="90">
        <v>834017.55</v>
      </c>
      <c r="AC189" s="90">
        <v>333746.01</v>
      </c>
    </row>
    <row r="190" spans="1:32" x14ac:dyDescent="0.2">
      <c r="A190" s="251" t="s">
        <v>2754</v>
      </c>
      <c r="B190" s="89">
        <v>661049.06000000006</v>
      </c>
      <c r="C190" s="89">
        <v>4361</v>
      </c>
      <c r="D190" s="89">
        <v>108259.13</v>
      </c>
      <c r="G190" s="251">
        <v>677342.92</v>
      </c>
      <c r="H190" s="251">
        <v>71606.91</v>
      </c>
      <c r="K190" s="232">
        <v>0</v>
      </c>
      <c r="L190" s="232">
        <v>30756.76</v>
      </c>
      <c r="N190" s="232">
        <v>3783.64</v>
      </c>
      <c r="Q190" s="251">
        <v>69881.070000000007</v>
      </c>
      <c r="R190" s="251">
        <v>2938659.03</v>
      </c>
      <c r="S190" s="73">
        <v>1042647.05</v>
      </c>
      <c r="T190" s="73">
        <v>234130</v>
      </c>
      <c r="U190" s="73">
        <v>701.62</v>
      </c>
      <c r="W190" s="73">
        <v>1259659.5900000001</v>
      </c>
      <c r="X190" s="73">
        <v>4500</v>
      </c>
      <c r="Y190" s="90">
        <v>1543754.59</v>
      </c>
      <c r="AB190" s="90">
        <v>358537.99</v>
      </c>
      <c r="AC190" s="90">
        <v>160358.28</v>
      </c>
    </row>
    <row r="191" spans="1:32" x14ac:dyDescent="0.2">
      <c r="A191" s="251" t="s">
        <v>2755</v>
      </c>
      <c r="B191" s="89">
        <v>209306.84</v>
      </c>
      <c r="C191" s="89">
        <v>1275</v>
      </c>
      <c r="D191" s="89">
        <v>189281.54</v>
      </c>
      <c r="G191" s="251">
        <v>1782667.64</v>
      </c>
      <c r="H191" s="251">
        <v>623022.64</v>
      </c>
      <c r="L191" s="232">
        <v>25795.61</v>
      </c>
      <c r="N191" s="232">
        <v>1360.94</v>
      </c>
      <c r="Q191" s="251">
        <v>16800</v>
      </c>
      <c r="R191" s="251">
        <v>309271.51</v>
      </c>
      <c r="S191" s="73">
        <v>1044056.58</v>
      </c>
      <c r="U191" s="73">
        <v>953.16</v>
      </c>
      <c r="W191" s="73">
        <v>1123699</v>
      </c>
      <c r="X191" s="73">
        <v>100500</v>
      </c>
      <c r="Y191" s="90">
        <v>1447159</v>
      </c>
      <c r="AB191" s="90">
        <v>460818.49</v>
      </c>
      <c r="AC191" s="90">
        <v>23033.58</v>
      </c>
    </row>
    <row r="192" spans="1:32" x14ac:dyDescent="0.2">
      <c r="A192" s="251" t="s">
        <v>2756</v>
      </c>
      <c r="B192" s="89">
        <v>304325.86</v>
      </c>
      <c r="C192" s="89">
        <v>2400</v>
      </c>
      <c r="D192" s="89">
        <v>139241.96</v>
      </c>
      <c r="G192" s="251">
        <v>2522108.1800000002</v>
      </c>
      <c r="H192" s="251">
        <v>274393.08</v>
      </c>
      <c r="K192" s="232">
        <v>0</v>
      </c>
      <c r="L192" s="232">
        <v>71107</v>
      </c>
      <c r="N192" s="232">
        <v>355.24</v>
      </c>
      <c r="Q192" s="251">
        <v>154994.44</v>
      </c>
      <c r="R192" s="251">
        <v>2920045.89</v>
      </c>
      <c r="S192" s="73">
        <v>1440569.22</v>
      </c>
      <c r="U192" s="73">
        <v>427.89</v>
      </c>
      <c r="W192" s="73">
        <v>1774407.65</v>
      </c>
      <c r="X192" s="73">
        <v>20240</v>
      </c>
      <c r="Y192" s="90">
        <v>2307377.65</v>
      </c>
      <c r="AB192" s="90">
        <v>541407.94999999995</v>
      </c>
      <c r="AC192" s="90">
        <v>317881.5</v>
      </c>
    </row>
    <row r="193" spans="1:32" x14ac:dyDescent="0.2">
      <c r="A193" s="251" t="s">
        <v>2757</v>
      </c>
      <c r="B193" s="89">
        <v>650387.25</v>
      </c>
      <c r="C193" s="89">
        <v>1097</v>
      </c>
      <c r="D193" s="89">
        <v>80203.88</v>
      </c>
      <c r="G193" s="251">
        <v>466729.42</v>
      </c>
      <c r="H193" s="251">
        <v>410488.47</v>
      </c>
      <c r="K193" s="232">
        <v>0</v>
      </c>
      <c r="L193" s="232">
        <v>31100</v>
      </c>
      <c r="N193" s="232">
        <v>33.64</v>
      </c>
      <c r="Q193" s="251">
        <v>48312.09</v>
      </c>
      <c r="R193" s="251">
        <v>2662416.9900000002</v>
      </c>
      <c r="S193" s="73">
        <v>1042813.6</v>
      </c>
      <c r="T193" s="73">
        <v>223874</v>
      </c>
      <c r="U193" s="73">
        <v>873.43</v>
      </c>
      <c r="W193" s="73">
        <v>699174</v>
      </c>
      <c r="X193" s="73">
        <v>27000</v>
      </c>
      <c r="Y193" s="90">
        <v>990694</v>
      </c>
      <c r="AB193" s="90">
        <v>491156.17</v>
      </c>
      <c r="AC193" s="90">
        <v>136192.56</v>
      </c>
    </row>
    <row r="194" spans="1:32" x14ac:dyDescent="0.2">
      <c r="A194" s="251" t="s">
        <v>2758</v>
      </c>
      <c r="B194" s="89">
        <v>985301.8</v>
      </c>
      <c r="C194" s="89">
        <v>0</v>
      </c>
      <c r="D194" s="89">
        <v>31479.78</v>
      </c>
      <c r="G194" s="251">
        <v>230743.4</v>
      </c>
      <c r="H194" s="251">
        <v>280803.82</v>
      </c>
      <c r="K194" s="232">
        <v>0</v>
      </c>
      <c r="L194" s="232">
        <v>42644.3</v>
      </c>
      <c r="N194" s="232">
        <v>35.51</v>
      </c>
      <c r="Q194" s="251">
        <v>18000</v>
      </c>
      <c r="R194" s="251">
        <v>2577037.9500000002</v>
      </c>
      <c r="S194" s="73">
        <v>1405354.3</v>
      </c>
      <c r="T194" s="73">
        <v>141330</v>
      </c>
      <c r="U194" s="73">
        <v>1150.96</v>
      </c>
      <c r="W194" s="73">
        <v>404554.5</v>
      </c>
      <c r="Y194" s="90">
        <v>913643.5</v>
      </c>
      <c r="AB194" s="90">
        <v>500668.07</v>
      </c>
      <c r="AC194" s="90">
        <v>141847.92000000001</v>
      </c>
    </row>
    <row r="195" spans="1:32" x14ac:dyDescent="0.2">
      <c r="A195" s="251" t="s">
        <v>2759</v>
      </c>
      <c r="B195" s="89">
        <v>1435550.07</v>
      </c>
      <c r="C195" s="89">
        <v>13880</v>
      </c>
      <c r="D195" s="89">
        <v>79252.320000000007</v>
      </c>
      <c r="E195" s="89">
        <v>0</v>
      </c>
      <c r="G195" s="251">
        <v>687242.84</v>
      </c>
      <c r="H195" s="251">
        <v>601182.91</v>
      </c>
      <c r="L195" s="232">
        <v>56000</v>
      </c>
      <c r="N195" s="232">
        <v>61677.5</v>
      </c>
      <c r="Q195" s="251">
        <v>554040.53</v>
      </c>
      <c r="R195" s="251">
        <v>2987149.95</v>
      </c>
      <c r="S195" s="73">
        <v>1448213.84</v>
      </c>
      <c r="T195" s="73">
        <v>118032</v>
      </c>
      <c r="U195" s="73">
        <v>1984.22</v>
      </c>
      <c r="W195" s="73">
        <v>634590</v>
      </c>
      <c r="X195" s="73">
        <v>55270</v>
      </c>
      <c r="Y195" s="90">
        <v>1161800</v>
      </c>
      <c r="AB195" s="90">
        <v>866633.93</v>
      </c>
      <c r="AC195" s="90">
        <v>270145.40000000002</v>
      </c>
      <c r="AF195" s="90">
        <v>108</v>
      </c>
    </row>
    <row r="196" spans="1:32" x14ac:dyDescent="0.2">
      <c r="A196" s="251" t="s">
        <v>2760</v>
      </c>
      <c r="B196" s="89">
        <v>979929.43</v>
      </c>
      <c r="C196" s="89">
        <v>26022.81</v>
      </c>
      <c r="D196" s="89">
        <v>163431.28</v>
      </c>
      <c r="G196" s="251">
        <v>3291273.12</v>
      </c>
      <c r="H196" s="251">
        <v>310790.53000000003</v>
      </c>
      <c r="K196" s="232">
        <v>0</v>
      </c>
      <c r="L196" s="232">
        <v>0</v>
      </c>
      <c r="M196" s="232">
        <v>51300</v>
      </c>
      <c r="N196" s="232">
        <v>2261.67</v>
      </c>
      <c r="Q196" s="251">
        <v>178471.18</v>
      </c>
      <c r="R196" s="251">
        <v>2987149.95</v>
      </c>
      <c r="S196" s="73">
        <v>1212583.8400000001</v>
      </c>
      <c r="U196" s="73">
        <v>1433.48</v>
      </c>
      <c r="W196" s="73">
        <v>1401300</v>
      </c>
      <c r="Y196" s="90">
        <v>1485210</v>
      </c>
      <c r="AB196" s="90">
        <v>699005.9</v>
      </c>
      <c r="AC196" s="90">
        <v>5315.31</v>
      </c>
    </row>
    <row r="197" spans="1:32" x14ac:dyDescent="0.2">
      <c r="A197" s="251" t="s">
        <v>2761</v>
      </c>
      <c r="B197" s="89">
        <v>994739.18</v>
      </c>
      <c r="C197" s="89">
        <v>8300</v>
      </c>
      <c r="D197" s="89">
        <v>53106.239999999998</v>
      </c>
      <c r="G197" s="251">
        <v>667295.16</v>
      </c>
      <c r="H197" s="251">
        <v>195431.59</v>
      </c>
      <c r="K197" s="232">
        <v>0</v>
      </c>
      <c r="L197" s="232">
        <v>20022</v>
      </c>
      <c r="N197" s="232">
        <v>369.16</v>
      </c>
      <c r="Q197" s="251">
        <v>321933.95</v>
      </c>
      <c r="R197" s="251">
        <v>2090614.96</v>
      </c>
      <c r="S197" s="73">
        <v>1170863.33</v>
      </c>
      <c r="T197" s="73">
        <v>137850</v>
      </c>
      <c r="U197" s="73">
        <v>1506.82</v>
      </c>
      <c r="W197" s="73">
        <v>1196824.6000000001</v>
      </c>
      <c r="X197" s="73">
        <v>101800</v>
      </c>
      <c r="Y197" s="90">
        <v>1686104.6</v>
      </c>
      <c r="AB197" s="90">
        <v>677266.23</v>
      </c>
      <c r="AC197" s="90">
        <v>153053.9</v>
      </c>
      <c r="AD197" s="90">
        <v>0</v>
      </c>
    </row>
    <row r="198" spans="1:32" x14ac:dyDescent="0.2">
      <c r="A198" s="251" t="s">
        <v>2762</v>
      </c>
      <c r="B198" s="89">
        <v>1219973.3899999999</v>
      </c>
      <c r="C198" s="89">
        <v>296478.08000000002</v>
      </c>
      <c r="D198" s="89">
        <v>81069.11</v>
      </c>
      <c r="G198" s="251">
        <v>547386.49</v>
      </c>
      <c r="H198" s="251">
        <v>576517.46</v>
      </c>
      <c r="L198" s="232">
        <v>126330</v>
      </c>
      <c r="N198" s="232">
        <v>0</v>
      </c>
      <c r="Q198" s="251">
        <v>-40532.050000000003</v>
      </c>
      <c r="R198" s="251">
        <v>433496.95</v>
      </c>
      <c r="S198" s="73">
        <v>1965948.84</v>
      </c>
      <c r="T198" s="73">
        <v>71600</v>
      </c>
      <c r="U198" s="73">
        <v>1669.75</v>
      </c>
      <c r="W198" s="73">
        <v>1198980</v>
      </c>
      <c r="X198" s="73">
        <v>95900</v>
      </c>
      <c r="Y198" s="90">
        <v>1653565</v>
      </c>
      <c r="Z198" s="90">
        <v>5136</v>
      </c>
      <c r="AB198" s="90">
        <v>949748.28</v>
      </c>
      <c r="AC198" s="90">
        <v>165849.98000000001</v>
      </c>
      <c r="AF198" s="90">
        <v>86.7</v>
      </c>
    </row>
    <row r="199" spans="1:32" x14ac:dyDescent="0.2">
      <c r="A199" s="251" t="s">
        <v>2763</v>
      </c>
      <c r="B199" s="89">
        <v>722134.36</v>
      </c>
      <c r="C199" s="89">
        <v>0</v>
      </c>
      <c r="D199" s="89">
        <v>101826.89</v>
      </c>
      <c r="E199" s="89">
        <v>7374</v>
      </c>
      <c r="G199" s="251">
        <v>980499.1</v>
      </c>
      <c r="H199" s="251">
        <v>-781216.52</v>
      </c>
      <c r="K199" s="232">
        <v>42000</v>
      </c>
      <c r="L199" s="232">
        <v>141316.1</v>
      </c>
      <c r="M199" s="232">
        <v>7640</v>
      </c>
      <c r="Q199" s="251">
        <v>-1731260.95</v>
      </c>
      <c r="R199" s="251">
        <v>4047651.72</v>
      </c>
      <c r="S199" s="73">
        <v>537407.44999999995</v>
      </c>
      <c r="U199" s="73">
        <v>1541.09</v>
      </c>
      <c r="W199" s="73">
        <v>1199160</v>
      </c>
      <c r="Y199" s="90">
        <v>1412360</v>
      </c>
      <c r="AA199" s="90">
        <v>7744</v>
      </c>
      <c r="AB199" s="90">
        <v>470188.26</v>
      </c>
      <c r="AC199" s="90">
        <v>1124906.04</v>
      </c>
    </row>
    <row r="200" spans="1:32" x14ac:dyDescent="0.2">
      <c r="A200" s="251" t="s">
        <v>2764</v>
      </c>
      <c r="B200" s="89">
        <v>658860.82999999996</v>
      </c>
      <c r="C200" s="89">
        <v>11100</v>
      </c>
      <c r="D200" s="89">
        <v>74056.98</v>
      </c>
      <c r="E200" s="89">
        <v>0</v>
      </c>
      <c r="G200" s="251">
        <v>790727.92</v>
      </c>
      <c r="H200" s="251">
        <v>284351.32</v>
      </c>
      <c r="K200" s="232">
        <v>3500</v>
      </c>
      <c r="L200" s="232">
        <v>104919.65</v>
      </c>
      <c r="Q200" s="251">
        <v>875921.81</v>
      </c>
      <c r="R200" s="251">
        <v>769808.6</v>
      </c>
      <c r="S200" s="73">
        <v>904494.09</v>
      </c>
      <c r="U200" s="73">
        <v>1000.18</v>
      </c>
      <c r="W200" s="73">
        <v>897850.5</v>
      </c>
      <c r="Y200" s="90">
        <v>1207200.5</v>
      </c>
      <c r="AB200" s="90">
        <v>411423.92</v>
      </c>
      <c r="AC200" s="90">
        <v>135336.06</v>
      </c>
    </row>
    <row r="201" spans="1:32" x14ac:dyDescent="0.2">
      <c r="A201" s="251" t="s">
        <v>2765</v>
      </c>
      <c r="B201" s="89">
        <v>244113.65</v>
      </c>
      <c r="C201" s="89">
        <v>171359.38</v>
      </c>
      <c r="D201" s="89">
        <v>72602.55</v>
      </c>
      <c r="E201" s="89">
        <v>0</v>
      </c>
      <c r="G201" s="251">
        <v>961184.09</v>
      </c>
      <c r="H201" s="251">
        <v>165456.57</v>
      </c>
      <c r="K201" s="232">
        <v>8500</v>
      </c>
      <c r="L201" s="232">
        <v>21150</v>
      </c>
      <c r="M201" s="232">
        <v>57679</v>
      </c>
      <c r="Q201" s="251">
        <v>1838407.9</v>
      </c>
      <c r="S201" s="73">
        <v>932709.07</v>
      </c>
      <c r="T201" s="73">
        <v>486480</v>
      </c>
      <c r="U201" s="73">
        <v>636.15</v>
      </c>
      <c r="W201" s="73">
        <v>920556</v>
      </c>
      <c r="Y201" s="90">
        <v>1408186</v>
      </c>
      <c r="AB201" s="90">
        <v>872496.07</v>
      </c>
      <c r="AC201" s="90">
        <v>121781.25</v>
      </c>
    </row>
    <row r="202" spans="1:32" x14ac:dyDescent="0.2">
      <c r="A202" s="251" t="s">
        <v>2766</v>
      </c>
      <c r="B202" s="89">
        <v>180363.6</v>
      </c>
      <c r="C202" s="89">
        <v>0</v>
      </c>
      <c r="D202" s="89">
        <v>30658.48</v>
      </c>
      <c r="E202" s="89">
        <v>0</v>
      </c>
      <c r="G202" s="251">
        <v>943742.68</v>
      </c>
      <c r="H202" s="251">
        <v>316333.37</v>
      </c>
      <c r="K202" s="232">
        <v>4000</v>
      </c>
      <c r="L202" s="232">
        <v>45600</v>
      </c>
      <c r="M202" s="232">
        <v>2300</v>
      </c>
      <c r="Q202" s="251">
        <v>-537437.31000000006</v>
      </c>
      <c r="R202" s="251">
        <v>2464354.4300000002</v>
      </c>
      <c r="S202" s="73">
        <v>732886.71</v>
      </c>
      <c r="T202" s="73">
        <v>45000</v>
      </c>
      <c r="U202" s="73">
        <v>470.54</v>
      </c>
      <c r="W202" s="73">
        <v>738517.5</v>
      </c>
      <c r="Y202" s="90">
        <v>1079227.5</v>
      </c>
      <c r="AB202" s="90">
        <v>323093.65000000002</v>
      </c>
      <c r="AC202" s="90">
        <v>264973.02</v>
      </c>
    </row>
    <row r="203" spans="1:32" x14ac:dyDescent="0.2">
      <c r="A203" s="251" t="s">
        <v>2767</v>
      </c>
      <c r="B203" s="89">
        <v>605024.48</v>
      </c>
      <c r="C203" s="89">
        <v>0</v>
      </c>
      <c r="D203" s="89">
        <v>191750.73</v>
      </c>
      <c r="G203" s="251">
        <v>1309012.8700000001</v>
      </c>
      <c r="H203" s="251">
        <v>182926.06</v>
      </c>
      <c r="K203" s="232">
        <v>83044</v>
      </c>
      <c r="L203" s="232">
        <v>121859.11</v>
      </c>
      <c r="Q203" s="251">
        <v>1079706.33</v>
      </c>
      <c r="R203" s="251">
        <v>1488605.78</v>
      </c>
      <c r="S203" s="73">
        <v>659286.01</v>
      </c>
      <c r="U203" s="73">
        <v>1152.1199999999999</v>
      </c>
      <c r="W203" s="73">
        <v>1207611</v>
      </c>
      <c r="Y203" s="90">
        <v>1695341</v>
      </c>
      <c r="AB203" s="90">
        <v>403625.09</v>
      </c>
      <c r="AC203" s="90">
        <v>238381.43</v>
      </c>
    </row>
    <row r="204" spans="1:32" x14ac:dyDescent="0.2">
      <c r="A204" s="251" t="s">
        <v>2768</v>
      </c>
      <c r="B204" s="89">
        <v>609243.34</v>
      </c>
      <c r="C204" s="89">
        <v>1000</v>
      </c>
      <c r="D204" s="89">
        <v>10841.3</v>
      </c>
      <c r="E204" s="89">
        <v>1270</v>
      </c>
      <c r="G204" s="251">
        <v>238518.61</v>
      </c>
      <c r="H204" s="251">
        <v>149265.53</v>
      </c>
      <c r="K204" s="232">
        <v>55550</v>
      </c>
      <c r="L204" s="232">
        <v>21364.84</v>
      </c>
      <c r="M204" s="232">
        <v>400</v>
      </c>
      <c r="Q204" s="251">
        <v>-1592681.02</v>
      </c>
      <c r="R204" s="251">
        <v>2328715.77</v>
      </c>
      <c r="S204" s="73">
        <v>548140.63</v>
      </c>
      <c r="T204" s="73">
        <v>205800</v>
      </c>
      <c r="U204" s="73">
        <v>940.05</v>
      </c>
      <c r="W204" s="73">
        <v>939330</v>
      </c>
      <c r="Y204" s="90">
        <v>1085640</v>
      </c>
      <c r="Z204" s="90">
        <v>1200</v>
      </c>
      <c r="AB204" s="90">
        <v>342249.94</v>
      </c>
      <c r="AC204" s="90">
        <v>57422.55</v>
      </c>
    </row>
    <row r="205" spans="1:32" x14ac:dyDescent="0.2">
      <c r="A205" s="251" t="s">
        <v>2769</v>
      </c>
      <c r="B205" s="89">
        <v>861260.88</v>
      </c>
      <c r="C205" s="89">
        <v>0</v>
      </c>
      <c r="D205" s="89">
        <v>116304.17</v>
      </c>
      <c r="G205" s="251">
        <v>2283312.29</v>
      </c>
      <c r="H205" s="251">
        <v>405540.89</v>
      </c>
      <c r="K205" s="232">
        <v>13500</v>
      </c>
      <c r="L205" s="232">
        <v>19650</v>
      </c>
      <c r="Q205" s="251">
        <v>-320180.18</v>
      </c>
      <c r="R205" s="251">
        <v>4119895.74</v>
      </c>
      <c r="S205" s="73">
        <v>521840.37</v>
      </c>
      <c r="T205" s="73">
        <v>182237</v>
      </c>
      <c r="U205" s="73">
        <v>1597.43</v>
      </c>
      <c r="W205" s="73">
        <v>996303</v>
      </c>
      <c r="Y205" s="90">
        <v>1171768.5</v>
      </c>
      <c r="AB205" s="90">
        <v>587583.06999999995</v>
      </c>
      <c r="AC205" s="90">
        <v>67918.06</v>
      </c>
    </row>
    <row r="206" spans="1:32" x14ac:dyDescent="0.2">
      <c r="A206" s="251" t="s">
        <v>2793</v>
      </c>
      <c r="B206" s="89">
        <v>884995.56</v>
      </c>
      <c r="C206" s="89">
        <v>30442.95</v>
      </c>
      <c r="D206" s="89">
        <v>117808.81</v>
      </c>
      <c r="G206" s="251">
        <v>593116.46</v>
      </c>
      <c r="H206" s="251">
        <v>33118.89</v>
      </c>
      <c r="K206" s="232">
        <v>22600</v>
      </c>
      <c r="L206" s="232">
        <v>68835.59</v>
      </c>
      <c r="Q206" s="251">
        <v>-1374289.93</v>
      </c>
      <c r="R206" s="251">
        <v>2992215.82</v>
      </c>
      <c r="S206" s="73">
        <v>875312.93</v>
      </c>
      <c r="U206" s="73">
        <v>1328.07</v>
      </c>
      <c r="W206" s="73">
        <v>1796760</v>
      </c>
      <c r="Y206" s="90">
        <v>1971887</v>
      </c>
      <c r="AA206" s="90">
        <v>7552</v>
      </c>
      <c r="AB206" s="90">
        <v>419580.45</v>
      </c>
      <c r="AC206" s="90">
        <v>201750.1</v>
      </c>
    </row>
    <row r="207" spans="1:32" x14ac:dyDescent="0.2">
      <c r="A207" s="251" t="s">
        <v>2804</v>
      </c>
      <c r="B207" s="89">
        <v>305750.48</v>
      </c>
      <c r="C207" s="89">
        <v>5400</v>
      </c>
      <c r="D207" s="89">
        <v>28142.54</v>
      </c>
      <c r="G207" s="251">
        <v>1213169.6000000001</v>
      </c>
      <c r="H207" s="251">
        <v>189326.19</v>
      </c>
      <c r="K207" s="232">
        <v>4800</v>
      </c>
      <c r="L207" s="232">
        <v>23013.96</v>
      </c>
      <c r="Q207" s="251">
        <v>1010547.35</v>
      </c>
      <c r="R207" s="251">
        <v>889745.48</v>
      </c>
      <c r="S207" s="73">
        <v>455419.37</v>
      </c>
      <c r="T207" s="73">
        <v>91600</v>
      </c>
      <c r="U207" s="73">
        <v>393.64</v>
      </c>
      <c r="Y207" s="90">
        <v>94630</v>
      </c>
      <c r="AA207" s="90">
        <v>11280</v>
      </c>
      <c r="AB207" s="90">
        <v>307094.25</v>
      </c>
      <c r="AC207" s="90">
        <v>118372.62</v>
      </c>
    </row>
    <row r="208" spans="1:32" x14ac:dyDescent="0.2">
      <c r="A208" s="251" t="s">
        <v>2770</v>
      </c>
      <c r="B208" s="89">
        <v>776607.13</v>
      </c>
      <c r="C208" s="89">
        <v>11100</v>
      </c>
      <c r="D208" s="89">
        <v>72623.03</v>
      </c>
      <c r="G208" s="251">
        <v>1920005.08</v>
      </c>
      <c r="H208" s="251">
        <v>291368.15000000002</v>
      </c>
      <c r="K208" s="232">
        <v>0</v>
      </c>
      <c r="L208" s="232">
        <v>26640</v>
      </c>
      <c r="N208" s="232">
        <v>1182</v>
      </c>
      <c r="Q208" s="251">
        <v>4422.49</v>
      </c>
      <c r="R208" s="251">
        <v>574807.30000000005</v>
      </c>
      <c r="S208" s="73">
        <v>1172333.8500000001</v>
      </c>
      <c r="U208" s="73">
        <v>1327.9</v>
      </c>
      <c r="W208" s="73">
        <v>1428147</v>
      </c>
      <c r="X208" s="73">
        <v>78597</v>
      </c>
      <c r="Y208" s="90">
        <v>1605714</v>
      </c>
      <c r="Z208" s="90">
        <v>2560</v>
      </c>
      <c r="AB208" s="90">
        <v>602907.07999999996</v>
      </c>
      <c r="AC208" s="90">
        <v>251608.36</v>
      </c>
    </row>
    <row r="209" spans="1:32" x14ac:dyDescent="0.2">
      <c r="A209" s="251" t="s">
        <v>2771</v>
      </c>
      <c r="B209" s="89">
        <v>449342.79</v>
      </c>
      <c r="C209" s="89">
        <v>17858</v>
      </c>
      <c r="D209" s="89">
        <v>75410.17</v>
      </c>
      <c r="G209" s="251">
        <v>-946469.27</v>
      </c>
      <c r="H209" s="251">
        <v>40726.6</v>
      </c>
      <c r="K209" s="232">
        <v>18750</v>
      </c>
      <c r="L209" s="232">
        <v>45557.86</v>
      </c>
      <c r="Q209" s="251">
        <v>4286</v>
      </c>
      <c r="R209" s="251">
        <v>2085517.75</v>
      </c>
      <c r="S209" s="73">
        <v>1052553.1200000001</v>
      </c>
      <c r="U209" s="73">
        <v>885.46</v>
      </c>
      <c r="W209" s="73">
        <v>305756</v>
      </c>
      <c r="X209" s="73">
        <v>63000</v>
      </c>
      <c r="Y209" s="90">
        <v>617143</v>
      </c>
      <c r="AB209" s="90">
        <v>446752.07</v>
      </c>
      <c r="AC209" s="90">
        <v>237057.72</v>
      </c>
    </row>
    <row r="210" spans="1:32" x14ac:dyDescent="0.2">
      <c r="A210" s="251" t="s">
        <v>2772</v>
      </c>
      <c r="B210" s="89">
        <v>1617873.9199999999</v>
      </c>
      <c r="C210" s="89">
        <v>55986</v>
      </c>
      <c r="D210" s="89">
        <v>167126.78</v>
      </c>
      <c r="G210" s="251">
        <v>846697.2</v>
      </c>
      <c r="H210" s="251">
        <v>387315.8</v>
      </c>
      <c r="K210" s="232">
        <v>1000</v>
      </c>
      <c r="L210" s="232">
        <v>126205</v>
      </c>
      <c r="O210" s="251">
        <v>234044.26</v>
      </c>
      <c r="Q210" s="251">
        <v>733.36</v>
      </c>
      <c r="R210" s="251">
        <v>2982894.62</v>
      </c>
      <c r="S210" s="73">
        <v>1616639.95</v>
      </c>
      <c r="T210" s="73">
        <v>71250</v>
      </c>
      <c r="U210" s="73">
        <v>2293.6999999999998</v>
      </c>
      <c r="W210" s="73">
        <v>1722159</v>
      </c>
      <c r="X210" s="73">
        <v>116900</v>
      </c>
      <c r="Y210" s="90">
        <v>2183202</v>
      </c>
      <c r="AB210" s="90">
        <v>640636.52</v>
      </c>
      <c r="AC210" s="90">
        <v>173426.63</v>
      </c>
    </row>
    <row r="211" spans="1:32" x14ac:dyDescent="0.2">
      <c r="A211" s="251" t="s">
        <v>2796</v>
      </c>
      <c r="B211" s="89">
        <v>515439.48</v>
      </c>
      <c r="C211" s="89">
        <v>3110</v>
      </c>
      <c r="D211" s="89">
        <v>72061.679999999993</v>
      </c>
      <c r="G211" s="251">
        <v>2125191.0099999998</v>
      </c>
      <c r="H211" s="251">
        <v>166334.76</v>
      </c>
      <c r="L211" s="232">
        <v>33340</v>
      </c>
      <c r="Q211" s="251">
        <v>119946.43</v>
      </c>
      <c r="R211" s="251">
        <v>2454994.11</v>
      </c>
      <c r="S211" s="73">
        <v>1059493.3400000001</v>
      </c>
      <c r="U211" s="73">
        <v>756.25</v>
      </c>
      <c r="W211" s="73">
        <v>1205536.5</v>
      </c>
      <c r="X211" s="73">
        <v>139888</v>
      </c>
      <c r="Y211" s="90">
        <v>1425702.5</v>
      </c>
      <c r="AB211" s="90">
        <v>626403.31000000006</v>
      </c>
      <c r="AC211" s="90">
        <v>193019.95</v>
      </c>
    </row>
    <row r="212" spans="1:32" x14ac:dyDescent="0.2">
      <c r="A212" s="251" t="s">
        <v>2773</v>
      </c>
      <c r="B212" s="89">
        <v>1285149.1399999999</v>
      </c>
      <c r="C212" s="89">
        <v>256347.28</v>
      </c>
      <c r="D212" s="89">
        <v>131782.88</v>
      </c>
      <c r="G212" s="251">
        <v>1443820.37</v>
      </c>
      <c r="H212" s="251">
        <v>385594.85</v>
      </c>
      <c r="K212" s="232">
        <v>20750</v>
      </c>
      <c r="L212" s="232">
        <v>117820.69</v>
      </c>
      <c r="N212" s="232">
        <v>300.08999999999997</v>
      </c>
      <c r="Q212" s="251">
        <v>3281871.5</v>
      </c>
      <c r="S212" s="73">
        <v>1662162.9</v>
      </c>
      <c r="T212" s="73">
        <v>131300</v>
      </c>
      <c r="U212" s="73">
        <v>2100.37</v>
      </c>
      <c r="W212" s="73">
        <v>1148590</v>
      </c>
      <c r="X212" s="73">
        <v>7020</v>
      </c>
      <c r="Y212" s="90">
        <v>1588420</v>
      </c>
      <c r="Z212" s="90">
        <v>1540</v>
      </c>
      <c r="AB212" s="90">
        <v>982402.91</v>
      </c>
      <c r="AC212" s="90">
        <v>177567.39</v>
      </c>
      <c r="AD212" s="90">
        <v>94976.73</v>
      </c>
    </row>
    <row r="213" spans="1:32" x14ac:dyDescent="0.2">
      <c r="A213" s="251" t="s">
        <v>2774</v>
      </c>
      <c r="B213" s="89">
        <v>756492.24</v>
      </c>
      <c r="C213" s="89">
        <v>17431</v>
      </c>
      <c r="D213" s="89">
        <v>156707.16</v>
      </c>
      <c r="G213" s="251">
        <v>571493.66</v>
      </c>
      <c r="H213" s="251">
        <v>446573.42</v>
      </c>
      <c r="K213" s="232">
        <v>0</v>
      </c>
      <c r="L213" s="232">
        <v>38584.69</v>
      </c>
      <c r="N213" s="232">
        <v>110.46</v>
      </c>
      <c r="Q213" s="251">
        <v>1733966.78</v>
      </c>
      <c r="S213" s="73">
        <v>214116.35</v>
      </c>
      <c r="U213" s="73">
        <v>982.51</v>
      </c>
      <c r="W213" s="73">
        <v>828000</v>
      </c>
      <c r="X213" s="73">
        <v>1052343.06</v>
      </c>
      <c r="Y213" s="90">
        <v>1260660</v>
      </c>
      <c r="AB213" s="90">
        <v>489873.3</v>
      </c>
      <c r="AC213" s="90">
        <v>118607.16</v>
      </c>
      <c r="AD213" s="90">
        <v>13927</v>
      </c>
      <c r="AF213" s="90">
        <v>9599.91</v>
      </c>
    </row>
    <row r="214" spans="1:32" x14ac:dyDescent="0.2">
      <c r="A214" s="251" t="s">
        <v>2775</v>
      </c>
      <c r="B214" s="89">
        <v>981708.96</v>
      </c>
      <c r="C214" s="89">
        <v>311697.5</v>
      </c>
      <c r="D214" s="89">
        <v>80703.02</v>
      </c>
      <c r="G214" s="251">
        <v>1870881.19</v>
      </c>
      <c r="H214" s="251">
        <v>91857</v>
      </c>
      <c r="K214" s="232">
        <v>4556</v>
      </c>
      <c r="L214" s="232">
        <v>185526.06</v>
      </c>
      <c r="Q214" s="251">
        <v>2788476.86</v>
      </c>
      <c r="S214" s="73">
        <v>1282576.21</v>
      </c>
      <c r="W214" s="73">
        <v>650240</v>
      </c>
      <c r="X214" s="73">
        <v>112800</v>
      </c>
      <c r="Y214" s="90">
        <v>1099982</v>
      </c>
      <c r="Z214" s="90">
        <v>5960</v>
      </c>
      <c r="AB214" s="90">
        <v>409059.43</v>
      </c>
      <c r="AC214" s="90">
        <v>143526.03</v>
      </c>
    </row>
    <row r="215" spans="1:32" x14ac:dyDescent="0.2">
      <c r="A215" s="251" t="s">
        <v>2776</v>
      </c>
      <c r="B215" s="89">
        <v>1699156.78</v>
      </c>
      <c r="C215" s="89">
        <v>32966.42</v>
      </c>
      <c r="D215" s="89">
        <v>172823.56</v>
      </c>
      <c r="G215" s="251">
        <v>1851582.48</v>
      </c>
      <c r="H215" s="251">
        <v>1022259.81</v>
      </c>
      <c r="K215" s="232">
        <v>56220</v>
      </c>
      <c r="L215" s="232">
        <v>53269.51</v>
      </c>
      <c r="N215" s="232">
        <v>2495.2800000000002</v>
      </c>
      <c r="Q215" s="251">
        <v>-787794.2</v>
      </c>
      <c r="R215" s="251">
        <v>5060758.04</v>
      </c>
      <c r="S215" s="73">
        <v>2184270.2400000002</v>
      </c>
      <c r="T215" s="73">
        <v>320093</v>
      </c>
      <c r="U215" s="73">
        <v>2655.44</v>
      </c>
      <c r="V215" s="73">
        <v>1295</v>
      </c>
      <c r="W215" s="73">
        <v>1551510</v>
      </c>
      <c r="X215" s="73">
        <v>174000</v>
      </c>
      <c r="Y215" s="90">
        <v>2293218</v>
      </c>
      <c r="AA215" s="90">
        <v>8260</v>
      </c>
      <c r="AB215" s="90">
        <v>1279024.93</v>
      </c>
      <c r="AC215" s="90">
        <v>205249.05</v>
      </c>
      <c r="AD215" s="90">
        <v>22304.58</v>
      </c>
      <c r="AF215" s="90">
        <v>9380</v>
      </c>
    </row>
    <row r="216" spans="1:32" x14ac:dyDescent="0.2">
      <c r="A216" s="251" t="s">
        <v>2797</v>
      </c>
      <c r="B216" s="89">
        <v>759844.35</v>
      </c>
      <c r="C216" s="89">
        <v>51162.73</v>
      </c>
      <c r="D216" s="89">
        <v>87670.74</v>
      </c>
      <c r="G216" s="251">
        <v>146432.76</v>
      </c>
      <c r="H216" s="251">
        <v>264071.28000000003</v>
      </c>
      <c r="K216" s="232">
        <v>93200</v>
      </c>
      <c r="L216" s="232">
        <v>26157.35</v>
      </c>
      <c r="N216" s="232">
        <v>354.21</v>
      </c>
      <c r="Q216" s="251">
        <v>-715799.46</v>
      </c>
      <c r="R216" s="251">
        <v>1741122.88</v>
      </c>
      <c r="S216" s="73">
        <v>1047769.74</v>
      </c>
      <c r="T216" s="73">
        <v>13525</v>
      </c>
      <c r="U216" s="73">
        <v>1019.01</v>
      </c>
      <c r="W216" s="73">
        <v>779060</v>
      </c>
      <c r="X216" s="73">
        <v>87500</v>
      </c>
      <c r="Y216" s="90">
        <v>1150243</v>
      </c>
      <c r="Z216" s="90">
        <v>4700</v>
      </c>
      <c r="AB216" s="90">
        <v>504494.42</v>
      </c>
      <c r="AC216" s="90">
        <v>92739.68</v>
      </c>
      <c r="AD216" s="90">
        <v>1875.77</v>
      </c>
    </row>
    <row r="217" spans="1:32" x14ac:dyDescent="0.2">
      <c r="A217" s="251" t="s">
        <v>2652</v>
      </c>
      <c r="B217" s="89">
        <v>361388.79</v>
      </c>
      <c r="C217" s="89">
        <v>25459.75</v>
      </c>
      <c r="D217" s="89">
        <v>71306.05</v>
      </c>
      <c r="G217" s="251">
        <v>896590.8</v>
      </c>
      <c r="H217" s="251">
        <v>715114.59</v>
      </c>
      <c r="K217" s="232">
        <v>0</v>
      </c>
      <c r="L217" s="232">
        <v>0</v>
      </c>
      <c r="N217" s="232">
        <v>1141.9100000000001</v>
      </c>
      <c r="O217" s="251">
        <v>51750</v>
      </c>
      <c r="Q217" s="251">
        <v>145207.03</v>
      </c>
      <c r="R217" s="251">
        <v>3760347.17</v>
      </c>
      <c r="S217" s="73">
        <v>1824747.74</v>
      </c>
      <c r="T217" s="73">
        <v>290460</v>
      </c>
      <c r="U217" s="73">
        <v>758.07</v>
      </c>
      <c r="W217" s="73">
        <v>1162660.5</v>
      </c>
      <c r="X217" s="73">
        <v>195800</v>
      </c>
      <c r="Y217" s="90">
        <v>2011396.5</v>
      </c>
      <c r="AB217" s="90">
        <v>902701.14</v>
      </c>
      <c r="AC217" s="90">
        <v>299182.62</v>
      </c>
    </row>
    <row r="218" spans="1:32" x14ac:dyDescent="0.2">
      <c r="A218" s="251" t="s">
        <v>2655</v>
      </c>
      <c r="B218" s="89">
        <v>316772.08</v>
      </c>
      <c r="C218" s="89">
        <v>6415.75</v>
      </c>
      <c r="D218" s="89">
        <v>62061.99</v>
      </c>
      <c r="G218" s="251">
        <v>99978.48</v>
      </c>
      <c r="H218" s="251">
        <v>46188.11</v>
      </c>
      <c r="K218" s="232">
        <v>2990</v>
      </c>
      <c r="L218" s="232">
        <v>43140</v>
      </c>
      <c r="N218" s="232">
        <v>412.89</v>
      </c>
      <c r="Q218" s="251">
        <v>63888.04</v>
      </c>
      <c r="R218" s="251">
        <v>2267172.48</v>
      </c>
      <c r="S218" s="73">
        <v>1055470.8999999999</v>
      </c>
      <c r="T218" s="73">
        <v>91906</v>
      </c>
      <c r="U218" s="73">
        <v>457.15</v>
      </c>
      <c r="W218" s="73">
        <v>744552</v>
      </c>
      <c r="Y218" s="90">
        <v>1150025.6000000001</v>
      </c>
      <c r="AB218" s="90">
        <v>418878.34</v>
      </c>
      <c r="AC218" s="90">
        <v>88817.42</v>
      </c>
      <c r="AD218" s="90">
        <v>67412.97</v>
      </c>
      <c r="AF218" s="90">
        <v>0</v>
      </c>
    </row>
    <row r="219" spans="1:32" x14ac:dyDescent="0.2">
      <c r="A219" s="251" t="s">
        <v>2656</v>
      </c>
      <c r="B219" s="89">
        <v>453192.56</v>
      </c>
      <c r="C219" s="89">
        <v>20000</v>
      </c>
      <c r="D219" s="89">
        <v>111105.25</v>
      </c>
      <c r="G219" s="251">
        <v>232347.08</v>
      </c>
      <c r="H219" s="251">
        <v>208185.1</v>
      </c>
      <c r="K219" s="232">
        <v>9220</v>
      </c>
      <c r="L219" s="232">
        <v>45478.28</v>
      </c>
      <c r="N219" s="232">
        <v>28523.99</v>
      </c>
      <c r="Q219" s="251">
        <v>41301.4</v>
      </c>
      <c r="R219" s="251">
        <v>1870864.76</v>
      </c>
      <c r="S219" s="73">
        <v>976553.3</v>
      </c>
      <c r="T219" s="73">
        <v>115900</v>
      </c>
      <c r="U219" s="73">
        <v>683.59</v>
      </c>
      <c r="W219" s="73">
        <v>1139220</v>
      </c>
      <c r="Y219" s="90">
        <v>1356479.8</v>
      </c>
      <c r="AB219" s="90">
        <v>608876.41</v>
      </c>
      <c r="AC219" s="90">
        <v>171316.6</v>
      </c>
    </row>
    <row r="220" spans="1:32" x14ac:dyDescent="0.2">
      <c r="A220" s="251" t="s">
        <v>2660</v>
      </c>
      <c r="B220" s="89">
        <v>533209.87</v>
      </c>
      <c r="C220" s="89">
        <v>96114.6</v>
      </c>
      <c r="D220" s="89">
        <v>379937.1</v>
      </c>
      <c r="G220" s="251">
        <v>505832.5</v>
      </c>
      <c r="H220" s="251">
        <v>646659.38</v>
      </c>
      <c r="K220" s="232">
        <v>14070</v>
      </c>
      <c r="L220" s="232">
        <v>132594.26</v>
      </c>
      <c r="N220" s="232">
        <v>638.17999999999995</v>
      </c>
      <c r="Q220" s="251">
        <v>-66854.13</v>
      </c>
      <c r="R220" s="251">
        <v>4524693.96</v>
      </c>
      <c r="S220" s="73">
        <v>3435212.88</v>
      </c>
      <c r="T220" s="73">
        <v>372025</v>
      </c>
      <c r="U220" s="73">
        <v>1385.8</v>
      </c>
      <c r="W220" s="73">
        <v>1087232.8</v>
      </c>
      <c r="Y220" s="90">
        <v>1961518</v>
      </c>
      <c r="Z220" s="90">
        <v>5000</v>
      </c>
      <c r="AB220" s="90">
        <v>1306187.3400000001</v>
      </c>
      <c r="AC220" s="90">
        <v>693261.55</v>
      </c>
      <c r="AF220" s="90">
        <v>478989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Q222"/>
  <sheetViews>
    <sheetView topLeftCell="AF1" zoomScale="60" zoomScaleNormal="60" workbookViewId="0">
      <pane ySplit="3" topLeftCell="A4" activePane="bottomLeft" state="frozen"/>
      <selection pane="bottomLeft" activeCell="AO19" sqref="AO19"/>
    </sheetView>
  </sheetViews>
  <sheetFormatPr defaultColWidth="9" defaultRowHeight="14.25" x14ac:dyDescent="0.2"/>
  <cols>
    <col min="1" max="1" width="6.75" style="256" bestFit="1" customWidth="1"/>
    <col min="2" max="2" width="14.625" style="256" customWidth="1"/>
    <col min="3" max="3" width="7.5" style="256" bestFit="1" customWidth="1"/>
    <col min="4" max="4" width="44.625" style="256" bestFit="1" customWidth="1"/>
    <col min="5" max="5" width="33.125" style="251"/>
    <col min="6" max="9" width="33.125" style="89"/>
    <col min="10" max="14" width="33.125" style="251"/>
    <col min="15" max="18" width="33.125" style="232"/>
    <col min="19" max="22" width="33.125" style="251"/>
    <col min="23" max="28" width="33.125" style="73"/>
    <col min="29" max="36" width="33.125" style="90"/>
    <col min="37" max="37" width="16.5" style="266" bestFit="1" customWidth="1"/>
    <col min="38" max="38" width="15.25" style="267" bestFit="1" customWidth="1"/>
    <col min="39" max="39" width="15.25" style="291" bestFit="1" customWidth="1"/>
    <col min="40" max="40" width="18.125" style="286" bestFit="1" customWidth="1"/>
    <col min="41" max="41" width="19.375" style="294" bestFit="1" customWidth="1"/>
    <col min="42" max="42" width="15.25" style="268" bestFit="1" customWidth="1"/>
    <col min="43" max="43" width="17.875" style="293" bestFit="1" customWidth="1"/>
    <col min="44" max="16384" width="9" style="293"/>
  </cols>
  <sheetData>
    <row r="1" spans="1:42" x14ac:dyDescent="0.2">
      <c r="E1" s="251" t="s">
        <v>2456</v>
      </c>
      <c r="F1" s="89" t="s">
        <v>2457</v>
      </c>
      <c r="G1" s="89" t="s">
        <v>2458</v>
      </c>
      <c r="H1" s="89" t="s">
        <v>2459</v>
      </c>
      <c r="I1" s="89" t="s">
        <v>2595</v>
      </c>
      <c r="J1" s="251" t="s">
        <v>2596</v>
      </c>
      <c r="K1" s="251" t="s">
        <v>2460</v>
      </c>
      <c r="L1" s="251" t="s">
        <v>2461</v>
      </c>
      <c r="M1" s="251" t="s">
        <v>2462</v>
      </c>
      <c r="N1" s="251" t="s">
        <v>2597</v>
      </c>
      <c r="O1" s="232" t="s">
        <v>2463</v>
      </c>
      <c r="P1" s="232" t="s">
        <v>2464</v>
      </c>
      <c r="Q1" s="232" t="s">
        <v>2465</v>
      </c>
      <c r="R1" s="232" t="s">
        <v>2466</v>
      </c>
      <c r="S1" s="251" t="s">
        <v>2467</v>
      </c>
      <c r="T1" s="251" t="s">
        <v>2468</v>
      </c>
      <c r="U1" s="251" t="s">
        <v>2469</v>
      </c>
      <c r="V1" s="251" t="s">
        <v>2470</v>
      </c>
      <c r="W1" s="73" t="s">
        <v>2471</v>
      </c>
      <c r="X1" s="73" t="s">
        <v>2472</v>
      </c>
      <c r="Y1" s="73" t="s">
        <v>2473</v>
      </c>
      <c r="Z1" s="73" t="s">
        <v>2598</v>
      </c>
      <c r="AA1" s="73" t="s">
        <v>2474</v>
      </c>
      <c r="AB1" s="73" t="s">
        <v>2475</v>
      </c>
      <c r="AC1" s="90" t="s">
        <v>2476</v>
      </c>
      <c r="AD1" s="90" t="s">
        <v>2477</v>
      </c>
      <c r="AE1" s="90" t="s">
        <v>2478</v>
      </c>
      <c r="AF1" s="90" t="s">
        <v>2479</v>
      </c>
      <c r="AG1" s="90" t="s">
        <v>2480</v>
      </c>
      <c r="AH1" s="90" t="s">
        <v>2599</v>
      </c>
      <c r="AI1" s="90" t="s">
        <v>2600</v>
      </c>
      <c r="AJ1" s="90" t="s">
        <v>2481</v>
      </c>
      <c r="AK1" s="266" t="s">
        <v>6</v>
      </c>
      <c r="AL1" s="267" t="s">
        <v>7</v>
      </c>
      <c r="AM1" s="291" t="s">
        <v>8</v>
      </c>
      <c r="AN1" s="269" t="s">
        <v>9</v>
      </c>
      <c r="AO1" s="292" t="s">
        <v>10</v>
      </c>
      <c r="AP1" s="271" t="s">
        <v>11</v>
      </c>
    </row>
    <row r="2" spans="1:42" x14ac:dyDescent="0.2">
      <c r="E2" s="251" t="s">
        <v>2482</v>
      </c>
      <c r="F2" s="89" t="s">
        <v>2483</v>
      </c>
      <c r="G2" s="89" t="s">
        <v>2484</v>
      </c>
      <c r="H2" s="89" t="s">
        <v>2485</v>
      </c>
      <c r="I2" s="89" t="s">
        <v>2601</v>
      </c>
      <c r="J2" s="251" t="s">
        <v>2602</v>
      </c>
      <c r="K2" s="251" t="s">
        <v>2486</v>
      </c>
      <c r="L2" s="251" t="s">
        <v>2487</v>
      </c>
      <c r="M2" s="251" t="s">
        <v>2488</v>
      </c>
      <c r="N2" s="251" t="s">
        <v>2603</v>
      </c>
      <c r="O2" s="232" t="s">
        <v>2489</v>
      </c>
      <c r="P2" s="232" t="s">
        <v>2490</v>
      </c>
      <c r="Q2" s="232" t="s">
        <v>2491</v>
      </c>
      <c r="R2" s="232" t="s">
        <v>2492</v>
      </c>
      <c r="S2" s="251" t="s">
        <v>2493</v>
      </c>
      <c r="T2" s="251" t="s">
        <v>2494</v>
      </c>
      <c r="U2" s="251" t="s">
        <v>2495</v>
      </c>
      <c r="V2" s="251" t="s">
        <v>2496</v>
      </c>
      <c r="W2" s="73" t="s">
        <v>2497</v>
      </c>
      <c r="X2" s="73" t="s">
        <v>2498</v>
      </c>
      <c r="Y2" s="73" t="s">
        <v>2499</v>
      </c>
      <c r="Z2" s="73" t="s">
        <v>2604</v>
      </c>
      <c r="AA2" s="73" t="s">
        <v>2500</v>
      </c>
      <c r="AB2" s="73" t="s">
        <v>2501</v>
      </c>
      <c r="AC2" s="90" t="s">
        <v>2502</v>
      </c>
      <c r="AD2" s="90" t="s">
        <v>2503</v>
      </c>
      <c r="AE2" s="90" t="s">
        <v>2504</v>
      </c>
      <c r="AF2" s="90" t="s">
        <v>2505</v>
      </c>
      <c r="AG2" s="90" t="s">
        <v>2506</v>
      </c>
      <c r="AH2" s="90" t="s">
        <v>2605</v>
      </c>
      <c r="AI2" s="90" t="s">
        <v>2606</v>
      </c>
      <c r="AJ2" s="90" t="s">
        <v>2507</v>
      </c>
    </row>
    <row r="3" spans="1:42" x14ac:dyDescent="0.2">
      <c r="B3" s="256" t="s">
        <v>55</v>
      </c>
      <c r="E3" s="251" t="s">
        <v>2508</v>
      </c>
      <c r="F3" s="89">
        <v>164022815.24000001</v>
      </c>
      <c r="G3" s="89">
        <v>16837095.629999999</v>
      </c>
      <c r="H3" s="89">
        <v>35627692.460000001</v>
      </c>
      <c r="I3" s="89">
        <v>390169</v>
      </c>
      <c r="J3" s="251">
        <v>0</v>
      </c>
      <c r="K3" s="251">
        <v>175062018.94</v>
      </c>
      <c r="L3" s="251">
        <v>86515381.939999998</v>
      </c>
      <c r="M3" s="251">
        <v>3500</v>
      </c>
      <c r="N3" s="251">
        <v>0</v>
      </c>
      <c r="O3" s="232">
        <v>2861633.04</v>
      </c>
      <c r="P3" s="232">
        <v>14352248.34</v>
      </c>
      <c r="Q3" s="232">
        <v>3548482.12</v>
      </c>
      <c r="R3" s="232">
        <v>-274862.44</v>
      </c>
      <c r="S3" s="251">
        <v>6455615.2000000002</v>
      </c>
      <c r="T3" s="251">
        <v>-541803.63</v>
      </c>
      <c r="U3" s="251">
        <v>25485535.329999998</v>
      </c>
      <c r="V3" s="251">
        <v>512465731.41000003</v>
      </c>
      <c r="W3" s="73">
        <v>310390871.56999999</v>
      </c>
      <c r="X3" s="73">
        <v>23248366.859999999</v>
      </c>
      <c r="Y3" s="73">
        <v>248801.43</v>
      </c>
      <c r="Z3" s="73">
        <v>1295</v>
      </c>
      <c r="AA3" s="73">
        <v>241839606.27000001</v>
      </c>
      <c r="AB3" s="73">
        <v>35342049.68</v>
      </c>
      <c r="AC3" s="90">
        <v>352572891.67000002</v>
      </c>
      <c r="AD3" s="90">
        <v>219603</v>
      </c>
      <c r="AE3" s="90">
        <v>216692</v>
      </c>
      <c r="AF3" s="90">
        <v>161355189.88999999</v>
      </c>
      <c r="AG3" s="90">
        <v>42593042.509999998</v>
      </c>
      <c r="AH3" s="90">
        <v>383640.51</v>
      </c>
      <c r="AI3" s="90">
        <v>1087691.31</v>
      </c>
      <c r="AJ3" s="90">
        <v>2904017.28</v>
      </c>
      <c r="AK3" s="266">
        <f t="shared" ref="AK3:AP3" si="0">SUM(AK4:AK222)</f>
        <v>216877772.32999995</v>
      </c>
      <c r="AL3" s="267">
        <f t="shared" si="0"/>
        <v>20487501.059999999</v>
      </c>
      <c r="AM3" s="291">
        <f t="shared" si="0"/>
        <v>196390271.27000001</v>
      </c>
      <c r="AN3" s="286">
        <f t="shared" si="0"/>
        <v>611221080.8099997</v>
      </c>
      <c r="AO3" s="294">
        <f t="shared" si="0"/>
        <v>561182678.16999984</v>
      </c>
      <c r="AP3" s="268">
        <f t="shared" si="0"/>
        <v>50038402.639999986</v>
      </c>
    </row>
    <row r="4" spans="1:42" x14ac:dyDescent="0.2">
      <c r="D4" s="256" t="s">
        <v>12</v>
      </c>
      <c r="E4" s="251" t="s">
        <v>13</v>
      </c>
      <c r="F4" s="89">
        <v>63456.03</v>
      </c>
      <c r="G4" s="89">
        <v>119800</v>
      </c>
      <c r="H4" s="89">
        <v>6000</v>
      </c>
      <c r="K4" s="251">
        <v>1</v>
      </c>
      <c r="L4" s="251">
        <v>22016.12</v>
      </c>
      <c r="R4" s="232">
        <v>-586376</v>
      </c>
      <c r="W4" s="73">
        <v>414490</v>
      </c>
      <c r="Y4" s="73">
        <v>58.62</v>
      </c>
      <c r="AC4" s="90">
        <v>150090</v>
      </c>
      <c r="AF4" s="90">
        <v>233206.52</v>
      </c>
      <c r="AG4" s="90">
        <v>11886.66</v>
      </c>
      <c r="AK4" s="266">
        <f>SUM(F4:I4)</f>
        <v>189256.03</v>
      </c>
      <c r="AL4" s="267">
        <f>SUM(O4:R4)</f>
        <v>-586376</v>
      </c>
      <c r="AM4" s="291">
        <f>AK4-AL4</f>
        <v>775632.03</v>
      </c>
      <c r="AN4" s="286">
        <f>SUM(W4:AD4)</f>
        <v>564638.62</v>
      </c>
      <c r="AO4" s="294">
        <f>SUM(AE4:AJ4)</f>
        <v>245093.18</v>
      </c>
      <c r="AP4" s="268">
        <f>AN4-AO4</f>
        <v>319545.44</v>
      </c>
    </row>
    <row r="5" spans="1:42" x14ac:dyDescent="0.2">
      <c r="D5" s="256" t="s">
        <v>1419</v>
      </c>
      <c r="AK5" s="266">
        <f>SUM(F5:I5)</f>
        <v>0</v>
      </c>
      <c r="AL5" s="267">
        <f>SUM(O5:R5)</f>
        <v>0</v>
      </c>
      <c r="AM5" s="291">
        <f>AK5-AL5</f>
        <v>0</v>
      </c>
      <c r="AN5" s="286">
        <f>SUM(W5:AB5)</f>
        <v>0</v>
      </c>
      <c r="AO5" s="294">
        <f>SUM(AC5:AJ5)</f>
        <v>0</v>
      </c>
      <c r="AP5" s="268">
        <f t="shared" ref="AP5:AP68" si="1">AN5-AO5</f>
        <v>0</v>
      </c>
    </row>
    <row r="6" spans="1:42" x14ac:dyDescent="0.2">
      <c r="D6" s="256" t="s">
        <v>13</v>
      </c>
      <c r="AK6" s="266">
        <f>SUM(F6:I6)</f>
        <v>0</v>
      </c>
      <c r="AL6" s="267">
        <f>SUM(O6:R6)</f>
        <v>0</v>
      </c>
      <c r="AM6" s="291">
        <f t="shared" ref="AM5:AM68" si="2">AK6-AL6</f>
        <v>0</v>
      </c>
      <c r="AN6" s="286">
        <f t="shared" ref="AN6:AN69" si="3">SUM(W6:AB6)</f>
        <v>0</v>
      </c>
      <c r="AO6" s="294">
        <f t="shared" ref="AO6:AO69" si="4">SUM(AC6:AJ6)</f>
        <v>0</v>
      </c>
      <c r="AP6" s="268">
        <f t="shared" si="1"/>
        <v>0</v>
      </c>
    </row>
    <row r="7" spans="1:42" x14ac:dyDescent="0.2">
      <c r="D7" s="256" t="s">
        <v>14</v>
      </c>
      <c r="AK7" s="266">
        <f>SUM(F7:I7)</f>
        <v>0</v>
      </c>
      <c r="AL7" s="267">
        <f>SUM(O7:R7)</f>
        <v>0</v>
      </c>
      <c r="AM7" s="291">
        <f t="shared" si="2"/>
        <v>0</v>
      </c>
      <c r="AN7" s="286">
        <f t="shared" si="3"/>
        <v>0</v>
      </c>
      <c r="AO7" s="294">
        <f t="shared" si="4"/>
        <v>0</v>
      </c>
      <c r="AP7" s="268">
        <f t="shared" si="1"/>
        <v>0</v>
      </c>
    </row>
    <row r="8" spans="1:42" x14ac:dyDescent="0.2">
      <c r="D8" s="256" t="s">
        <v>15</v>
      </c>
      <c r="E8" s="251" t="s">
        <v>15</v>
      </c>
      <c r="F8" s="89">
        <v>158951.26</v>
      </c>
      <c r="H8" s="89">
        <v>92539</v>
      </c>
      <c r="K8" s="251">
        <v>143615.35999999999</v>
      </c>
      <c r="L8" s="251">
        <v>209868.56</v>
      </c>
      <c r="R8" s="232">
        <v>-3170648.65</v>
      </c>
      <c r="T8" s="251">
        <v>2351172.4700000002</v>
      </c>
      <c r="U8" s="251">
        <v>-3794489.13</v>
      </c>
      <c r="V8" s="251">
        <v>2450442</v>
      </c>
      <c r="Y8" s="73">
        <v>321.22000000000003</v>
      </c>
      <c r="AA8" s="73">
        <v>1018733.8</v>
      </c>
      <c r="AB8" s="73">
        <v>2383147.83</v>
      </c>
      <c r="AC8" s="90">
        <v>1234130.5</v>
      </c>
      <c r="AE8" s="90">
        <v>41861</v>
      </c>
      <c r="AF8" s="90">
        <v>317001.8</v>
      </c>
      <c r="AG8" s="90">
        <v>182009.86</v>
      </c>
      <c r="AK8" s="266">
        <f>SUM(F8:I8)</f>
        <v>251490.26</v>
      </c>
      <c r="AL8" s="267">
        <f>SUM(O8:R8)</f>
        <v>-3170648.65</v>
      </c>
      <c r="AM8" s="291">
        <f t="shared" si="2"/>
        <v>3422138.91</v>
      </c>
      <c r="AN8" s="286">
        <f t="shared" si="3"/>
        <v>3402202.85</v>
      </c>
      <c r="AO8" s="294">
        <f t="shared" si="4"/>
        <v>1775003.1600000001</v>
      </c>
      <c r="AP8" s="268">
        <f t="shared" si="1"/>
        <v>1627199.69</v>
      </c>
    </row>
    <row r="9" spans="1:42" ht="15" thickBot="1" x14ac:dyDescent="0.25">
      <c r="D9" s="256" t="s">
        <v>16</v>
      </c>
      <c r="E9" s="251" t="s">
        <v>2607</v>
      </c>
      <c r="F9" s="89">
        <v>310203.93</v>
      </c>
      <c r="K9" s="251">
        <v>2956293</v>
      </c>
      <c r="L9" s="251">
        <v>374850.18</v>
      </c>
      <c r="R9" s="232">
        <v>314000</v>
      </c>
      <c r="U9" s="251">
        <v>2601086.11</v>
      </c>
      <c r="V9" s="251">
        <v>1686786.55</v>
      </c>
      <c r="Y9" s="73">
        <v>81.64</v>
      </c>
      <c r="AA9" s="73">
        <v>1258920</v>
      </c>
      <c r="AB9" s="73">
        <v>148465.23000000001</v>
      </c>
      <c r="AC9" s="90">
        <v>1345305.7</v>
      </c>
      <c r="AF9" s="90">
        <v>66079.53</v>
      </c>
      <c r="AG9" s="90">
        <v>185754.98</v>
      </c>
      <c r="AK9" s="266">
        <f>SUM(F9:I9)</f>
        <v>310203.93</v>
      </c>
      <c r="AL9" s="267">
        <f>SUM(O9:R9)</f>
        <v>314000</v>
      </c>
      <c r="AM9" s="291">
        <f t="shared" si="2"/>
        <v>-3796.070000000007</v>
      </c>
      <c r="AN9" s="286">
        <f t="shared" si="3"/>
        <v>1407466.8699999999</v>
      </c>
      <c r="AO9" s="294">
        <f t="shared" si="4"/>
        <v>1597140.21</v>
      </c>
      <c r="AP9" s="268">
        <f t="shared" si="1"/>
        <v>-189673.34000000008</v>
      </c>
    </row>
    <row r="10" spans="1:42" ht="15" thickBot="1" x14ac:dyDescent="0.25">
      <c r="A10" s="256" t="s">
        <v>300</v>
      </c>
      <c r="B10" s="256" t="s">
        <v>41</v>
      </c>
      <c r="C10" s="295">
        <v>6923</v>
      </c>
      <c r="D10" s="296" t="s">
        <v>1420</v>
      </c>
      <c r="E10" s="251" t="s">
        <v>2608</v>
      </c>
      <c r="F10" s="89">
        <v>625035.29</v>
      </c>
      <c r="G10" s="89">
        <v>16000</v>
      </c>
      <c r="H10" s="89">
        <v>506834</v>
      </c>
      <c r="K10" s="251">
        <v>100282</v>
      </c>
      <c r="L10" s="251">
        <v>714681.03</v>
      </c>
      <c r="O10" s="232">
        <v>9000</v>
      </c>
      <c r="P10" s="232">
        <v>50320</v>
      </c>
      <c r="U10" s="251">
        <v>442779.27</v>
      </c>
      <c r="V10" s="251">
        <v>1691218.36</v>
      </c>
      <c r="W10" s="73">
        <v>1472352.97</v>
      </c>
      <c r="X10" s="73">
        <v>62650</v>
      </c>
      <c r="Y10" s="73">
        <v>1540.81</v>
      </c>
      <c r="AA10" s="73">
        <v>2126861</v>
      </c>
      <c r="AB10" s="73">
        <v>238408</v>
      </c>
      <c r="AC10" s="90">
        <v>2517019</v>
      </c>
      <c r="AF10" s="90">
        <v>1294282.78</v>
      </c>
      <c r="AG10" s="90">
        <v>200626.01</v>
      </c>
      <c r="AJ10" s="90">
        <v>30000</v>
      </c>
      <c r="AK10" s="266">
        <f>SUM(F10:I10)</f>
        <v>1147869.29</v>
      </c>
      <c r="AL10" s="267">
        <f>SUM(O10:R10)</f>
        <v>59320</v>
      </c>
      <c r="AM10" s="291">
        <f t="shared" si="2"/>
        <v>1088549.29</v>
      </c>
      <c r="AN10" s="286">
        <f t="shared" si="3"/>
        <v>3901812.7800000003</v>
      </c>
      <c r="AO10" s="294">
        <f t="shared" si="4"/>
        <v>4041927.79</v>
      </c>
      <c r="AP10" s="268">
        <f t="shared" si="1"/>
        <v>-140115.00999999978</v>
      </c>
    </row>
    <row r="11" spans="1:42" ht="15" thickBot="1" x14ac:dyDescent="0.25">
      <c r="A11" s="256" t="s">
        <v>300</v>
      </c>
      <c r="B11" s="256" t="s">
        <v>41</v>
      </c>
      <c r="C11" s="295">
        <v>7817</v>
      </c>
      <c r="D11" s="296" t="s">
        <v>812</v>
      </c>
      <c r="E11" s="251" t="s">
        <v>2609</v>
      </c>
      <c r="F11" s="89">
        <v>883898.82</v>
      </c>
      <c r="G11" s="89">
        <v>11620.25</v>
      </c>
      <c r="H11" s="89">
        <v>516544.31</v>
      </c>
      <c r="K11" s="251">
        <v>405069.65</v>
      </c>
      <c r="L11" s="251">
        <v>608750.99</v>
      </c>
      <c r="P11" s="232">
        <v>43612.98</v>
      </c>
      <c r="U11" s="251">
        <v>495307.96</v>
      </c>
      <c r="V11" s="251">
        <v>1534772.11</v>
      </c>
      <c r="W11" s="73">
        <v>1690736.99</v>
      </c>
      <c r="Y11" s="73">
        <v>1157.3699999999999</v>
      </c>
      <c r="AA11" s="73">
        <v>1393095.5</v>
      </c>
      <c r="AB11" s="73">
        <v>275700</v>
      </c>
      <c r="AC11" s="90">
        <v>2414826.5</v>
      </c>
      <c r="AF11" s="90">
        <v>1067799.99</v>
      </c>
      <c r="AG11" s="90">
        <v>232246.86</v>
      </c>
      <c r="AK11" s="266">
        <f>SUM(F11:I11)</f>
        <v>1412063.38</v>
      </c>
      <c r="AL11" s="267">
        <f>SUM(O11:R11)</f>
        <v>43612.98</v>
      </c>
      <c r="AM11" s="291">
        <f t="shared" si="2"/>
        <v>1368450.4</v>
      </c>
      <c r="AN11" s="286">
        <f t="shared" si="3"/>
        <v>3360689.8600000003</v>
      </c>
      <c r="AO11" s="294">
        <f t="shared" si="4"/>
        <v>3714873.35</v>
      </c>
      <c r="AP11" s="268">
        <f t="shared" si="1"/>
        <v>-354183.48999999976</v>
      </c>
    </row>
    <row r="12" spans="1:42" ht="15" thickBot="1" x14ac:dyDescent="0.25">
      <c r="A12" s="256" t="s">
        <v>300</v>
      </c>
      <c r="B12" s="256" t="s">
        <v>41</v>
      </c>
      <c r="C12" s="295">
        <v>11016</v>
      </c>
      <c r="D12" s="296" t="s">
        <v>813</v>
      </c>
      <c r="E12" s="251" t="s">
        <v>2610</v>
      </c>
      <c r="F12" s="89">
        <v>3026089.4</v>
      </c>
      <c r="G12" s="89">
        <v>6056.9</v>
      </c>
      <c r="H12" s="89">
        <v>806878.57</v>
      </c>
      <c r="K12" s="251">
        <v>776745.11</v>
      </c>
      <c r="L12" s="251">
        <v>680595.59</v>
      </c>
      <c r="P12" s="232">
        <v>165961.76999999999</v>
      </c>
      <c r="R12" s="232">
        <v>1609.91</v>
      </c>
      <c r="U12" s="251">
        <v>680256.71</v>
      </c>
      <c r="V12" s="251">
        <v>1567224.53</v>
      </c>
      <c r="W12" s="73">
        <v>2970032.04</v>
      </c>
      <c r="X12" s="73">
        <v>353035</v>
      </c>
      <c r="Y12" s="73">
        <v>6136.82</v>
      </c>
      <c r="AA12" s="73">
        <v>982689</v>
      </c>
      <c r="AB12" s="73">
        <v>5550</v>
      </c>
      <c r="AC12" s="90">
        <v>2018192</v>
      </c>
      <c r="AF12" s="90">
        <v>1264421.8799999999</v>
      </c>
      <c r="AG12" s="90">
        <v>240844.61</v>
      </c>
      <c r="AJ12" s="90">
        <v>296357</v>
      </c>
      <c r="AK12" s="266">
        <f>SUM(F12:I12)</f>
        <v>3839024.8699999996</v>
      </c>
      <c r="AL12" s="267">
        <f>SUM(O12:R12)</f>
        <v>167571.68</v>
      </c>
      <c r="AM12" s="291">
        <f t="shared" si="2"/>
        <v>3671453.1899999995</v>
      </c>
      <c r="AN12" s="286">
        <f t="shared" si="3"/>
        <v>4317442.8599999994</v>
      </c>
      <c r="AO12" s="294">
        <f t="shared" si="4"/>
        <v>3819815.4899999998</v>
      </c>
      <c r="AP12" s="268">
        <f t="shared" si="1"/>
        <v>497627.36999999965</v>
      </c>
    </row>
    <row r="13" spans="1:42" ht="15" thickBot="1" x14ac:dyDescent="0.25">
      <c r="A13" s="256" t="s">
        <v>300</v>
      </c>
      <c r="B13" s="256" t="s">
        <v>41</v>
      </c>
      <c r="C13" s="295">
        <v>5402</v>
      </c>
      <c r="D13" s="296" t="s">
        <v>814</v>
      </c>
      <c r="E13" s="251" t="s">
        <v>2611</v>
      </c>
      <c r="F13" s="89">
        <v>1598236.29</v>
      </c>
      <c r="G13" s="89">
        <v>2600</v>
      </c>
      <c r="H13" s="89">
        <v>208070.18</v>
      </c>
      <c r="K13" s="251">
        <v>69668.3</v>
      </c>
      <c r="L13" s="251">
        <v>845176</v>
      </c>
      <c r="O13" s="232">
        <v>2250</v>
      </c>
      <c r="P13" s="232">
        <v>44139.56</v>
      </c>
      <c r="U13" s="251">
        <v>324652.74</v>
      </c>
      <c r="V13" s="251">
        <v>1097038.29</v>
      </c>
      <c r="W13" s="73">
        <v>1056663.51</v>
      </c>
      <c r="X13" s="73">
        <v>100000</v>
      </c>
      <c r="Y13" s="73">
        <v>2638.03</v>
      </c>
      <c r="AA13" s="73">
        <v>1603720.5</v>
      </c>
      <c r="AB13" s="73">
        <v>356504</v>
      </c>
      <c r="AC13" s="90">
        <v>2024904.5</v>
      </c>
      <c r="AF13" s="90">
        <v>761445.36</v>
      </c>
      <c r="AG13" s="90">
        <v>163048.99</v>
      </c>
      <c r="AK13" s="266">
        <f>SUM(F13:I13)</f>
        <v>1808906.47</v>
      </c>
      <c r="AL13" s="267">
        <f>SUM(O13:R13)</f>
        <v>46389.56</v>
      </c>
      <c r="AM13" s="291">
        <f t="shared" si="2"/>
        <v>1762516.91</v>
      </c>
      <c r="AN13" s="286">
        <f t="shared" si="3"/>
        <v>3119526.04</v>
      </c>
      <c r="AO13" s="294">
        <f t="shared" si="4"/>
        <v>2949398.8499999996</v>
      </c>
      <c r="AP13" s="268">
        <f t="shared" si="1"/>
        <v>170127.19000000041</v>
      </c>
    </row>
    <row r="14" spans="1:42" ht="15" thickBot="1" x14ac:dyDescent="0.25">
      <c r="A14" s="256" t="s">
        <v>300</v>
      </c>
      <c r="B14" s="256" t="s">
        <v>41</v>
      </c>
      <c r="C14" s="295">
        <v>4534</v>
      </c>
      <c r="D14" s="296" t="s">
        <v>815</v>
      </c>
      <c r="E14" s="251" t="s">
        <v>2612</v>
      </c>
      <c r="F14" s="89">
        <v>565102.93999999994</v>
      </c>
      <c r="G14" s="89">
        <v>1259.5</v>
      </c>
      <c r="H14" s="89">
        <v>247016.11</v>
      </c>
      <c r="K14" s="251">
        <v>2039021.33</v>
      </c>
      <c r="L14" s="251">
        <v>330839.43</v>
      </c>
      <c r="O14" s="232">
        <v>35109</v>
      </c>
      <c r="P14" s="232">
        <v>36378.46</v>
      </c>
      <c r="U14" s="251">
        <v>472545.87</v>
      </c>
      <c r="V14" s="251">
        <v>1718005.94</v>
      </c>
      <c r="W14" s="73">
        <v>1169739.6100000001</v>
      </c>
      <c r="Y14" s="73">
        <v>986.47</v>
      </c>
      <c r="AA14" s="73">
        <v>1233067.5</v>
      </c>
      <c r="AB14" s="73">
        <v>157400</v>
      </c>
      <c r="AC14" s="90">
        <v>1790032.5</v>
      </c>
      <c r="AF14" s="90">
        <v>683349.88</v>
      </c>
      <c r="AG14" s="90">
        <v>158134.68</v>
      </c>
      <c r="AK14" s="266">
        <f>SUM(F14:I14)</f>
        <v>813378.54999999993</v>
      </c>
      <c r="AL14" s="267">
        <f>SUM(O14:R14)</f>
        <v>71487.459999999992</v>
      </c>
      <c r="AM14" s="291">
        <f t="shared" si="2"/>
        <v>741891.09</v>
      </c>
      <c r="AN14" s="286">
        <f t="shared" si="3"/>
        <v>2561193.58</v>
      </c>
      <c r="AO14" s="294">
        <f t="shared" si="4"/>
        <v>2631517.06</v>
      </c>
      <c r="AP14" s="268">
        <f t="shared" si="1"/>
        <v>-70323.479999999981</v>
      </c>
    </row>
    <row r="15" spans="1:42" ht="15" thickBot="1" x14ac:dyDescent="0.25">
      <c r="A15" s="256" t="s">
        <v>300</v>
      </c>
      <c r="B15" s="256" t="s">
        <v>41</v>
      </c>
      <c r="C15" s="295">
        <v>8215</v>
      </c>
      <c r="D15" s="296" t="s">
        <v>816</v>
      </c>
      <c r="E15" s="251" t="s">
        <v>2613</v>
      </c>
      <c r="F15" s="89">
        <v>895574.17</v>
      </c>
      <c r="G15" s="89">
        <v>43918.75</v>
      </c>
      <c r="H15" s="89">
        <v>596008.27</v>
      </c>
      <c r="K15" s="251">
        <v>1572970.63</v>
      </c>
      <c r="L15" s="251">
        <v>151894.09</v>
      </c>
      <c r="P15" s="232">
        <v>140777.67000000001</v>
      </c>
      <c r="Q15" s="232">
        <v>62009.2</v>
      </c>
      <c r="R15" s="232">
        <v>887655</v>
      </c>
      <c r="U15" s="251">
        <v>776352.76</v>
      </c>
      <c r="V15" s="251">
        <v>3950541.16</v>
      </c>
      <c r="W15" s="73">
        <v>1993063.2</v>
      </c>
      <c r="Y15" s="73">
        <v>2347.4299999999998</v>
      </c>
      <c r="AA15" s="73">
        <v>1159445</v>
      </c>
      <c r="AB15" s="73">
        <v>353450</v>
      </c>
      <c r="AC15" s="90">
        <v>2076637</v>
      </c>
      <c r="AF15" s="90">
        <v>2316923.7400000002</v>
      </c>
      <c r="AG15" s="90">
        <v>28999.759999999998</v>
      </c>
      <c r="AJ15" s="90">
        <v>212220</v>
      </c>
      <c r="AK15" s="266">
        <f>SUM(F15:I15)</f>
        <v>1535501.19</v>
      </c>
      <c r="AL15" s="267">
        <f>SUM(O15:R15)</f>
        <v>1090441.8700000001</v>
      </c>
      <c r="AM15" s="291">
        <f t="shared" si="2"/>
        <v>445059.31999999983</v>
      </c>
      <c r="AN15" s="286">
        <f t="shared" si="3"/>
        <v>3508305.63</v>
      </c>
      <c r="AO15" s="294">
        <f t="shared" si="4"/>
        <v>4634780.5</v>
      </c>
      <c r="AP15" s="268">
        <f t="shared" si="1"/>
        <v>-1126474.8700000001</v>
      </c>
    </row>
    <row r="16" spans="1:42" ht="15" thickBot="1" x14ac:dyDescent="0.25">
      <c r="A16" s="256" t="s">
        <v>300</v>
      </c>
      <c r="B16" s="256" t="s">
        <v>41</v>
      </c>
      <c r="C16" s="295">
        <v>8736</v>
      </c>
      <c r="D16" s="296" t="s">
        <v>817</v>
      </c>
      <c r="E16" s="251" t="s">
        <v>2614</v>
      </c>
      <c r="F16" s="89">
        <v>1690978.48</v>
      </c>
      <c r="G16" s="89">
        <v>17911</v>
      </c>
      <c r="H16" s="89">
        <v>331288.15999999997</v>
      </c>
      <c r="K16" s="251">
        <v>862176.17</v>
      </c>
      <c r="L16" s="251">
        <v>885932.75</v>
      </c>
      <c r="P16" s="232">
        <v>68516.639999999999</v>
      </c>
      <c r="Q16" s="232">
        <v>5000</v>
      </c>
      <c r="R16" s="232">
        <v>27.33</v>
      </c>
      <c r="U16" s="251">
        <v>611555.22</v>
      </c>
      <c r="V16" s="251">
        <v>2643840</v>
      </c>
      <c r="W16" s="73">
        <v>1838170.34</v>
      </c>
      <c r="X16" s="73">
        <v>78400</v>
      </c>
      <c r="Y16" s="73">
        <v>3280.57</v>
      </c>
      <c r="AA16" s="73">
        <v>1277855</v>
      </c>
      <c r="AB16" s="73">
        <v>286200</v>
      </c>
      <c r="AC16" s="90">
        <v>2193218</v>
      </c>
      <c r="AF16" s="90">
        <v>1357935.17</v>
      </c>
      <c r="AG16" s="90">
        <v>329815.53000000003</v>
      </c>
      <c r="AJ16" s="90">
        <v>30080</v>
      </c>
      <c r="AK16" s="266">
        <f>SUM(F16:I16)</f>
        <v>2040177.64</v>
      </c>
      <c r="AL16" s="267">
        <f>SUM(O16:R16)</f>
        <v>73543.97</v>
      </c>
      <c r="AM16" s="291">
        <f t="shared" si="2"/>
        <v>1966633.67</v>
      </c>
      <c r="AN16" s="286">
        <f t="shared" si="3"/>
        <v>3483905.91</v>
      </c>
      <c r="AO16" s="294">
        <f t="shared" si="4"/>
        <v>3911048.7</v>
      </c>
      <c r="AP16" s="268">
        <f t="shared" si="1"/>
        <v>-427142.79000000004</v>
      </c>
    </row>
    <row r="17" spans="1:42" ht="15" thickBot="1" x14ac:dyDescent="0.25">
      <c r="A17" s="256" t="s">
        <v>300</v>
      </c>
      <c r="B17" s="256" t="s">
        <v>41</v>
      </c>
      <c r="C17" s="295">
        <v>4649</v>
      </c>
      <c r="D17" s="296" t="s">
        <v>818</v>
      </c>
      <c r="E17" s="251" t="s">
        <v>2615</v>
      </c>
      <c r="F17" s="89">
        <v>779157.87</v>
      </c>
      <c r="G17" s="89">
        <v>3800</v>
      </c>
      <c r="H17" s="89">
        <v>216971.14</v>
      </c>
      <c r="K17" s="251">
        <v>709880.83</v>
      </c>
      <c r="L17" s="251">
        <v>16850.95</v>
      </c>
      <c r="P17" s="232">
        <v>74398.320000000007</v>
      </c>
      <c r="R17" s="232">
        <v>0</v>
      </c>
      <c r="U17" s="251">
        <v>154487.63</v>
      </c>
      <c r="V17" s="251">
        <v>2287723.02</v>
      </c>
      <c r="W17" s="73">
        <v>1413829.09</v>
      </c>
      <c r="X17" s="73">
        <v>152100</v>
      </c>
      <c r="Y17" s="73">
        <v>1241.97</v>
      </c>
      <c r="AA17" s="73">
        <v>2135259</v>
      </c>
      <c r="AB17" s="73">
        <v>146800</v>
      </c>
      <c r="AC17" s="90">
        <v>2653719</v>
      </c>
      <c r="AF17" s="90">
        <v>956318.79</v>
      </c>
      <c r="AG17" s="90">
        <v>96349</v>
      </c>
      <c r="AK17" s="266">
        <f>SUM(F17:I17)</f>
        <v>999929.01</v>
      </c>
      <c r="AL17" s="267">
        <f>SUM(O17:R17)</f>
        <v>74398.320000000007</v>
      </c>
      <c r="AM17" s="291">
        <f t="shared" si="2"/>
        <v>925530.69</v>
      </c>
      <c r="AN17" s="286">
        <f t="shared" si="3"/>
        <v>3849230.06</v>
      </c>
      <c r="AO17" s="294">
        <f t="shared" si="4"/>
        <v>3706386.79</v>
      </c>
      <c r="AP17" s="268">
        <f t="shared" si="1"/>
        <v>142843.27000000002</v>
      </c>
    </row>
    <row r="18" spans="1:42" ht="15" thickBot="1" x14ac:dyDescent="0.25">
      <c r="A18" s="256" t="s">
        <v>300</v>
      </c>
      <c r="B18" s="256" t="s">
        <v>41</v>
      </c>
      <c r="C18" s="295">
        <v>8434</v>
      </c>
      <c r="D18" s="296" t="s">
        <v>819</v>
      </c>
      <c r="E18" s="251" t="s">
        <v>2616</v>
      </c>
      <c r="F18" s="89">
        <v>1715239.11</v>
      </c>
      <c r="G18" s="89">
        <v>13687.5</v>
      </c>
      <c r="H18" s="89">
        <v>261447.09</v>
      </c>
      <c r="K18" s="251">
        <v>658269.41</v>
      </c>
      <c r="L18" s="251">
        <v>525451.87</v>
      </c>
      <c r="O18" s="232">
        <v>0</v>
      </c>
      <c r="P18" s="232">
        <v>159180.38</v>
      </c>
      <c r="R18" s="232">
        <v>360</v>
      </c>
      <c r="U18" s="251">
        <v>709899.24</v>
      </c>
      <c r="V18" s="251">
        <v>312292.87</v>
      </c>
      <c r="W18" s="73">
        <v>1587731.9</v>
      </c>
      <c r="X18" s="73">
        <v>262163</v>
      </c>
      <c r="Y18" s="73">
        <v>3366.82</v>
      </c>
      <c r="AA18" s="73">
        <v>1991976</v>
      </c>
      <c r="AB18" s="73">
        <v>267700</v>
      </c>
      <c r="AC18" s="90">
        <v>2857516</v>
      </c>
      <c r="AF18" s="90">
        <v>1139488.1399999999</v>
      </c>
      <c r="AG18" s="90">
        <v>218173.6</v>
      </c>
      <c r="AJ18" s="90">
        <v>204247.2</v>
      </c>
      <c r="AK18" s="266">
        <f>SUM(F18:I18)</f>
        <v>1990373.7000000002</v>
      </c>
      <c r="AL18" s="267">
        <f>SUM(O18:R18)</f>
        <v>159540.38</v>
      </c>
      <c r="AM18" s="291">
        <f t="shared" si="2"/>
        <v>1830833.3200000003</v>
      </c>
      <c r="AN18" s="286">
        <f t="shared" si="3"/>
        <v>4112937.7199999997</v>
      </c>
      <c r="AO18" s="294">
        <f t="shared" si="4"/>
        <v>4419424.9399999995</v>
      </c>
      <c r="AP18" s="268">
        <f t="shared" si="1"/>
        <v>-306487.21999999974</v>
      </c>
    </row>
    <row r="19" spans="1:42" ht="15" thickBot="1" x14ac:dyDescent="0.25">
      <c r="A19" s="256" t="s">
        <v>300</v>
      </c>
      <c r="B19" s="256" t="s">
        <v>41</v>
      </c>
      <c r="C19" s="295">
        <v>9149</v>
      </c>
      <c r="D19" s="296" t="s">
        <v>820</v>
      </c>
      <c r="E19" s="251" t="s">
        <v>2617</v>
      </c>
      <c r="F19" s="89">
        <v>2700998.13</v>
      </c>
      <c r="G19" s="89">
        <v>9000</v>
      </c>
      <c r="H19" s="89">
        <v>478802.23</v>
      </c>
      <c r="K19" s="251">
        <v>313639.15999999997</v>
      </c>
      <c r="L19" s="251">
        <v>409834.73</v>
      </c>
      <c r="O19" s="232">
        <v>0</v>
      </c>
      <c r="P19" s="232">
        <v>55621.72</v>
      </c>
      <c r="Q19" s="232">
        <v>15000</v>
      </c>
      <c r="R19" s="232">
        <v>1370.06</v>
      </c>
      <c r="U19" s="251">
        <v>668164.85</v>
      </c>
      <c r="V19" s="251">
        <v>928313.81</v>
      </c>
      <c r="W19" s="73">
        <v>2283481.58</v>
      </c>
      <c r="X19" s="73">
        <v>98900</v>
      </c>
      <c r="Y19" s="73">
        <v>4188.22</v>
      </c>
      <c r="AA19" s="73">
        <v>2585261.5</v>
      </c>
      <c r="AB19" s="73">
        <v>295200</v>
      </c>
      <c r="AC19" s="90">
        <v>3572933.5</v>
      </c>
      <c r="AF19" s="90">
        <v>855920.61</v>
      </c>
      <c r="AG19" s="90">
        <v>116164.03</v>
      </c>
      <c r="AK19" s="266">
        <f>SUM(F19:I19)</f>
        <v>3188800.36</v>
      </c>
      <c r="AL19" s="267">
        <f>SUM(O19:R19)</f>
        <v>71991.78</v>
      </c>
      <c r="AM19" s="291">
        <f t="shared" si="2"/>
        <v>3116808.58</v>
      </c>
      <c r="AN19" s="286">
        <f t="shared" si="3"/>
        <v>5267031.3000000007</v>
      </c>
      <c r="AO19" s="294">
        <f t="shared" si="4"/>
        <v>4545018.1400000006</v>
      </c>
      <c r="AP19" s="268">
        <f t="shared" si="1"/>
        <v>722013.16000000015</v>
      </c>
    </row>
    <row r="20" spans="1:42" ht="15" thickBot="1" x14ac:dyDescent="0.25">
      <c r="A20" s="256" t="s">
        <v>300</v>
      </c>
      <c r="B20" s="256" t="s">
        <v>41</v>
      </c>
      <c r="C20" s="295">
        <v>6199</v>
      </c>
      <c r="D20" s="296" t="s">
        <v>821</v>
      </c>
      <c r="E20" s="251" t="s">
        <v>2618</v>
      </c>
      <c r="F20" s="89">
        <v>2090177.65</v>
      </c>
      <c r="G20" s="89">
        <v>34600</v>
      </c>
      <c r="H20" s="89">
        <v>429701.05</v>
      </c>
      <c r="K20" s="251">
        <v>314816.62</v>
      </c>
      <c r="L20" s="251">
        <v>960711.52</v>
      </c>
      <c r="O20" s="232">
        <v>0</v>
      </c>
      <c r="P20" s="232">
        <v>47508</v>
      </c>
      <c r="S20" s="251">
        <v>217250</v>
      </c>
      <c r="U20" s="251">
        <v>682935.35</v>
      </c>
      <c r="V20" s="251">
        <v>955989.15</v>
      </c>
      <c r="W20" s="73">
        <v>1061158.92</v>
      </c>
      <c r="Y20" s="73">
        <v>3673.78</v>
      </c>
      <c r="AA20" s="73">
        <v>2123513.2999999998</v>
      </c>
      <c r="AB20" s="73">
        <v>299200</v>
      </c>
      <c r="AC20" s="90">
        <v>2610643.2999999998</v>
      </c>
      <c r="AF20" s="90">
        <v>962340.14</v>
      </c>
      <c r="AG20" s="90">
        <v>233993.66</v>
      </c>
      <c r="AK20" s="266">
        <f>SUM(F20:I20)</f>
        <v>2554478.6999999997</v>
      </c>
      <c r="AL20" s="267">
        <f>SUM(O20:R20)</f>
        <v>47508</v>
      </c>
      <c r="AM20" s="291">
        <f t="shared" si="2"/>
        <v>2506970.6999999997</v>
      </c>
      <c r="AN20" s="286">
        <f t="shared" si="3"/>
        <v>3487546</v>
      </c>
      <c r="AO20" s="294">
        <f t="shared" si="4"/>
        <v>3806977.1</v>
      </c>
      <c r="AP20" s="268">
        <f t="shared" si="1"/>
        <v>-319431.10000000009</v>
      </c>
    </row>
    <row r="21" spans="1:42" ht="15" thickBot="1" x14ac:dyDescent="0.25">
      <c r="A21" s="256" t="s">
        <v>300</v>
      </c>
      <c r="B21" s="256" t="s">
        <v>41</v>
      </c>
      <c r="C21" s="295">
        <v>5135</v>
      </c>
      <c r="D21" s="296" t="s">
        <v>822</v>
      </c>
      <c r="E21" s="251" t="s">
        <v>2619</v>
      </c>
      <c r="F21" s="89">
        <v>789111.74</v>
      </c>
      <c r="G21" s="89">
        <v>16282.61</v>
      </c>
      <c r="H21" s="89">
        <v>378627.18</v>
      </c>
      <c r="K21" s="251">
        <v>799089.48</v>
      </c>
      <c r="L21" s="251">
        <v>310679.09000000003</v>
      </c>
      <c r="O21" s="232">
        <v>13300</v>
      </c>
      <c r="P21" s="232">
        <v>89800</v>
      </c>
      <c r="R21" s="232">
        <v>300</v>
      </c>
      <c r="U21" s="251">
        <v>296230.7</v>
      </c>
      <c r="V21" s="251">
        <v>1540469.93</v>
      </c>
      <c r="W21" s="73">
        <v>1445588.95</v>
      </c>
      <c r="X21" s="73">
        <v>289475</v>
      </c>
      <c r="Y21" s="73">
        <v>915.54</v>
      </c>
      <c r="AA21" s="73">
        <v>295984.5</v>
      </c>
      <c r="AB21" s="73">
        <v>363200</v>
      </c>
      <c r="AC21" s="90">
        <v>1030307.5</v>
      </c>
      <c r="AF21" s="90">
        <v>829302.27</v>
      </c>
      <c r="AG21" s="90">
        <v>266369.48</v>
      </c>
      <c r="AK21" s="266">
        <f>SUM(F21:I21)</f>
        <v>1184021.53</v>
      </c>
      <c r="AL21" s="267">
        <f>SUM(O21:R21)</f>
        <v>103400</v>
      </c>
      <c r="AM21" s="291">
        <f t="shared" si="2"/>
        <v>1080621.53</v>
      </c>
      <c r="AN21" s="286">
        <f t="shared" si="3"/>
        <v>2395163.9900000002</v>
      </c>
      <c r="AO21" s="294">
        <f t="shared" si="4"/>
        <v>2125979.25</v>
      </c>
      <c r="AP21" s="268">
        <f t="shared" si="1"/>
        <v>269184.74000000022</v>
      </c>
    </row>
    <row r="22" spans="1:42" ht="15" thickBot="1" x14ac:dyDescent="0.25">
      <c r="A22" s="256" t="s">
        <v>300</v>
      </c>
      <c r="B22" s="256" t="s">
        <v>41</v>
      </c>
      <c r="C22" s="295">
        <v>10482</v>
      </c>
      <c r="D22" s="296" t="s">
        <v>823</v>
      </c>
      <c r="E22" s="251" t="s">
        <v>2620</v>
      </c>
      <c r="F22" s="89">
        <v>3175996.76</v>
      </c>
      <c r="G22" s="89">
        <v>7338</v>
      </c>
      <c r="H22" s="89">
        <v>650200.92000000004</v>
      </c>
      <c r="K22" s="251">
        <v>414337.88</v>
      </c>
      <c r="L22" s="251">
        <v>111799.54</v>
      </c>
      <c r="P22" s="232">
        <v>61685.48</v>
      </c>
      <c r="R22" s="232">
        <v>2796.26</v>
      </c>
      <c r="U22" s="251">
        <v>654994.44999999995</v>
      </c>
      <c r="V22" s="251">
        <v>2399548.4500000002</v>
      </c>
      <c r="W22" s="73">
        <v>2839229.27</v>
      </c>
      <c r="X22" s="73">
        <v>225096</v>
      </c>
      <c r="Y22" s="73">
        <v>5040.53</v>
      </c>
      <c r="AA22" s="73">
        <v>2949119.5</v>
      </c>
      <c r="AB22" s="73">
        <v>343515</v>
      </c>
      <c r="AC22" s="90">
        <v>4049102.5</v>
      </c>
      <c r="AF22" s="90">
        <v>1460050.59</v>
      </c>
      <c r="AG22" s="90">
        <v>38263.42</v>
      </c>
      <c r="AJ22" s="90">
        <v>80385</v>
      </c>
      <c r="AK22" s="266">
        <f>SUM(F22:I22)</f>
        <v>3833535.6799999997</v>
      </c>
      <c r="AL22" s="267">
        <f>SUM(O22:R22)</f>
        <v>64481.740000000005</v>
      </c>
      <c r="AM22" s="291">
        <f t="shared" si="2"/>
        <v>3769053.9399999995</v>
      </c>
      <c r="AN22" s="286">
        <f t="shared" si="3"/>
        <v>6362000.2999999998</v>
      </c>
      <c r="AO22" s="294">
        <f t="shared" si="4"/>
        <v>5627801.5099999998</v>
      </c>
      <c r="AP22" s="268">
        <f t="shared" si="1"/>
        <v>734198.79</v>
      </c>
    </row>
    <row r="23" spans="1:42" ht="15" thickBot="1" x14ac:dyDescent="0.25">
      <c r="A23" s="256" t="s">
        <v>300</v>
      </c>
      <c r="B23" s="256" t="s">
        <v>41</v>
      </c>
      <c r="C23" s="295">
        <v>8929</v>
      </c>
      <c r="D23" s="296" t="s">
        <v>824</v>
      </c>
      <c r="E23" s="251" t="s">
        <v>2621</v>
      </c>
      <c r="F23" s="89">
        <v>1225234.03</v>
      </c>
      <c r="G23" s="89">
        <v>18738.5</v>
      </c>
      <c r="H23" s="89">
        <v>458419.58</v>
      </c>
      <c r="K23" s="251">
        <v>585574.09</v>
      </c>
      <c r="L23" s="251">
        <v>1551329.29</v>
      </c>
      <c r="O23" s="232">
        <v>276590</v>
      </c>
      <c r="P23" s="232">
        <v>69722.240000000005</v>
      </c>
      <c r="Q23" s="232">
        <v>26066</v>
      </c>
      <c r="R23" s="232">
        <v>0</v>
      </c>
      <c r="U23" s="251">
        <v>525754.77</v>
      </c>
      <c r="V23" s="251">
        <v>3847094.62</v>
      </c>
      <c r="W23" s="73">
        <v>1762894.5</v>
      </c>
      <c r="X23" s="73">
        <v>239305</v>
      </c>
      <c r="Y23" s="73">
        <v>1331.71</v>
      </c>
      <c r="AA23" s="73">
        <v>2674348</v>
      </c>
      <c r="AB23" s="73">
        <v>395500</v>
      </c>
      <c r="AC23" s="90">
        <v>3594226</v>
      </c>
      <c r="AF23" s="90">
        <v>974308.54</v>
      </c>
      <c r="AG23" s="90">
        <v>422488.14</v>
      </c>
      <c r="AK23" s="266">
        <f>SUM(F23:I23)</f>
        <v>1702392.11</v>
      </c>
      <c r="AL23" s="267">
        <f>SUM(O23:R23)</f>
        <v>372378.24</v>
      </c>
      <c r="AM23" s="291">
        <f t="shared" si="2"/>
        <v>1330013.8700000001</v>
      </c>
      <c r="AN23" s="286">
        <f t="shared" si="3"/>
        <v>5073379.21</v>
      </c>
      <c r="AO23" s="294">
        <f t="shared" si="4"/>
        <v>4991022.68</v>
      </c>
      <c r="AP23" s="268">
        <f t="shared" si="1"/>
        <v>82356.530000000261</v>
      </c>
    </row>
    <row r="24" spans="1:42" ht="15" thickBot="1" x14ac:dyDescent="0.25">
      <c r="A24" s="256" t="s">
        <v>300</v>
      </c>
      <c r="B24" s="256" t="s">
        <v>41</v>
      </c>
      <c r="C24" s="295">
        <v>13938</v>
      </c>
      <c r="D24" s="296" t="s">
        <v>825</v>
      </c>
      <c r="E24" s="251" t="s">
        <v>2622</v>
      </c>
      <c r="F24" s="89">
        <v>2283715.29</v>
      </c>
      <c r="G24" s="89">
        <v>230780</v>
      </c>
      <c r="H24" s="89">
        <v>606400.39</v>
      </c>
      <c r="K24" s="251">
        <v>4</v>
      </c>
      <c r="L24" s="251">
        <v>980927.06</v>
      </c>
      <c r="O24" s="232">
        <v>0</v>
      </c>
      <c r="P24" s="232">
        <v>84088</v>
      </c>
      <c r="Q24" s="232">
        <v>45590</v>
      </c>
      <c r="U24" s="251">
        <v>690223.53</v>
      </c>
      <c r="V24" s="251">
        <v>2781867.7</v>
      </c>
      <c r="W24" s="73">
        <v>2576112.42</v>
      </c>
      <c r="X24" s="73">
        <v>50000</v>
      </c>
      <c r="Y24" s="73">
        <v>4140.6400000000003</v>
      </c>
      <c r="AA24" s="73">
        <v>3256009.5</v>
      </c>
      <c r="AB24" s="73">
        <v>505700</v>
      </c>
      <c r="AC24" s="90">
        <v>4507250.5</v>
      </c>
      <c r="AE24" s="90">
        <v>840</v>
      </c>
      <c r="AF24" s="90">
        <v>1507093.87</v>
      </c>
      <c r="AG24" s="90">
        <v>195169.77</v>
      </c>
      <c r="AJ24" s="90">
        <v>200645.21</v>
      </c>
      <c r="AK24" s="266">
        <f>SUM(F24:I24)</f>
        <v>3120895.68</v>
      </c>
      <c r="AL24" s="267">
        <f>SUM(O24:R24)</f>
        <v>129678</v>
      </c>
      <c r="AM24" s="291">
        <f t="shared" si="2"/>
        <v>2991217.68</v>
      </c>
      <c r="AN24" s="286">
        <f t="shared" si="3"/>
        <v>6391962.5600000005</v>
      </c>
      <c r="AO24" s="294">
        <f t="shared" si="4"/>
        <v>6410999.3499999996</v>
      </c>
      <c r="AP24" s="268">
        <f t="shared" si="1"/>
        <v>-19036.789999999106</v>
      </c>
    </row>
    <row r="25" spans="1:42" ht="15" thickBot="1" x14ac:dyDescent="0.25">
      <c r="A25" s="256" t="s">
        <v>300</v>
      </c>
      <c r="B25" s="256" t="s">
        <v>41</v>
      </c>
      <c r="C25" s="295">
        <v>6484</v>
      </c>
      <c r="D25" s="296" t="s">
        <v>826</v>
      </c>
      <c r="E25" s="251" t="s">
        <v>2623</v>
      </c>
      <c r="F25" s="89">
        <v>1404508.94</v>
      </c>
      <c r="G25" s="89">
        <v>13000</v>
      </c>
      <c r="H25" s="89">
        <v>483994.59</v>
      </c>
      <c r="K25" s="251">
        <v>539032.44999999995</v>
      </c>
      <c r="L25" s="251">
        <v>236950.1</v>
      </c>
      <c r="O25" s="232">
        <v>69551</v>
      </c>
      <c r="P25" s="232">
        <v>105267.33</v>
      </c>
      <c r="Q25" s="232">
        <v>200</v>
      </c>
      <c r="U25" s="251">
        <v>389050.06</v>
      </c>
      <c r="V25" s="251">
        <v>1887309.56</v>
      </c>
      <c r="W25" s="73">
        <v>1446143.25</v>
      </c>
      <c r="Y25" s="73">
        <v>2694.36</v>
      </c>
      <c r="AA25" s="73">
        <v>2723216.5</v>
      </c>
      <c r="AB25" s="73">
        <v>277100</v>
      </c>
      <c r="AC25" s="90">
        <v>3286439.5</v>
      </c>
      <c r="AF25" s="90">
        <v>1174691.6200000001</v>
      </c>
      <c r="AG25" s="90">
        <v>186672.2</v>
      </c>
      <c r="AK25" s="266">
        <f>SUM(F25:I25)</f>
        <v>1901503.53</v>
      </c>
      <c r="AL25" s="267">
        <f>SUM(O25:R25)</f>
        <v>175018.33000000002</v>
      </c>
      <c r="AM25" s="291">
        <f t="shared" si="2"/>
        <v>1726485.2</v>
      </c>
      <c r="AN25" s="286">
        <f t="shared" si="3"/>
        <v>4449154.1100000003</v>
      </c>
      <c r="AO25" s="294">
        <f t="shared" si="4"/>
        <v>4647803.32</v>
      </c>
      <c r="AP25" s="268">
        <f t="shared" si="1"/>
        <v>-198649.20999999996</v>
      </c>
    </row>
    <row r="26" spans="1:42" ht="15" thickBot="1" x14ac:dyDescent="0.25">
      <c r="A26" s="256" t="s">
        <v>300</v>
      </c>
      <c r="B26" s="256" t="s">
        <v>41</v>
      </c>
      <c r="C26" s="295">
        <v>4852</v>
      </c>
      <c r="D26" s="296" t="s">
        <v>827</v>
      </c>
      <c r="E26" s="251" t="s">
        <v>2624</v>
      </c>
      <c r="F26" s="89">
        <v>1276066.6399999999</v>
      </c>
      <c r="G26" s="89">
        <v>38200</v>
      </c>
      <c r="H26" s="89">
        <v>189589.56</v>
      </c>
      <c r="K26" s="251">
        <v>1132021.82</v>
      </c>
      <c r="L26" s="251">
        <v>291579.57</v>
      </c>
      <c r="O26" s="232">
        <v>18719</v>
      </c>
      <c r="P26" s="232">
        <v>59963.71</v>
      </c>
      <c r="Q26" s="232">
        <v>34.92</v>
      </c>
      <c r="U26" s="251">
        <v>280762.23</v>
      </c>
      <c r="V26" s="251">
        <v>2302867.0299999998</v>
      </c>
      <c r="W26" s="73">
        <v>1047469.46</v>
      </c>
      <c r="Y26" s="73">
        <v>1965.78</v>
      </c>
      <c r="AA26" s="73">
        <v>1319752</v>
      </c>
      <c r="AB26" s="73">
        <v>164700</v>
      </c>
      <c r="AC26" s="90">
        <v>1713465</v>
      </c>
      <c r="AE26" s="90">
        <v>3320</v>
      </c>
      <c r="AF26" s="90">
        <v>738343.04</v>
      </c>
      <c r="AG26" s="90">
        <v>188418.67</v>
      </c>
      <c r="AK26" s="266">
        <f>SUM(F26:I26)</f>
        <v>1503856.2</v>
      </c>
      <c r="AL26" s="267">
        <f>SUM(O26:R26)</f>
        <v>78717.62999999999</v>
      </c>
      <c r="AM26" s="291">
        <f t="shared" si="2"/>
        <v>1425138.57</v>
      </c>
      <c r="AN26" s="286">
        <f t="shared" si="3"/>
        <v>2533887.2400000002</v>
      </c>
      <c r="AO26" s="294">
        <f t="shared" si="4"/>
        <v>2643546.71</v>
      </c>
      <c r="AP26" s="268">
        <f t="shared" si="1"/>
        <v>-109659.46999999974</v>
      </c>
    </row>
    <row r="27" spans="1:42" ht="15" thickBot="1" x14ac:dyDescent="0.25">
      <c r="A27" s="256" t="s">
        <v>300</v>
      </c>
      <c r="B27" s="256" t="s">
        <v>41</v>
      </c>
      <c r="C27" s="295">
        <v>5055</v>
      </c>
      <c r="D27" s="296" t="s">
        <v>828</v>
      </c>
      <c r="E27" s="251" t="s">
        <v>2625</v>
      </c>
      <c r="F27" s="89">
        <v>737899.8</v>
      </c>
      <c r="G27" s="89">
        <v>11500</v>
      </c>
      <c r="H27" s="89">
        <v>394199.42</v>
      </c>
      <c r="K27" s="251">
        <v>256368.6</v>
      </c>
      <c r="L27" s="251">
        <v>535471.47</v>
      </c>
      <c r="P27" s="232">
        <v>44073.919999999998</v>
      </c>
      <c r="U27" s="251">
        <v>-37571.4</v>
      </c>
      <c r="V27" s="251">
        <v>1722667.58</v>
      </c>
      <c r="W27" s="73">
        <v>1376925.25</v>
      </c>
      <c r="X27" s="73">
        <v>277795</v>
      </c>
      <c r="Y27" s="73">
        <v>1199.8900000000001</v>
      </c>
      <c r="AA27" s="73">
        <v>823336.5</v>
      </c>
      <c r="AB27" s="73">
        <v>187200</v>
      </c>
      <c r="AC27" s="90">
        <v>1564442.08</v>
      </c>
      <c r="AF27" s="90">
        <v>797727.09</v>
      </c>
      <c r="AG27" s="90">
        <v>173604.99</v>
      </c>
      <c r="AK27" s="266">
        <f>SUM(F27:I27)</f>
        <v>1143599.22</v>
      </c>
      <c r="AL27" s="267">
        <f>SUM(O27:R27)</f>
        <v>44073.919999999998</v>
      </c>
      <c r="AM27" s="291">
        <f t="shared" si="2"/>
        <v>1099525.3</v>
      </c>
      <c r="AN27" s="286">
        <f t="shared" si="3"/>
        <v>2666456.6399999997</v>
      </c>
      <c r="AO27" s="294">
        <f t="shared" si="4"/>
        <v>2535774.16</v>
      </c>
      <c r="AP27" s="268">
        <f t="shared" si="1"/>
        <v>130682.47999999952</v>
      </c>
    </row>
    <row r="28" spans="1:42" ht="15" thickBot="1" x14ac:dyDescent="0.25">
      <c r="A28" s="256" t="s">
        <v>300</v>
      </c>
      <c r="B28" s="256" t="s">
        <v>41</v>
      </c>
      <c r="C28" s="295">
        <v>5073</v>
      </c>
      <c r="D28" s="296" t="s">
        <v>829</v>
      </c>
      <c r="E28" s="251" t="s">
        <v>2626</v>
      </c>
      <c r="F28" s="89">
        <v>1028388.68</v>
      </c>
      <c r="G28" s="89">
        <v>7800</v>
      </c>
      <c r="H28" s="89">
        <v>563470.63</v>
      </c>
      <c r="K28" s="251">
        <v>167738.35</v>
      </c>
      <c r="L28" s="251">
        <v>504811.34</v>
      </c>
      <c r="O28" s="232">
        <v>0</v>
      </c>
      <c r="P28" s="232">
        <v>243264.43</v>
      </c>
      <c r="Q28" s="232">
        <v>19587</v>
      </c>
      <c r="U28" s="251">
        <v>665920.89</v>
      </c>
      <c r="V28" s="251">
        <v>2074532.05</v>
      </c>
      <c r="W28" s="73">
        <v>1216180.3899999999</v>
      </c>
      <c r="Y28" s="73">
        <v>1946.12</v>
      </c>
      <c r="AA28" s="73">
        <v>1647061.5</v>
      </c>
      <c r="AB28" s="73">
        <v>167400</v>
      </c>
      <c r="AC28" s="90">
        <v>2132684.5</v>
      </c>
      <c r="AF28" s="90">
        <v>880688.7</v>
      </c>
      <c r="AG28" s="90">
        <v>717934.55</v>
      </c>
      <c r="AK28" s="266">
        <f>SUM(F28:I28)</f>
        <v>1599659.31</v>
      </c>
      <c r="AL28" s="267">
        <f>SUM(O28:R28)</f>
        <v>262851.43</v>
      </c>
      <c r="AM28" s="291">
        <f t="shared" si="2"/>
        <v>1336807.8800000001</v>
      </c>
      <c r="AN28" s="286">
        <f t="shared" si="3"/>
        <v>3032588.01</v>
      </c>
      <c r="AO28" s="294">
        <f t="shared" si="4"/>
        <v>3731307.75</v>
      </c>
      <c r="AP28" s="268">
        <f t="shared" si="1"/>
        <v>-698719.74000000022</v>
      </c>
    </row>
    <row r="29" spans="1:42" ht="15" thickBot="1" x14ac:dyDescent="0.25">
      <c r="A29" s="256" t="s">
        <v>300</v>
      </c>
      <c r="B29" s="256" t="s">
        <v>41</v>
      </c>
      <c r="C29" s="295">
        <v>4573</v>
      </c>
      <c r="D29" s="296" t="s">
        <v>1421</v>
      </c>
      <c r="E29" s="251" t="s">
        <v>2627</v>
      </c>
      <c r="F29" s="89">
        <v>615212.73</v>
      </c>
      <c r="G29" s="89">
        <v>12990.99</v>
      </c>
      <c r="H29" s="89">
        <v>82927.16</v>
      </c>
      <c r="K29" s="251">
        <v>627873.38</v>
      </c>
      <c r="L29" s="251">
        <v>362228.45</v>
      </c>
      <c r="O29" s="232">
        <v>9150</v>
      </c>
      <c r="P29" s="232">
        <v>69105.47</v>
      </c>
      <c r="U29" s="251">
        <v>-39999.51</v>
      </c>
      <c r="V29" s="251">
        <v>900591.29</v>
      </c>
      <c r="W29" s="73">
        <v>993215.9</v>
      </c>
      <c r="X29" s="73">
        <v>40000</v>
      </c>
      <c r="Y29" s="73">
        <v>727.72</v>
      </c>
      <c r="AA29" s="73">
        <v>1280275.7</v>
      </c>
      <c r="AB29" s="73">
        <v>206400</v>
      </c>
      <c r="AC29" s="90">
        <v>1644364.7</v>
      </c>
      <c r="AF29" s="90">
        <v>779176.15</v>
      </c>
      <c r="AG29" s="90">
        <v>194134.14</v>
      </c>
      <c r="AK29" s="266">
        <f>SUM(F29:I29)</f>
        <v>711130.88</v>
      </c>
      <c r="AL29" s="267">
        <f>SUM(O29:R29)</f>
        <v>78255.47</v>
      </c>
      <c r="AM29" s="291">
        <f t="shared" si="2"/>
        <v>632875.41</v>
      </c>
      <c r="AN29" s="286">
        <f t="shared" si="3"/>
        <v>2520619.3199999998</v>
      </c>
      <c r="AO29" s="294">
        <f t="shared" si="4"/>
        <v>2617674.9900000002</v>
      </c>
      <c r="AP29" s="268">
        <f t="shared" si="1"/>
        <v>-97055.670000000391</v>
      </c>
    </row>
    <row r="30" spans="1:42" ht="15" thickBot="1" x14ac:dyDescent="0.25">
      <c r="A30" s="256" t="s">
        <v>300</v>
      </c>
      <c r="B30" s="256" t="s">
        <v>41</v>
      </c>
      <c r="C30" s="295">
        <v>7350</v>
      </c>
      <c r="D30" s="296" t="s">
        <v>831</v>
      </c>
      <c r="E30" s="251" t="s">
        <v>2628</v>
      </c>
      <c r="F30" s="89">
        <v>1272038.1200000001</v>
      </c>
      <c r="G30" s="89">
        <v>10359.200000000001</v>
      </c>
      <c r="H30" s="89">
        <v>222044.92</v>
      </c>
      <c r="K30" s="251">
        <v>619616.56999999995</v>
      </c>
      <c r="L30" s="251">
        <v>949932.07</v>
      </c>
      <c r="O30" s="232">
        <v>14760</v>
      </c>
      <c r="P30" s="232">
        <v>62357.58</v>
      </c>
      <c r="Q30" s="232">
        <v>5000</v>
      </c>
      <c r="R30" s="232">
        <v>27.27</v>
      </c>
      <c r="U30" s="251">
        <v>378579.69</v>
      </c>
      <c r="V30" s="251">
        <v>2673935.1</v>
      </c>
      <c r="W30" s="73">
        <v>1525101.21</v>
      </c>
      <c r="X30" s="73">
        <v>85750</v>
      </c>
      <c r="Y30" s="73">
        <v>2104.12</v>
      </c>
      <c r="AA30" s="73">
        <v>1748360.5</v>
      </c>
      <c r="AB30" s="73">
        <v>417970</v>
      </c>
      <c r="AC30" s="90">
        <v>2696550.5</v>
      </c>
      <c r="AF30" s="90">
        <v>1027533.49</v>
      </c>
      <c r="AG30" s="90">
        <v>322697.14</v>
      </c>
      <c r="AK30" s="266">
        <f>SUM(F30:I30)</f>
        <v>1504442.24</v>
      </c>
      <c r="AL30" s="267">
        <f>SUM(O30:R30)</f>
        <v>82144.850000000006</v>
      </c>
      <c r="AM30" s="291">
        <f t="shared" si="2"/>
        <v>1422297.39</v>
      </c>
      <c r="AN30" s="286">
        <f t="shared" si="3"/>
        <v>3779285.83</v>
      </c>
      <c r="AO30" s="294">
        <f t="shared" si="4"/>
        <v>4046781.1300000004</v>
      </c>
      <c r="AP30" s="268">
        <f t="shared" si="1"/>
        <v>-267495.30000000028</v>
      </c>
    </row>
    <row r="31" spans="1:42" ht="15" thickBot="1" x14ac:dyDescent="0.25">
      <c r="A31" s="256" t="s">
        <v>300</v>
      </c>
      <c r="B31" s="256" t="s">
        <v>41</v>
      </c>
      <c r="C31" s="295">
        <v>5666</v>
      </c>
      <c r="D31" s="296" t="s">
        <v>832</v>
      </c>
      <c r="E31" s="251" t="s">
        <v>2629</v>
      </c>
      <c r="F31" s="89">
        <v>2067587.48</v>
      </c>
      <c r="G31" s="89">
        <v>12300</v>
      </c>
      <c r="H31" s="89">
        <v>212830.22</v>
      </c>
      <c r="K31" s="251">
        <v>537428.03</v>
      </c>
      <c r="L31" s="251">
        <v>218089.1</v>
      </c>
      <c r="O31" s="232">
        <v>0</v>
      </c>
      <c r="P31" s="232">
        <v>108497.39</v>
      </c>
      <c r="R31" s="232">
        <v>744.55</v>
      </c>
      <c r="U31" s="251">
        <v>396960.67</v>
      </c>
      <c r="V31" s="251">
        <v>1942985.43</v>
      </c>
      <c r="W31" s="73">
        <v>1311517.8700000001</v>
      </c>
      <c r="X31" s="73">
        <v>110375</v>
      </c>
      <c r="Y31" s="73">
        <v>3915.38</v>
      </c>
      <c r="AA31" s="73">
        <v>914907</v>
      </c>
      <c r="AB31" s="73">
        <v>202136</v>
      </c>
      <c r="AC31" s="90">
        <v>1438298</v>
      </c>
      <c r="AF31" s="90">
        <v>1001095.15</v>
      </c>
      <c r="AG31" s="90">
        <v>218132.43</v>
      </c>
      <c r="AK31" s="266">
        <f>SUM(F31:I31)</f>
        <v>2292717.7000000002</v>
      </c>
      <c r="AL31" s="267">
        <f>SUM(O31:R31)</f>
        <v>109241.94</v>
      </c>
      <c r="AM31" s="291">
        <f t="shared" si="2"/>
        <v>2183475.7600000002</v>
      </c>
      <c r="AN31" s="286">
        <f t="shared" si="3"/>
        <v>2542851.25</v>
      </c>
      <c r="AO31" s="294">
        <f t="shared" si="4"/>
        <v>2657525.58</v>
      </c>
      <c r="AP31" s="268">
        <f t="shared" si="1"/>
        <v>-114674.33000000007</v>
      </c>
    </row>
    <row r="32" spans="1:42" ht="15" thickBot="1" x14ac:dyDescent="0.25">
      <c r="A32" s="256" t="s">
        <v>300</v>
      </c>
      <c r="B32" s="256" t="s">
        <v>41</v>
      </c>
      <c r="C32" s="295">
        <v>5772</v>
      </c>
      <c r="D32" s="296" t="s">
        <v>833</v>
      </c>
      <c r="E32" s="251" t="s">
        <v>2630</v>
      </c>
      <c r="F32" s="89">
        <v>888703.76</v>
      </c>
      <c r="G32" s="89">
        <v>7100</v>
      </c>
      <c r="H32" s="89">
        <v>292320.49</v>
      </c>
      <c r="K32" s="251">
        <v>17985.07</v>
      </c>
      <c r="L32" s="251">
        <v>134629.71</v>
      </c>
      <c r="O32" s="232">
        <v>3800</v>
      </c>
      <c r="P32" s="232">
        <v>71532</v>
      </c>
      <c r="Q32" s="232">
        <v>11000</v>
      </c>
      <c r="R32" s="232">
        <v>2303.6999999999998</v>
      </c>
      <c r="U32" s="251">
        <v>-40975.26</v>
      </c>
      <c r="V32" s="251">
        <v>2306439.37</v>
      </c>
      <c r="W32" s="73">
        <v>1138001.44</v>
      </c>
      <c r="X32" s="73">
        <v>188770</v>
      </c>
      <c r="Y32" s="73">
        <v>1730.44</v>
      </c>
      <c r="AA32" s="73">
        <v>1855048</v>
      </c>
      <c r="AB32" s="73">
        <v>159900</v>
      </c>
      <c r="AC32" s="90">
        <v>2333292</v>
      </c>
      <c r="AF32" s="90">
        <v>948806.03</v>
      </c>
      <c r="AG32" s="90">
        <v>11564.45</v>
      </c>
      <c r="AK32" s="266">
        <f>SUM(F32:I32)</f>
        <v>1188124.25</v>
      </c>
      <c r="AL32" s="267">
        <f>SUM(O32:R32)</f>
        <v>88635.7</v>
      </c>
      <c r="AM32" s="291">
        <f t="shared" si="2"/>
        <v>1099488.55</v>
      </c>
      <c r="AN32" s="286">
        <f t="shared" si="3"/>
        <v>3343449.88</v>
      </c>
      <c r="AO32" s="294">
        <f t="shared" si="4"/>
        <v>3293662.4800000004</v>
      </c>
      <c r="AP32" s="268">
        <f t="shared" si="1"/>
        <v>49787.399999999441</v>
      </c>
    </row>
    <row r="33" spans="1:42" ht="15" thickBot="1" x14ac:dyDescent="0.25">
      <c r="A33" s="256" t="s">
        <v>300</v>
      </c>
      <c r="B33" s="256" t="s">
        <v>41</v>
      </c>
      <c r="C33" s="295">
        <v>3690</v>
      </c>
      <c r="D33" s="296" t="s">
        <v>834</v>
      </c>
      <c r="E33" s="251" t="s">
        <v>2631</v>
      </c>
      <c r="F33" s="89">
        <v>998527.74</v>
      </c>
      <c r="G33" s="89">
        <v>6000</v>
      </c>
      <c r="H33" s="89">
        <v>184686.24</v>
      </c>
      <c r="K33" s="251">
        <v>319130.28999999998</v>
      </c>
      <c r="L33" s="251">
        <v>472974.39</v>
      </c>
      <c r="O33" s="232">
        <v>0</v>
      </c>
      <c r="P33" s="232">
        <v>34464.339999999997</v>
      </c>
      <c r="Q33" s="232">
        <v>5000</v>
      </c>
      <c r="R33" s="232">
        <v>249.53</v>
      </c>
      <c r="U33" s="251">
        <v>210640.16</v>
      </c>
      <c r="V33" s="251">
        <v>1600056.47</v>
      </c>
      <c r="W33" s="73">
        <v>1144511.3500000001</v>
      </c>
      <c r="X33" s="73">
        <v>50600</v>
      </c>
      <c r="Y33" s="73">
        <v>1689.5</v>
      </c>
      <c r="AA33" s="73">
        <v>1371536</v>
      </c>
      <c r="AB33" s="73">
        <v>141600</v>
      </c>
      <c r="AC33" s="90">
        <v>1682720</v>
      </c>
      <c r="AF33" s="90">
        <v>602425.22</v>
      </c>
      <c r="AG33" s="90">
        <v>187444.81</v>
      </c>
      <c r="AK33" s="266">
        <f>SUM(F33:I33)</f>
        <v>1189213.98</v>
      </c>
      <c r="AL33" s="267">
        <f>SUM(O33:R33)</f>
        <v>39713.869999999995</v>
      </c>
      <c r="AM33" s="291">
        <f t="shared" si="2"/>
        <v>1149500.1099999999</v>
      </c>
      <c r="AN33" s="286">
        <f t="shared" si="3"/>
        <v>2709936.85</v>
      </c>
      <c r="AO33" s="294">
        <f t="shared" si="4"/>
        <v>2472590.0299999998</v>
      </c>
      <c r="AP33" s="268">
        <f t="shared" si="1"/>
        <v>237346.8200000003</v>
      </c>
    </row>
    <row r="34" spans="1:42" ht="15" thickBot="1" x14ac:dyDescent="0.25">
      <c r="A34" s="256" t="s">
        <v>300</v>
      </c>
      <c r="B34" s="256" t="s">
        <v>41</v>
      </c>
      <c r="C34" s="295">
        <v>6191</v>
      </c>
      <c r="D34" s="296" t="s">
        <v>835</v>
      </c>
      <c r="E34" s="251" t="s">
        <v>2777</v>
      </c>
      <c r="F34" s="89">
        <v>963791.33</v>
      </c>
      <c r="G34" s="89">
        <v>26051</v>
      </c>
      <c r="H34" s="89">
        <v>509226.26</v>
      </c>
      <c r="K34" s="251">
        <v>105934.1</v>
      </c>
      <c r="L34" s="251">
        <v>646326.85</v>
      </c>
      <c r="O34" s="232">
        <v>8620</v>
      </c>
      <c r="P34" s="232">
        <v>52878.26</v>
      </c>
      <c r="Q34" s="232">
        <v>15094</v>
      </c>
      <c r="U34" s="251">
        <v>405612.09</v>
      </c>
      <c r="V34" s="251">
        <v>2970314.75</v>
      </c>
      <c r="W34" s="73">
        <v>1685460.02</v>
      </c>
      <c r="X34" s="73">
        <v>198150</v>
      </c>
      <c r="Y34" s="73">
        <v>1273.1300000000001</v>
      </c>
      <c r="AA34" s="73">
        <v>1164691.5</v>
      </c>
      <c r="AB34" s="73">
        <v>168900</v>
      </c>
      <c r="AC34" s="90">
        <v>1819443</v>
      </c>
      <c r="AF34" s="90">
        <v>882890.22</v>
      </c>
      <c r="AG34" s="90">
        <v>620840.64</v>
      </c>
      <c r="AI34" s="90">
        <v>1120</v>
      </c>
      <c r="AK34" s="266">
        <f>SUM(F34:I34)</f>
        <v>1499068.5899999999</v>
      </c>
      <c r="AL34" s="267">
        <f>SUM(O34:R34)</f>
        <v>76592.260000000009</v>
      </c>
      <c r="AM34" s="291">
        <f t="shared" si="2"/>
        <v>1422476.3299999998</v>
      </c>
      <c r="AN34" s="286">
        <f t="shared" si="3"/>
        <v>3218474.65</v>
      </c>
      <c r="AO34" s="294">
        <f t="shared" si="4"/>
        <v>3324293.86</v>
      </c>
      <c r="AP34" s="268">
        <f t="shared" si="1"/>
        <v>-105819.20999999996</v>
      </c>
    </row>
    <row r="35" spans="1:42" ht="15" thickBot="1" x14ac:dyDescent="0.25">
      <c r="A35" s="256" t="s">
        <v>300</v>
      </c>
      <c r="B35" s="256" t="s">
        <v>41</v>
      </c>
      <c r="C35" s="295">
        <v>8132</v>
      </c>
      <c r="D35" s="296" t="s">
        <v>836</v>
      </c>
      <c r="E35" s="251" t="s">
        <v>2778</v>
      </c>
      <c r="F35" s="89">
        <v>1924295</v>
      </c>
      <c r="G35" s="89">
        <v>79445</v>
      </c>
      <c r="H35" s="89">
        <v>320593.25</v>
      </c>
      <c r="K35" s="251">
        <v>1170539.8899999999</v>
      </c>
      <c r="L35" s="251">
        <v>868904.4</v>
      </c>
      <c r="O35" s="232">
        <v>0</v>
      </c>
      <c r="P35" s="232">
        <v>63786.82</v>
      </c>
      <c r="Q35" s="232">
        <v>5000</v>
      </c>
      <c r="U35" s="251">
        <v>413312.52</v>
      </c>
      <c r="V35" s="251">
        <v>3203233.17</v>
      </c>
      <c r="W35" s="73">
        <v>2247547.1</v>
      </c>
      <c r="X35" s="73">
        <v>303777</v>
      </c>
      <c r="Y35" s="73">
        <v>2612.2399999999998</v>
      </c>
      <c r="AA35" s="73">
        <v>786791.5</v>
      </c>
      <c r="AB35" s="73">
        <v>278688</v>
      </c>
      <c r="AC35" s="90">
        <v>1854170.5</v>
      </c>
      <c r="AF35" s="90">
        <v>1043309.94</v>
      </c>
      <c r="AG35" s="90">
        <v>207923.44</v>
      </c>
      <c r="AK35" s="266">
        <f>SUM(F35:I35)</f>
        <v>2324333.25</v>
      </c>
      <c r="AL35" s="267">
        <f>SUM(O35:R35)</f>
        <v>68786.820000000007</v>
      </c>
      <c r="AM35" s="291">
        <f t="shared" si="2"/>
        <v>2255546.4300000002</v>
      </c>
      <c r="AN35" s="286">
        <f t="shared" si="3"/>
        <v>3619415.8400000003</v>
      </c>
      <c r="AO35" s="294">
        <f t="shared" si="4"/>
        <v>3105403.88</v>
      </c>
      <c r="AP35" s="268">
        <f t="shared" si="1"/>
        <v>514011.96000000043</v>
      </c>
    </row>
    <row r="36" spans="1:42" ht="15" thickBot="1" x14ac:dyDescent="0.25">
      <c r="A36" s="256" t="s">
        <v>300</v>
      </c>
      <c r="B36" s="256" t="s">
        <v>41</v>
      </c>
      <c r="C36" s="295">
        <v>2634</v>
      </c>
      <c r="D36" s="296" t="s">
        <v>837</v>
      </c>
      <c r="E36" s="251" t="s">
        <v>2779</v>
      </c>
      <c r="F36" s="89">
        <v>690375.42</v>
      </c>
      <c r="G36" s="89">
        <v>56568.81</v>
      </c>
      <c r="H36" s="89">
        <v>157348.13</v>
      </c>
      <c r="K36" s="251">
        <v>60100.14</v>
      </c>
      <c r="L36" s="251">
        <v>140181.44</v>
      </c>
      <c r="P36" s="232">
        <v>47809.53</v>
      </c>
      <c r="Q36" s="232">
        <v>12226</v>
      </c>
      <c r="U36" s="251">
        <v>79557</v>
      </c>
      <c r="V36" s="251">
        <v>2001291.5</v>
      </c>
      <c r="W36" s="73">
        <v>868795.64</v>
      </c>
      <c r="Y36" s="73">
        <v>1054.23</v>
      </c>
      <c r="AA36" s="73">
        <v>902711.5</v>
      </c>
      <c r="AB36" s="73">
        <v>180888</v>
      </c>
      <c r="AC36" s="90">
        <v>1213149.5</v>
      </c>
      <c r="AF36" s="90">
        <v>474982.47</v>
      </c>
      <c r="AG36" s="90">
        <v>75636.740000000005</v>
      </c>
      <c r="AK36" s="266">
        <f>SUM(F36:I36)</f>
        <v>904292.36</v>
      </c>
      <c r="AL36" s="267">
        <f>SUM(O36:R36)</f>
        <v>60035.53</v>
      </c>
      <c r="AM36" s="291">
        <f t="shared" si="2"/>
        <v>844256.83</v>
      </c>
      <c r="AN36" s="286">
        <f t="shared" si="3"/>
        <v>1953449.37</v>
      </c>
      <c r="AO36" s="294">
        <f t="shared" si="4"/>
        <v>1763768.71</v>
      </c>
      <c r="AP36" s="268">
        <f t="shared" si="1"/>
        <v>189680.66000000015</v>
      </c>
    </row>
    <row r="37" spans="1:42" ht="15" thickBot="1" x14ac:dyDescent="0.25">
      <c r="A37" s="256" t="s">
        <v>300</v>
      </c>
      <c r="B37" s="256" t="s">
        <v>41</v>
      </c>
      <c r="C37" s="295">
        <v>5394</v>
      </c>
      <c r="D37" s="296" t="s">
        <v>838</v>
      </c>
      <c r="E37" s="251" t="s">
        <v>2805</v>
      </c>
      <c r="F37" s="89">
        <v>788016.9</v>
      </c>
      <c r="G37" s="89">
        <v>7880.51</v>
      </c>
      <c r="H37" s="89">
        <v>194774.42</v>
      </c>
      <c r="K37" s="251">
        <v>1555497.12</v>
      </c>
      <c r="L37" s="251">
        <v>814145.36</v>
      </c>
      <c r="P37" s="232">
        <v>35913.06</v>
      </c>
      <c r="U37" s="251">
        <v>322501.8</v>
      </c>
      <c r="V37" s="251">
        <v>3800882.66</v>
      </c>
      <c r="W37" s="73">
        <v>1232490.3600000001</v>
      </c>
      <c r="X37" s="73">
        <v>40000</v>
      </c>
      <c r="Y37" s="73">
        <v>1279.71</v>
      </c>
      <c r="AB37" s="73">
        <v>175600</v>
      </c>
      <c r="AC37" s="90">
        <v>469113</v>
      </c>
      <c r="AF37" s="90">
        <v>901224.47</v>
      </c>
      <c r="AG37" s="90">
        <v>244251.11</v>
      </c>
      <c r="AK37" s="266">
        <f>SUM(F37:I37)</f>
        <v>990671.83000000007</v>
      </c>
      <c r="AL37" s="267">
        <f>SUM(O37:R37)</f>
        <v>35913.06</v>
      </c>
      <c r="AM37" s="291">
        <f t="shared" si="2"/>
        <v>954758.77</v>
      </c>
      <c r="AN37" s="286">
        <f t="shared" si="3"/>
        <v>1449370.07</v>
      </c>
      <c r="AO37" s="294">
        <f t="shared" si="4"/>
        <v>1614588.58</v>
      </c>
      <c r="AP37" s="268">
        <f t="shared" si="1"/>
        <v>-165218.51</v>
      </c>
    </row>
    <row r="38" spans="1:42" ht="15" thickBot="1" x14ac:dyDescent="0.25">
      <c r="A38" s="256" t="s">
        <v>304</v>
      </c>
      <c r="B38" s="256" t="s">
        <v>42</v>
      </c>
      <c r="C38" s="295">
        <v>3425</v>
      </c>
      <c r="D38" s="296" t="s">
        <v>839</v>
      </c>
      <c r="E38" s="251" t="s">
        <v>2632</v>
      </c>
      <c r="F38" s="89">
        <v>946507.8</v>
      </c>
      <c r="G38" s="89">
        <v>9095.75</v>
      </c>
      <c r="H38" s="89">
        <v>210284.03</v>
      </c>
      <c r="K38" s="251">
        <v>486994.25</v>
      </c>
      <c r="L38" s="251">
        <v>251047.95</v>
      </c>
      <c r="O38" s="232">
        <v>2700</v>
      </c>
      <c r="P38" s="232">
        <v>38450</v>
      </c>
      <c r="Q38" s="232">
        <v>67170</v>
      </c>
      <c r="R38" s="232">
        <v>897.64</v>
      </c>
      <c r="S38" s="251">
        <v>332793</v>
      </c>
      <c r="U38" s="251">
        <v>149954.5</v>
      </c>
      <c r="V38" s="251">
        <v>2024806.3999999999</v>
      </c>
      <c r="W38" s="73">
        <v>1551933.88</v>
      </c>
      <c r="Y38" s="73">
        <v>1609.33</v>
      </c>
      <c r="AA38" s="73">
        <v>1043105</v>
      </c>
      <c r="AB38" s="73">
        <v>164960.98000000001</v>
      </c>
      <c r="AC38" s="90">
        <v>1517755</v>
      </c>
      <c r="AF38" s="90">
        <v>785188.75</v>
      </c>
      <c r="AG38" s="90">
        <v>118929.86</v>
      </c>
      <c r="AJ38" s="90">
        <v>50553</v>
      </c>
      <c r="AK38" s="266">
        <f>SUM(F38:I38)</f>
        <v>1165887.58</v>
      </c>
      <c r="AL38" s="267">
        <f>SUM(O38:R38)</f>
        <v>109217.64</v>
      </c>
      <c r="AM38" s="291">
        <f t="shared" si="2"/>
        <v>1056669.9400000002</v>
      </c>
      <c r="AN38" s="286">
        <f t="shared" si="3"/>
        <v>2761609.19</v>
      </c>
      <c r="AO38" s="294">
        <f t="shared" si="4"/>
        <v>2472426.61</v>
      </c>
      <c r="AP38" s="268">
        <f t="shared" si="1"/>
        <v>289182.58000000007</v>
      </c>
    </row>
    <row r="39" spans="1:42" ht="15" thickBot="1" x14ac:dyDescent="0.25">
      <c r="A39" s="256" t="s">
        <v>304</v>
      </c>
      <c r="B39" s="256" t="s">
        <v>42</v>
      </c>
      <c r="C39" s="295">
        <v>4047</v>
      </c>
      <c r="D39" s="296" t="s">
        <v>840</v>
      </c>
      <c r="E39" s="251" t="s">
        <v>2633</v>
      </c>
      <c r="F39" s="89">
        <v>1330846.55</v>
      </c>
      <c r="G39" s="89">
        <v>30402.85</v>
      </c>
      <c r="H39" s="89">
        <v>73442.02</v>
      </c>
      <c r="K39" s="251">
        <v>336382.22</v>
      </c>
      <c r="L39" s="251">
        <v>269879.37</v>
      </c>
      <c r="O39" s="232">
        <v>0</v>
      </c>
      <c r="P39" s="232">
        <v>40403.120000000003</v>
      </c>
      <c r="Q39" s="232">
        <v>264420</v>
      </c>
      <c r="R39" s="232">
        <v>1688</v>
      </c>
      <c r="U39" s="251">
        <v>172536.46</v>
      </c>
      <c r="V39" s="251">
        <v>2381908.6800000002</v>
      </c>
      <c r="W39" s="73">
        <v>1257984.78</v>
      </c>
      <c r="Y39" s="73">
        <v>2478.6799999999998</v>
      </c>
      <c r="AA39" s="73">
        <v>1031015.9</v>
      </c>
      <c r="AB39" s="73">
        <v>114280.89</v>
      </c>
      <c r="AC39" s="90">
        <v>1505143.9</v>
      </c>
      <c r="AF39" s="90">
        <v>703655.42</v>
      </c>
      <c r="AG39" s="90">
        <v>161161.9</v>
      </c>
      <c r="AJ39" s="90">
        <v>25467</v>
      </c>
      <c r="AK39" s="266">
        <f>SUM(F39:I39)</f>
        <v>1434691.4200000002</v>
      </c>
      <c r="AL39" s="267">
        <f>SUM(O39:R39)</f>
        <v>306511.12</v>
      </c>
      <c r="AM39" s="291">
        <f t="shared" si="2"/>
        <v>1128180.3000000003</v>
      </c>
      <c r="AN39" s="286">
        <f t="shared" si="3"/>
        <v>2405760.25</v>
      </c>
      <c r="AO39" s="294">
        <f t="shared" si="4"/>
        <v>2395428.2199999997</v>
      </c>
      <c r="AP39" s="268">
        <f t="shared" si="1"/>
        <v>10332.030000000261</v>
      </c>
    </row>
    <row r="40" spans="1:42" ht="15" thickBot="1" x14ac:dyDescent="0.25">
      <c r="A40" s="256" t="s">
        <v>304</v>
      </c>
      <c r="B40" s="256" t="s">
        <v>42</v>
      </c>
      <c r="C40" s="295">
        <v>3656</v>
      </c>
      <c r="D40" s="296" t="s">
        <v>841</v>
      </c>
      <c r="E40" s="251" t="s">
        <v>2634</v>
      </c>
      <c r="F40" s="89">
        <v>657197.73</v>
      </c>
      <c r="G40" s="89">
        <v>26451.9</v>
      </c>
      <c r="H40" s="89">
        <v>149354.71</v>
      </c>
      <c r="K40" s="251">
        <v>749908.68</v>
      </c>
      <c r="L40" s="251">
        <v>237391.71</v>
      </c>
      <c r="O40" s="232">
        <v>0</v>
      </c>
      <c r="P40" s="232">
        <v>49734.91</v>
      </c>
      <c r="R40" s="232">
        <v>1687.42</v>
      </c>
      <c r="S40" s="251">
        <v>255606</v>
      </c>
      <c r="U40" s="251">
        <v>173454.04</v>
      </c>
      <c r="V40" s="251">
        <v>2692203.68</v>
      </c>
      <c r="W40" s="73">
        <v>1526544.16</v>
      </c>
      <c r="Y40" s="73">
        <v>862.34</v>
      </c>
      <c r="AA40" s="73">
        <v>1597858.2</v>
      </c>
      <c r="AB40" s="73">
        <v>91726</v>
      </c>
      <c r="AC40" s="90">
        <v>1982844.2</v>
      </c>
      <c r="AF40" s="90">
        <v>1018042.83</v>
      </c>
      <c r="AG40" s="90">
        <v>208890.46</v>
      </c>
      <c r="AK40" s="266">
        <f>SUM(F40:I40)</f>
        <v>833004.34</v>
      </c>
      <c r="AL40" s="267">
        <f>SUM(O40:R40)</f>
        <v>51422.33</v>
      </c>
      <c r="AM40" s="291">
        <f t="shared" si="2"/>
        <v>781582.01</v>
      </c>
      <c r="AN40" s="286">
        <f t="shared" si="3"/>
        <v>3216990.7</v>
      </c>
      <c r="AO40" s="294">
        <f t="shared" si="4"/>
        <v>3209777.4899999998</v>
      </c>
      <c r="AP40" s="268">
        <f t="shared" si="1"/>
        <v>7213.2100000004284</v>
      </c>
    </row>
    <row r="41" spans="1:42" ht="15" thickBot="1" x14ac:dyDescent="0.25">
      <c r="A41" s="256" t="s">
        <v>304</v>
      </c>
      <c r="B41" s="256" t="s">
        <v>42</v>
      </c>
      <c r="C41" s="295">
        <v>3640</v>
      </c>
      <c r="D41" s="296" t="s">
        <v>842</v>
      </c>
      <c r="E41" s="251" t="s">
        <v>2635</v>
      </c>
      <c r="F41" s="89">
        <v>542421.34</v>
      </c>
      <c r="G41" s="89">
        <v>21084</v>
      </c>
      <c r="H41" s="89">
        <v>110333.69</v>
      </c>
      <c r="K41" s="251">
        <v>305658.2</v>
      </c>
      <c r="L41" s="251">
        <v>182799.74</v>
      </c>
      <c r="O41" s="232">
        <v>3500</v>
      </c>
      <c r="P41" s="232">
        <v>43223</v>
      </c>
      <c r="Q41" s="232">
        <v>13040</v>
      </c>
      <c r="S41" s="251">
        <v>231690</v>
      </c>
      <c r="U41" s="251">
        <v>-293127</v>
      </c>
      <c r="V41" s="251">
        <v>2888756.2</v>
      </c>
      <c r="W41" s="73">
        <v>1766602.39</v>
      </c>
      <c r="Y41" s="73">
        <v>548.37</v>
      </c>
      <c r="AA41" s="73">
        <v>1427547</v>
      </c>
      <c r="AB41" s="73">
        <v>63582.04</v>
      </c>
      <c r="AC41" s="90">
        <v>1944582</v>
      </c>
      <c r="AF41" s="90">
        <v>656919.84</v>
      </c>
      <c r="AG41" s="90">
        <v>167286.51</v>
      </c>
      <c r="AJ41" s="90">
        <v>25016.5</v>
      </c>
      <c r="AK41" s="266">
        <f>SUM(F41:I41)</f>
        <v>673839.03</v>
      </c>
      <c r="AL41" s="267">
        <f>SUM(O41:R41)</f>
        <v>59763</v>
      </c>
      <c r="AM41" s="291">
        <f t="shared" si="2"/>
        <v>614076.03</v>
      </c>
      <c r="AN41" s="286">
        <f t="shared" si="3"/>
        <v>3258279.8</v>
      </c>
      <c r="AO41" s="294">
        <f t="shared" si="4"/>
        <v>2793804.8499999996</v>
      </c>
      <c r="AP41" s="268">
        <f t="shared" si="1"/>
        <v>464474.95000000019</v>
      </c>
    </row>
    <row r="42" spans="1:42" ht="15" thickBot="1" x14ac:dyDescent="0.25">
      <c r="A42" s="256" t="s">
        <v>304</v>
      </c>
      <c r="B42" s="256" t="s">
        <v>42</v>
      </c>
      <c r="C42" s="295">
        <v>7398</v>
      </c>
      <c r="D42" s="296" t="s">
        <v>843</v>
      </c>
      <c r="E42" s="251" t="s">
        <v>2636</v>
      </c>
      <c r="F42" s="89">
        <v>909694.32</v>
      </c>
      <c r="G42" s="89">
        <v>86922</v>
      </c>
      <c r="H42" s="89">
        <v>64219.19</v>
      </c>
      <c r="K42" s="251">
        <v>521154.42</v>
      </c>
      <c r="L42" s="251">
        <v>324672.02</v>
      </c>
      <c r="O42" s="232">
        <v>3000</v>
      </c>
      <c r="P42" s="232">
        <v>70109.23</v>
      </c>
      <c r="R42" s="232">
        <v>1574.6</v>
      </c>
      <c r="S42" s="251">
        <v>28380</v>
      </c>
      <c r="U42" s="251">
        <v>248479.25</v>
      </c>
      <c r="V42" s="251">
        <v>3281518.85</v>
      </c>
      <c r="W42" s="73">
        <v>2572520.06</v>
      </c>
      <c r="Y42" s="73">
        <v>1734.94</v>
      </c>
      <c r="AA42" s="73">
        <v>2505923.5</v>
      </c>
      <c r="AB42" s="73">
        <v>281134.46999999997</v>
      </c>
      <c r="AC42" s="90">
        <v>3319937.5</v>
      </c>
      <c r="AF42" s="90">
        <v>1296231.06</v>
      </c>
      <c r="AG42" s="90">
        <v>252839.82</v>
      </c>
      <c r="AH42" s="90">
        <v>70484.899999999994</v>
      </c>
      <c r="AJ42" s="90">
        <v>72595</v>
      </c>
      <c r="AK42" s="266">
        <f>SUM(F42:I42)</f>
        <v>1060835.51</v>
      </c>
      <c r="AL42" s="267">
        <f>SUM(O42:R42)</f>
        <v>74683.83</v>
      </c>
      <c r="AM42" s="291">
        <f t="shared" si="2"/>
        <v>986151.68</v>
      </c>
      <c r="AN42" s="286">
        <f t="shared" si="3"/>
        <v>5361312.97</v>
      </c>
      <c r="AO42" s="294">
        <f t="shared" si="4"/>
        <v>5012088.2800000012</v>
      </c>
      <c r="AP42" s="268">
        <f t="shared" si="1"/>
        <v>349224.68999999855</v>
      </c>
    </row>
    <row r="43" spans="1:42" ht="15" thickBot="1" x14ac:dyDescent="0.25">
      <c r="A43" s="256" t="s">
        <v>304</v>
      </c>
      <c r="B43" s="256" t="s">
        <v>42</v>
      </c>
      <c r="C43" s="295">
        <v>7430</v>
      </c>
      <c r="D43" s="296" t="s">
        <v>844</v>
      </c>
      <c r="E43" s="251" t="s">
        <v>2637</v>
      </c>
      <c r="F43" s="89">
        <v>1148518.3700000001</v>
      </c>
      <c r="G43" s="89">
        <v>17036.3</v>
      </c>
      <c r="H43" s="89">
        <v>116241.76</v>
      </c>
      <c r="K43" s="251">
        <v>173713.72</v>
      </c>
      <c r="L43" s="251">
        <v>794343.78</v>
      </c>
      <c r="O43" s="232">
        <v>6000</v>
      </c>
      <c r="P43" s="232">
        <v>67031.3</v>
      </c>
      <c r="R43" s="232">
        <v>410</v>
      </c>
      <c r="S43" s="251">
        <v>127865</v>
      </c>
      <c r="U43" s="251">
        <v>282904.31</v>
      </c>
      <c r="V43" s="251">
        <v>3750097.45</v>
      </c>
      <c r="W43" s="73">
        <v>2648259.6</v>
      </c>
      <c r="Y43" s="73">
        <v>1952.47</v>
      </c>
      <c r="AA43" s="73">
        <v>1759369.5</v>
      </c>
      <c r="AB43" s="73">
        <v>338198.02</v>
      </c>
      <c r="AC43" s="90">
        <v>2460029.5</v>
      </c>
      <c r="AF43" s="90">
        <v>1334963.1100000001</v>
      </c>
      <c r="AG43" s="90">
        <v>254444.42</v>
      </c>
      <c r="AJ43" s="90">
        <v>54993</v>
      </c>
      <c r="AK43" s="266">
        <f>SUM(F43:I43)</f>
        <v>1281796.4300000002</v>
      </c>
      <c r="AL43" s="267">
        <f>SUM(O43:R43)</f>
        <v>73441.3</v>
      </c>
      <c r="AM43" s="291">
        <f t="shared" si="2"/>
        <v>1208355.1300000001</v>
      </c>
      <c r="AN43" s="286">
        <f t="shared" si="3"/>
        <v>4747779.59</v>
      </c>
      <c r="AO43" s="294">
        <f t="shared" si="4"/>
        <v>4104430.0300000003</v>
      </c>
      <c r="AP43" s="268">
        <f t="shared" si="1"/>
        <v>643349.55999999959</v>
      </c>
    </row>
    <row r="44" spans="1:42" ht="15" thickBot="1" x14ac:dyDescent="0.25">
      <c r="A44" s="256" t="s">
        <v>304</v>
      </c>
      <c r="B44" s="256" t="s">
        <v>42</v>
      </c>
      <c r="C44" s="295">
        <v>2978</v>
      </c>
      <c r="D44" s="296" t="s">
        <v>845</v>
      </c>
      <c r="E44" s="251" t="s">
        <v>2638</v>
      </c>
      <c r="F44" s="89">
        <v>729348.31</v>
      </c>
      <c r="G44" s="89">
        <v>4023.18</v>
      </c>
      <c r="H44" s="89">
        <v>134512.78</v>
      </c>
      <c r="K44" s="251">
        <v>373288.99</v>
      </c>
      <c r="L44" s="251">
        <v>282798.38</v>
      </c>
      <c r="O44" s="232">
        <v>8790</v>
      </c>
      <c r="P44" s="232">
        <v>24800</v>
      </c>
      <c r="Q44" s="232">
        <v>254298</v>
      </c>
      <c r="R44" s="232">
        <v>0</v>
      </c>
      <c r="U44" s="251">
        <v>105632.35</v>
      </c>
      <c r="V44" s="251">
        <v>1851653.95</v>
      </c>
      <c r="W44" s="73">
        <v>1330936.6100000001</v>
      </c>
      <c r="Y44" s="73">
        <v>1283.1600000000001</v>
      </c>
      <c r="AA44" s="73">
        <v>922295.41</v>
      </c>
      <c r="AB44" s="73">
        <v>87201.24</v>
      </c>
      <c r="AC44" s="90">
        <v>1496159.41</v>
      </c>
      <c r="AF44" s="90">
        <v>645659.19999999995</v>
      </c>
      <c r="AG44" s="90">
        <v>130059.15</v>
      </c>
      <c r="AJ44" s="90">
        <v>32066</v>
      </c>
      <c r="AK44" s="266">
        <f>SUM(F44:I44)</f>
        <v>867884.27000000014</v>
      </c>
      <c r="AL44" s="267">
        <f>SUM(O44:R44)</f>
        <v>287888</v>
      </c>
      <c r="AM44" s="291">
        <f t="shared" si="2"/>
        <v>579996.27000000014</v>
      </c>
      <c r="AN44" s="286">
        <f t="shared" si="3"/>
        <v>2341716.4200000004</v>
      </c>
      <c r="AO44" s="294">
        <f t="shared" si="4"/>
        <v>2303943.7599999998</v>
      </c>
      <c r="AP44" s="268">
        <f t="shared" si="1"/>
        <v>37772.660000000615</v>
      </c>
    </row>
    <row r="45" spans="1:42" ht="15" thickBot="1" x14ac:dyDescent="0.25">
      <c r="A45" s="256" t="s">
        <v>304</v>
      </c>
      <c r="B45" s="256" t="s">
        <v>42</v>
      </c>
      <c r="C45" s="295">
        <v>3394</v>
      </c>
      <c r="D45" s="296" t="s">
        <v>846</v>
      </c>
      <c r="E45" s="251" t="s">
        <v>2780</v>
      </c>
      <c r="F45" s="89">
        <v>401027.89</v>
      </c>
      <c r="G45" s="89">
        <v>10012.18</v>
      </c>
      <c r="H45" s="89">
        <v>43906.27</v>
      </c>
      <c r="K45" s="251">
        <v>306304.61</v>
      </c>
      <c r="L45" s="251">
        <v>390963.41</v>
      </c>
      <c r="O45" s="232">
        <v>3000</v>
      </c>
      <c r="P45" s="232">
        <v>63200</v>
      </c>
      <c r="Q45" s="232">
        <v>207910</v>
      </c>
      <c r="R45" s="232">
        <v>775.5</v>
      </c>
      <c r="U45" s="251">
        <v>93179.91</v>
      </c>
      <c r="V45" s="251">
        <v>1865771.67</v>
      </c>
      <c r="W45" s="73">
        <v>1051241.23</v>
      </c>
      <c r="Y45" s="73">
        <v>675.6</v>
      </c>
      <c r="AA45" s="73">
        <v>934843.5</v>
      </c>
      <c r="AB45" s="73">
        <v>174419.08</v>
      </c>
      <c r="AC45" s="90">
        <v>1527459.5</v>
      </c>
      <c r="AF45" s="90">
        <v>680926.26</v>
      </c>
      <c r="AG45" s="90">
        <v>156683.21</v>
      </c>
      <c r="AJ45" s="90">
        <v>12166</v>
      </c>
      <c r="AK45" s="266">
        <f>SUM(F45:I45)</f>
        <v>454946.34</v>
      </c>
      <c r="AL45" s="267">
        <f>SUM(O45:R45)</f>
        <v>274885.5</v>
      </c>
      <c r="AM45" s="291">
        <f t="shared" si="2"/>
        <v>180060.84000000003</v>
      </c>
      <c r="AN45" s="286">
        <f t="shared" si="3"/>
        <v>2161179.41</v>
      </c>
      <c r="AO45" s="294">
        <f t="shared" si="4"/>
        <v>2377234.9699999997</v>
      </c>
      <c r="AP45" s="268">
        <f t="shared" si="1"/>
        <v>-216055.55999999959</v>
      </c>
    </row>
    <row r="46" spans="1:42" ht="15" thickBot="1" x14ac:dyDescent="0.25">
      <c r="A46" s="256" t="s">
        <v>304</v>
      </c>
      <c r="B46" s="256" t="s">
        <v>42</v>
      </c>
      <c r="C46" s="295">
        <v>1969</v>
      </c>
      <c r="D46" s="296" t="s">
        <v>847</v>
      </c>
      <c r="E46" s="251" t="s">
        <v>2781</v>
      </c>
      <c r="F46" s="89">
        <v>283888.28000000003</v>
      </c>
      <c r="G46" s="89">
        <v>0</v>
      </c>
      <c r="H46" s="89">
        <v>173180.69</v>
      </c>
      <c r="K46" s="251">
        <v>570030.4</v>
      </c>
      <c r="L46" s="251">
        <v>195607.71</v>
      </c>
      <c r="O46" s="232">
        <v>3654.3</v>
      </c>
      <c r="P46" s="232">
        <v>28143.37</v>
      </c>
      <c r="R46" s="232">
        <v>0</v>
      </c>
      <c r="S46" s="251">
        <v>47300</v>
      </c>
      <c r="U46" s="251">
        <v>155508.04999999999</v>
      </c>
      <c r="V46" s="251">
        <v>1234901.48</v>
      </c>
      <c r="W46" s="73">
        <v>848202.28</v>
      </c>
      <c r="Y46" s="73">
        <v>601.83000000000004</v>
      </c>
      <c r="AA46" s="73">
        <v>1034342.5</v>
      </c>
      <c r="AB46" s="73">
        <v>106088.06</v>
      </c>
      <c r="AC46" s="90">
        <v>1398252.5</v>
      </c>
      <c r="AF46" s="90">
        <v>317325.74</v>
      </c>
      <c r="AG46" s="90">
        <v>129403.11</v>
      </c>
      <c r="AJ46" s="90">
        <v>24698</v>
      </c>
      <c r="AK46" s="266">
        <f>SUM(F46:I46)</f>
        <v>457068.97000000003</v>
      </c>
      <c r="AL46" s="267">
        <f>SUM(O46:R46)</f>
        <v>31797.67</v>
      </c>
      <c r="AM46" s="291">
        <f t="shared" si="2"/>
        <v>425271.30000000005</v>
      </c>
      <c r="AN46" s="286">
        <f t="shared" si="3"/>
        <v>1989234.67</v>
      </c>
      <c r="AO46" s="294">
        <f t="shared" si="4"/>
        <v>1869679.35</v>
      </c>
      <c r="AP46" s="268">
        <f t="shared" si="1"/>
        <v>119555.31999999983</v>
      </c>
    </row>
    <row r="47" spans="1:42" ht="15" thickBot="1" x14ac:dyDescent="0.25">
      <c r="A47" s="256" t="s">
        <v>304</v>
      </c>
      <c r="B47" s="256" t="s">
        <v>42</v>
      </c>
      <c r="C47" s="295">
        <v>3732</v>
      </c>
      <c r="D47" s="296" t="s">
        <v>848</v>
      </c>
      <c r="E47" s="251" t="s">
        <v>2799</v>
      </c>
      <c r="F47" s="89">
        <v>472525.8</v>
      </c>
      <c r="G47" s="89">
        <v>0</v>
      </c>
      <c r="H47" s="89">
        <v>83515.789999999994</v>
      </c>
      <c r="K47" s="251">
        <v>1077452.46</v>
      </c>
      <c r="L47" s="251">
        <v>342892.72</v>
      </c>
      <c r="O47" s="232">
        <v>3500</v>
      </c>
      <c r="P47" s="232">
        <v>41533</v>
      </c>
      <c r="Q47" s="232">
        <v>73400</v>
      </c>
      <c r="R47" s="232">
        <v>0</v>
      </c>
      <c r="S47" s="251">
        <v>383072</v>
      </c>
      <c r="U47" s="251">
        <v>-577351.29</v>
      </c>
      <c r="V47" s="251">
        <v>2300894.7000000002</v>
      </c>
      <c r="W47" s="73">
        <v>1634309.04</v>
      </c>
      <c r="Y47" s="73">
        <v>773.77</v>
      </c>
      <c r="AA47" s="73">
        <v>976679.5</v>
      </c>
      <c r="AB47" s="73">
        <v>92295.55</v>
      </c>
      <c r="AC47" s="90">
        <v>1480529.5</v>
      </c>
      <c r="AF47" s="90">
        <v>623620.93999999994</v>
      </c>
      <c r="AG47" s="90">
        <v>177091.99</v>
      </c>
      <c r="AJ47" s="90">
        <v>2610</v>
      </c>
      <c r="AK47" s="266">
        <f>SUM(F47:I47)</f>
        <v>556041.59</v>
      </c>
      <c r="AL47" s="267">
        <f>SUM(O47:R47)</f>
        <v>118433</v>
      </c>
      <c r="AM47" s="291">
        <f t="shared" si="2"/>
        <v>437608.58999999997</v>
      </c>
      <c r="AN47" s="286">
        <f t="shared" si="3"/>
        <v>2704057.86</v>
      </c>
      <c r="AO47" s="294">
        <f t="shared" si="4"/>
        <v>2283852.4299999997</v>
      </c>
      <c r="AP47" s="268">
        <f t="shared" si="1"/>
        <v>420205.43000000017</v>
      </c>
    </row>
    <row r="48" spans="1:42" ht="15" thickBot="1" x14ac:dyDescent="0.25">
      <c r="A48" s="256" t="s">
        <v>304</v>
      </c>
      <c r="B48" s="256" t="s">
        <v>42</v>
      </c>
      <c r="C48" s="295">
        <v>3225</v>
      </c>
      <c r="D48" s="296" t="s">
        <v>849</v>
      </c>
      <c r="E48" s="251" t="s">
        <v>2806</v>
      </c>
      <c r="F48" s="89">
        <v>672391.55</v>
      </c>
      <c r="G48" s="89">
        <v>9509.5</v>
      </c>
      <c r="H48" s="89">
        <v>92897.96</v>
      </c>
      <c r="K48" s="251">
        <v>4114536.71</v>
      </c>
      <c r="L48" s="251">
        <v>248492.97</v>
      </c>
      <c r="O48" s="232">
        <v>4000</v>
      </c>
      <c r="P48" s="232">
        <v>31569.87</v>
      </c>
      <c r="R48" s="232">
        <v>0</v>
      </c>
      <c r="S48" s="251">
        <v>3840</v>
      </c>
      <c r="U48" s="251">
        <v>-620793.78</v>
      </c>
      <c r="V48" s="251">
        <v>4006426</v>
      </c>
      <c r="W48" s="73">
        <v>2247921.36</v>
      </c>
      <c r="Y48" s="73">
        <v>1074.77</v>
      </c>
      <c r="AA48" s="73">
        <v>769983.2</v>
      </c>
      <c r="AB48" s="73">
        <v>139080</v>
      </c>
      <c r="AC48" s="90">
        <v>1313973.2</v>
      </c>
      <c r="AF48" s="90">
        <v>588971.47</v>
      </c>
      <c r="AG48" s="90">
        <v>256945.88</v>
      </c>
      <c r="AJ48" s="90">
        <v>29615.5</v>
      </c>
      <c r="AK48" s="266">
        <f>SUM(F48:I48)</f>
        <v>774799.01</v>
      </c>
      <c r="AL48" s="267">
        <f>SUM(O48:R48)</f>
        <v>35569.869999999995</v>
      </c>
      <c r="AM48" s="291">
        <f t="shared" si="2"/>
        <v>739229.14</v>
      </c>
      <c r="AN48" s="286">
        <f t="shared" si="3"/>
        <v>3158059.33</v>
      </c>
      <c r="AO48" s="294">
        <f t="shared" si="4"/>
        <v>2189506.0499999998</v>
      </c>
      <c r="AP48" s="268">
        <f t="shared" si="1"/>
        <v>968553.28000000026</v>
      </c>
    </row>
    <row r="49" spans="1:42" ht="15" thickBot="1" x14ac:dyDescent="0.25">
      <c r="A49" s="256" t="s">
        <v>29</v>
      </c>
      <c r="B49" s="256" t="s">
        <v>30</v>
      </c>
      <c r="C49" s="295">
        <v>3207</v>
      </c>
      <c r="D49" s="296" t="s">
        <v>850</v>
      </c>
      <c r="E49" s="251" t="s">
        <v>2639</v>
      </c>
      <c r="F49" s="89">
        <v>357183.3</v>
      </c>
      <c r="G49" s="89">
        <v>166824.60999999999</v>
      </c>
      <c r="H49" s="89">
        <v>154041.26999999999</v>
      </c>
      <c r="K49" s="251">
        <v>325274.28000000003</v>
      </c>
      <c r="L49" s="251">
        <v>275856.39</v>
      </c>
      <c r="O49" s="232">
        <v>8000</v>
      </c>
      <c r="P49" s="232">
        <v>43300.56</v>
      </c>
      <c r="U49" s="251">
        <v>-110</v>
      </c>
      <c r="V49" s="251">
        <v>1877057.75</v>
      </c>
      <c r="W49" s="73">
        <v>1043521.07</v>
      </c>
      <c r="Y49" s="73">
        <v>560.45000000000005</v>
      </c>
      <c r="AA49" s="73">
        <v>1268209.5</v>
      </c>
      <c r="AB49" s="73">
        <v>19950</v>
      </c>
      <c r="AC49" s="90">
        <v>1518274.5</v>
      </c>
      <c r="AF49" s="90">
        <v>541197.15</v>
      </c>
      <c r="AG49" s="90">
        <v>141419.64000000001</v>
      </c>
      <c r="AK49" s="266">
        <f>SUM(F49:I49)</f>
        <v>678049.17999999993</v>
      </c>
      <c r="AL49" s="267">
        <f>SUM(O49:R49)</f>
        <v>51300.56</v>
      </c>
      <c r="AM49" s="291">
        <f t="shared" si="2"/>
        <v>626748.61999999988</v>
      </c>
      <c r="AN49" s="286">
        <f t="shared" si="3"/>
        <v>2332241.02</v>
      </c>
      <c r="AO49" s="294">
        <f t="shared" si="4"/>
        <v>2200891.29</v>
      </c>
      <c r="AP49" s="268">
        <f t="shared" si="1"/>
        <v>131349.72999999998</v>
      </c>
    </row>
    <row r="50" spans="1:42" ht="15" thickBot="1" x14ac:dyDescent="0.25">
      <c r="A50" s="256" t="s">
        <v>29</v>
      </c>
      <c r="B50" s="256" t="s">
        <v>30</v>
      </c>
      <c r="C50" s="257">
        <v>3287</v>
      </c>
      <c r="D50" s="258" t="s">
        <v>851</v>
      </c>
      <c r="E50" s="251" t="s">
        <v>2640</v>
      </c>
      <c r="F50" s="89">
        <v>164359.98000000001</v>
      </c>
      <c r="G50" s="89">
        <v>177572.23</v>
      </c>
      <c r="H50" s="89">
        <v>95919.09</v>
      </c>
      <c r="K50" s="251">
        <v>467832.6</v>
      </c>
      <c r="L50" s="251">
        <v>308493.14</v>
      </c>
      <c r="O50" s="232">
        <v>0</v>
      </c>
      <c r="P50" s="232">
        <v>32878</v>
      </c>
      <c r="U50" s="251">
        <v>8</v>
      </c>
      <c r="V50" s="251">
        <v>2506199.65</v>
      </c>
      <c r="W50" s="73">
        <v>933240</v>
      </c>
      <c r="X50" s="73">
        <v>169340</v>
      </c>
      <c r="Y50" s="73">
        <v>259.43</v>
      </c>
      <c r="AA50" s="73">
        <v>1915094.4</v>
      </c>
      <c r="AB50" s="73">
        <v>215400</v>
      </c>
      <c r="AC50" s="90">
        <v>2246138.4</v>
      </c>
      <c r="AF50" s="90">
        <v>670674.6</v>
      </c>
      <c r="AG50" s="90">
        <v>65820.06</v>
      </c>
      <c r="AK50" s="266">
        <f>SUM(F50:I50)</f>
        <v>437851.30000000005</v>
      </c>
      <c r="AL50" s="267">
        <f>SUM(O50:R50)</f>
        <v>32878</v>
      </c>
      <c r="AM50" s="291">
        <f t="shared" si="2"/>
        <v>404973.30000000005</v>
      </c>
      <c r="AN50" s="286">
        <f t="shared" si="3"/>
        <v>3233333.83</v>
      </c>
      <c r="AO50" s="294">
        <f t="shared" si="4"/>
        <v>2982633.06</v>
      </c>
      <c r="AP50" s="268">
        <f t="shared" si="1"/>
        <v>250700.77000000002</v>
      </c>
    </row>
    <row r="51" spans="1:42" s="278" customFormat="1" ht="15" thickBot="1" x14ac:dyDescent="0.25">
      <c r="A51" s="259" t="s">
        <v>29</v>
      </c>
      <c r="B51" s="259" t="s">
        <v>30</v>
      </c>
      <c r="C51" s="260">
        <v>2936</v>
      </c>
      <c r="D51" s="261" t="s">
        <v>852</v>
      </c>
      <c r="E51" s="251" t="s">
        <v>2641</v>
      </c>
      <c r="F51" s="89">
        <v>195639.99</v>
      </c>
      <c r="G51" s="89">
        <v>14694.87</v>
      </c>
      <c r="H51" s="89">
        <v>89324.14</v>
      </c>
      <c r="I51" s="89"/>
      <c r="J51" s="251"/>
      <c r="K51" s="251">
        <v>3</v>
      </c>
      <c r="L51" s="251">
        <v>167863.85</v>
      </c>
      <c r="M51" s="251"/>
      <c r="N51" s="251"/>
      <c r="O51" s="232">
        <v>8100</v>
      </c>
      <c r="P51" s="232">
        <v>69466.48</v>
      </c>
      <c r="Q51" s="232"/>
      <c r="R51" s="232"/>
      <c r="S51" s="251"/>
      <c r="T51" s="251">
        <v>-238853.94</v>
      </c>
      <c r="U51" s="251">
        <v>1635</v>
      </c>
      <c r="V51" s="251">
        <v>1985151.03</v>
      </c>
      <c r="W51" s="73">
        <v>1024306.84</v>
      </c>
      <c r="X51" s="73">
        <v>134310</v>
      </c>
      <c r="Y51" s="73"/>
      <c r="Z51" s="73"/>
      <c r="AA51" s="73">
        <v>1111687.5</v>
      </c>
      <c r="AB51" s="73">
        <v>61536.25</v>
      </c>
      <c r="AC51" s="90">
        <v>1417957.5</v>
      </c>
      <c r="AD51" s="90"/>
      <c r="AE51" s="90"/>
      <c r="AF51" s="90">
        <v>731385.1</v>
      </c>
      <c r="AG51" s="90">
        <v>94128.09</v>
      </c>
      <c r="AH51" s="90"/>
      <c r="AI51" s="90"/>
      <c r="AJ51" s="90">
        <v>20000</v>
      </c>
      <c r="AK51" s="266">
        <f>SUM(F51:I51)</f>
        <v>299659</v>
      </c>
      <c r="AL51" s="267">
        <f>SUM(O51:R51)</f>
        <v>77566.48</v>
      </c>
      <c r="AM51" s="291">
        <f t="shared" si="2"/>
        <v>222092.52000000002</v>
      </c>
      <c r="AN51" s="286">
        <f t="shared" si="3"/>
        <v>2331840.59</v>
      </c>
      <c r="AO51" s="294">
        <f t="shared" si="4"/>
        <v>2263470.69</v>
      </c>
      <c r="AP51" s="297">
        <f t="shared" si="1"/>
        <v>68369.899999999907</v>
      </c>
    </row>
    <row r="52" spans="1:42" s="278" customFormat="1" ht="15" thickBot="1" x14ac:dyDescent="0.25">
      <c r="A52" s="259" t="s">
        <v>29</v>
      </c>
      <c r="B52" s="259" t="s">
        <v>30</v>
      </c>
      <c r="C52" s="260">
        <v>2495</v>
      </c>
      <c r="D52" s="261" t="s">
        <v>853</v>
      </c>
      <c r="E52" s="251" t="s">
        <v>2642</v>
      </c>
      <c r="F52" s="89">
        <v>160725.68</v>
      </c>
      <c r="G52" s="89">
        <v>84695.65</v>
      </c>
      <c r="H52" s="89">
        <v>115783.19</v>
      </c>
      <c r="I52" s="89"/>
      <c r="J52" s="251"/>
      <c r="K52" s="251">
        <v>769272.9</v>
      </c>
      <c r="L52" s="251">
        <v>229760.48</v>
      </c>
      <c r="M52" s="251"/>
      <c r="N52" s="251"/>
      <c r="O52" s="232">
        <v>64833</v>
      </c>
      <c r="P52" s="232">
        <v>29750</v>
      </c>
      <c r="Q52" s="232"/>
      <c r="R52" s="232"/>
      <c r="S52" s="251">
        <v>1200</v>
      </c>
      <c r="T52" s="251">
        <v>-274361.78999999998</v>
      </c>
      <c r="U52" s="251">
        <v>-355164.49</v>
      </c>
      <c r="V52" s="251">
        <v>1821817.03</v>
      </c>
      <c r="W52" s="73">
        <v>1234986.45</v>
      </c>
      <c r="X52" s="73">
        <v>80000</v>
      </c>
      <c r="Y52" s="73">
        <v>393.7</v>
      </c>
      <c r="Z52" s="73"/>
      <c r="AA52" s="73">
        <v>1778091</v>
      </c>
      <c r="AB52" s="73">
        <v>300</v>
      </c>
      <c r="AC52" s="90">
        <v>2166746</v>
      </c>
      <c r="AD52" s="90"/>
      <c r="AE52" s="90"/>
      <c r="AF52" s="90">
        <v>684092.62</v>
      </c>
      <c r="AG52" s="90">
        <v>55231.38</v>
      </c>
      <c r="AH52" s="90"/>
      <c r="AI52" s="90"/>
      <c r="AJ52" s="90"/>
      <c r="AK52" s="266">
        <f>SUM(F52:I52)</f>
        <v>361204.52</v>
      </c>
      <c r="AL52" s="267">
        <f>SUM(O52:R52)</f>
        <v>94583</v>
      </c>
      <c r="AM52" s="291">
        <f t="shared" si="2"/>
        <v>266621.52</v>
      </c>
      <c r="AN52" s="286">
        <f t="shared" si="3"/>
        <v>3093771.15</v>
      </c>
      <c r="AO52" s="294">
        <f t="shared" si="4"/>
        <v>2906070</v>
      </c>
      <c r="AP52" s="297">
        <f t="shared" si="1"/>
        <v>187701.14999999991</v>
      </c>
    </row>
    <row r="53" spans="1:42" s="278" customFormat="1" ht="15" thickBot="1" x14ac:dyDescent="0.25">
      <c r="A53" s="259" t="s">
        <v>29</v>
      </c>
      <c r="B53" s="259" t="s">
        <v>30</v>
      </c>
      <c r="C53" s="260">
        <v>5264</v>
      </c>
      <c r="D53" s="261" t="s">
        <v>854</v>
      </c>
      <c r="E53" s="251" t="s">
        <v>2643</v>
      </c>
      <c r="F53" s="89">
        <v>691562.03</v>
      </c>
      <c r="G53" s="89">
        <v>217933.26</v>
      </c>
      <c r="H53" s="89">
        <v>125694.22</v>
      </c>
      <c r="I53" s="89"/>
      <c r="J53" s="251"/>
      <c r="K53" s="251">
        <v>540592.15</v>
      </c>
      <c r="L53" s="251">
        <v>522748.92</v>
      </c>
      <c r="M53" s="251"/>
      <c r="N53" s="251"/>
      <c r="O53" s="232">
        <v>0</v>
      </c>
      <c r="P53" s="232">
        <v>44200</v>
      </c>
      <c r="Q53" s="232"/>
      <c r="R53" s="232"/>
      <c r="S53" s="251"/>
      <c r="T53" s="251"/>
      <c r="U53" s="251">
        <v>-4619388.9000000004</v>
      </c>
      <c r="V53" s="251">
        <v>1102265.42</v>
      </c>
      <c r="W53" s="73">
        <v>1527047.53</v>
      </c>
      <c r="X53" s="73">
        <v>170000</v>
      </c>
      <c r="Y53" s="73">
        <v>908.97</v>
      </c>
      <c r="Z53" s="73"/>
      <c r="AA53" s="73">
        <v>1582707</v>
      </c>
      <c r="AB53" s="73">
        <v>133200</v>
      </c>
      <c r="AC53" s="90">
        <v>2311322</v>
      </c>
      <c r="AD53" s="90"/>
      <c r="AE53" s="90"/>
      <c r="AF53" s="90">
        <v>828423.45</v>
      </c>
      <c r="AG53" s="90">
        <v>71024.19</v>
      </c>
      <c r="AH53" s="90"/>
      <c r="AI53" s="90">
        <v>3100</v>
      </c>
      <c r="AJ53" s="90">
        <v>6418</v>
      </c>
      <c r="AK53" s="266">
        <f>SUM(F53:I53)</f>
        <v>1035189.51</v>
      </c>
      <c r="AL53" s="267">
        <f>SUM(O53:R53)</f>
        <v>44200</v>
      </c>
      <c r="AM53" s="291">
        <f t="shared" si="2"/>
        <v>990989.51</v>
      </c>
      <c r="AN53" s="286">
        <f t="shared" si="3"/>
        <v>3413863.5</v>
      </c>
      <c r="AO53" s="294">
        <f t="shared" si="4"/>
        <v>3220287.64</v>
      </c>
      <c r="AP53" s="297">
        <f t="shared" si="1"/>
        <v>193575.85999999987</v>
      </c>
    </row>
    <row r="54" spans="1:42" ht="15" thickBot="1" x14ac:dyDescent="0.25">
      <c r="A54" s="256" t="s">
        <v>29</v>
      </c>
      <c r="B54" s="256" t="s">
        <v>30</v>
      </c>
      <c r="C54" s="257">
        <v>2213</v>
      </c>
      <c r="D54" s="258" t="s">
        <v>855</v>
      </c>
      <c r="E54" s="251" t="s">
        <v>2644</v>
      </c>
      <c r="F54" s="89">
        <v>543876.93000000005</v>
      </c>
      <c r="G54" s="89">
        <v>172595.38</v>
      </c>
      <c r="H54" s="89">
        <v>96191.27</v>
      </c>
      <c r="K54" s="251">
        <v>113016.19</v>
      </c>
      <c r="L54" s="251">
        <v>429162.78</v>
      </c>
      <c r="P54" s="232">
        <v>26040</v>
      </c>
      <c r="T54" s="251">
        <v>-120959.07</v>
      </c>
      <c r="V54" s="251">
        <v>2172216.88</v>
      </c>
      <c r="W54" s="73">
        <v>1181838.93</v>
      </c>
      <c r="X54" s="73">
        <v>271358</v>
      </c>
      <c r="Y54" s="73">
        <v>776.46</v>
      </c>
      <c r="AA54" s="73">
        <v>916692.5</v>
      </c>
      <c r="AB54" s="73">
        <v>247350</v>
      </c>
      <c r="AC54" s="90">
        <v>1181522.5</v>
      </c>
      <c r="AF54" s="90">
        <v>843920.69</v>
      </c>
      <c r="AG54" s="90">
        <v>73294.38</v>
      </c>
      <c r="AK54" s="266">
        <f>SUM(F54:I54)</f>
        <v>812663.58000000007</v>
      </c>
      <c r="AL54" s="267">
        <f>SUM(O54:R54)</f>
        <v>26040</v>
      </c>
      <c r="AM54" s="291">
        <f t="shared" si="2"/>
        <v>786623.58000000007</v>
      </c>
      <c r="AN54" s="286">
        <f t="shared" si="3"/>
        <v>2618015.8899999997</v>
      </c>
      <c r="AO54" s="294">
        <f t="shared" si="4"/>
        <v>2098737.5699999998</v>
      </c>
      <c r="AP54" s="268">
        <f t="shared" si="1"/>
        <v>519278.31999999983</v>
      </c>
    </row>
    <row r="55" spans="1:42" ht="15" thickBot="1" x14ac:dyDescent="0.25">
      <c r="A55" s="256" t="s">
        <v>29</v>
      </c>
      <c r="B55" s="256" t="s">
        <v>30</v>
      </c>
      <c r="C55" s="257">
        <v>2562</v>
      </c>
      <c r="D55" s="258" t="s">
        <v>856</v>
      </c>
      <c r="E55" s="251" t="s">
        <v>2645</v>
      </c>
      <c r="F55" s="89">
        <v>256144.84</v>
      </c>
      <c r="G55" s="89">
        <v>105215.56</v>
      </c>
      <c r="H55" s="89">
        <v>66548.570000000007</v>
      </c>
      <c r="K55" s="251">
        <v>1233661.76</v>
      </c>
      <c r="L55" s="251">
        <v>538847.99</v>
      </c>
      <c r="O55" s="232">
        <v>18500</v>
      </c>
      <c r="P55" s="232">
        <v>27800</v>
      </c>
      <c r="V55" s="251">
        <v>1936400.69</v>
      </c>
      <c r="W55" s="73">
        <v>831110.54</v>
      </c>
      <c r="AA55" s="73">
        <v>936000</v>
      </c>
      <c r="AC55" s="90">
        <v>1151682</v>
      </c>
      <c r="AF55" s="90">
        <v>364411.48</v>
      </c>
      <c r="AG55" s="90">
        <v>104267.14</v>
      </c>
      <c r="AK55" s="266">
        <f>SUM(F55:I55)</f>
        <v>427908.97000000003</v>
      </c>
      <c r="AL55" s="267">
        <f>SUM(O55:R55)</f>
        <v>46300</v>
      </c>
      <c r="AM55" s="291">
        <f t="shared" si="2"/>
        <v>381608.97000000003</v>
      </c>
      <c r="AN55" s="286">
        <f t="shared" si="3"/>
        <v>1767110.54</v>
      </c>
      <c r="AO55" s="294">
        <f t="shared" si="4"/>
        <v>1620360.6199999999</v>
      </c>
      <c r="AP55" s="268">
        <f t="shared" si="1"/>
        <v>146749.92000000016</v>
      </c>
    </row>
    <row r="56" spans="1:42" s="278" customFormat="1" ht="15" thickBot="1" x14ac:dyDescent="0.25">
      <c r="A56" s="259" t="s">
        <v>29</v>
      </c>
      <c r="B56" s="259" t="s">
        <v>30</v>
      </c>
      <c r="C56" s="260">
        <v>7114</v>
      </c>
      <c r="D56" s="261" t="s">
        <v>857</v>
      </c>
      <c r="E56" s="251" t="s">
        <v>2646</v>
      </c>
      <c r="F56" s="89">
        <v>389330.81</v>
      </c>
      <c r="G56" s="89">
        <v>28040.62</v>
      </c>
      <c r="H56" s="89">
        <v>251685.6</v>
      </c>
      <c r="I56" s="89"/>
      <c r="J56" s="251"/>
      <c r="K56" s="251">
        <v>42174.720000000001</v>
      </c>
      <c r="L56" s="251">
        <v>368819.44</v>
      </c>
      <c r="M56" s="251"/>
      <c r="N56" s="251"/>
      <c r="O56" s="232">
        <v>2000</v>
      </c>
      <c r="P56" s="232">
        <v>49618.61</v>
      </c>
      <c r="Q56" s="232"/>
      <c r="R56" s="232"/>
      <c r="S56" s="251"/>
      <c r="T56" s="251">
        <v>297917.32</v>
      </c>
      <c r="U56" s="251"/>
      <c r="V56" s="251">
        <v>1262941.0900000001</v>
      </c>
      <c r="W56" s="73">
        <v>1490395.21</v>
      </c>
      <c r="X56" s="73">
        <v>31200</v>
      </c>
      <c r="Y56" s="73">
        <v>640.5</v>
      </c>
      <c r="Z56" s="73"/>
      <c r="AA56" s="73">
        <v>1797337.5</v>
      </c>
      <c r="AB56" s="73">
        <v>250800</v>
      </c>
      <c r="AC56" s="90">
        <v>2456737.5</v>
      </c>
      <c r="AD56" s="90"/>
      <c r="AE56" s="90"/>
      <c r="AF56" s="90">
        <v>787496.56</v>
      </c>
      <c r="AG56" s="90">
        <v>83510.44</v>
      </c>
      <c r="AH56" s="90"/>
      <c r="AI56" s="90"/>
      <c r="AJ56" s="90"/>
      <c r="AK56" s="266">
        <f>SUM(F56:I56)</f>
        <v>669057.03</v>
      </c>
      <c r="AL56" s="267">
        <f>SUM(O56:R56)</f>
        <v>51618.61</v>
      </c>
      <c r="AM56" s="291">
        <f t="shared" si="2"/>
        <v>617438.42000000004</v>
      </c>
      <c r="AN56" s="286">
        <f t="shared" si="3"/>
        <v>3570373.21</v>
      </c>
      <c r="AO56" s="294">
        <f t="shared" si="4"/>
        <v>3327744.5</v>
      </c>
      <c r="AP56" s="297">
        <f t="shared" si="1"/>
        <v>242628.70999999996</v>
      </c>
    </row>
    <row r="57" spans="1:42" ht="15" thickBot="1" x14ac:dyDescent="0.25">
      <c r="A57" s="256" t="s">
        <v>29</v>
      </c>
      <c r="B57" s="256" t="s">
        <v>30</v>
      </c>
      <c r="C57" s="257">
        <v>6804</v>
      </c>
      <c r="D57" s="258" t="s">
        <v>858</v>
      </c>
      <c r="E57" s="251" t="s">
        <v>2782</v>
      </c>
      <c r="F57" s="89">
        <v>348352.51</v>
      </c>
      <c r="G57" s="89">
        <v>51048.639999999999</v>
      </c>
      <c r="H57" s="89">
        <v>98641.94</v>
      </c>
      <c r="K57" s="251">
        <v>527041.76</v>
      </c>
      <c r="L57" s="251">
        <v>599868.37</v>
      </c>
      <c r="O57" s="232">
        <v>1000</v>
      </c>
      <c r="P57" s="232">
        <v>41740</v>
      </c>
      <c r="S57" s="251">
        <v>5220</v>
      </c>
      <c r="U57" s="251">
        <v>-198176.71</v>
      </c>
      <c r="V57" s="251">
        <v>2033596.36</v>
      </c>
      <c r="W57" s="73">
        <v>1430312.27</v>
      </c>
      <c r="X57" s="73">
        <v>30000</v>
      </c>
      <c r="Y57" s="73">
        <v>15.16</v>
      </c>
      <c r="AA57" s="73">
        <v>1732000</v>
      </c>
      <c r="AB57" s="73">
        <v>152500</v>
      </c>
      <c r="AC57" s="90">
        <v>2287778</v>
      </c>
      <c r="AF57" s="90">
        <v>676691.31</v>
      </c>
      <c r="AG57" s="90">
        <v>85748.67</v>
      </c>
      <c r="AK57" s="266">
        <f>SUM(F57:I57)</f>
        <v>498043.09</v>
      </c>
      <c r="AL57" s="267">
        <f>SUM(O57:R57)</f>
        <v>42740</v>
      </c>
      <c r="AM57" s="291">
        <f t="shared" si="2"/>
        <v>455303.09</v>
      </c>
      <c r="AN57" s="286">
        <f t="shared" si="3"/>
        <v>3344827.4299999997</v>
      </c>
      <c r="AO57" s="294">
        <f t="shared" si="4"/>
        <v>3050217.98</v>
      </c>
      <c r="AP57" s="268">
        <f t="shared" si="1"/>
        <v>294609.44999999972</v>
      </c>
    </row>
    <row r="58" spans="1:42" s="278" customFormat="1" ht="15" thickBot="1" x14ac:dyDescent="0.25">
      <c r="A58" s="259" t="s">
        <v>29</v>
      </c>
      <c r="B58" s="259" t="s">
        <v>30</v>
      </c>
      <c r="C58" s="260">
        <v>3739</v>
      </c>
      <c r="D58" s="261" t="s">
        <v>859</v>
      </c>
      <c r="E58" s="251" t="s">
        <v>2783</v>
      </c>
      <c r="F58" s="89">
        <v>183907.23</v>
      </c>
      <c r="G58" s="89">
        <v>236823.3</v>
      </c>
      <c r="H58" s="89">
        <v>636317.63</v>
      </c>
      <c r="I58" s="89"/>
      <c r="J58" s="251"/>
      <c r="K58" s="251">
        <v>615337.18999999994</v>
      </c>
      <c r="L58" s="251">
        <v>99781.78</v>
      </c>
      <c r="M58" s="251"/>
      <c r="N58" s="251"/>
      <c r="O58" s="232">
        <v>15250</v>
      </c>
      <c r="P58" s="232">
        <v>152695.69</v>
      </c>
      <c r="Q58" s="232"/>
      <c r="R58" s="232"/>
      <c r="S58" s="251"/>
      <c r="T58" s="251"/>
      <c r="U58" s="251">
        <v>-202770.36</v>
      </c>
      <c r="V58" s="251">
        <v>2378594.3199999998</v>
      </c>
      <c r="W58" s="73">
        <v>2261162.1800000002</v>
      </c>
      <c r="X58" s="73">
        <v>105000</v>
      </c>
      <c r="Y58" s="73">
        <v>371.63</v>
      </c>
      <c r="Z58" s="73"/>
      <c r="AA58" s="73">
        <v>1388898</v>
      </c>
      <c r="AB58" s="73"/>
      <c r="AC58" s="90">
        <v>1807015.99</v>
      </c>
      <c r="AD58" s="90"/>
      <c r="AE58" s="90"/>
      <c r="AF58" s="90">
        <v>1065960.54</v>
      </c>
      <c r="AG58" s="90">
        <v>210638.54</v>
      </c>
      <c r="AH58" s="90"/>
      <c r="AI58" s="90"/>
      <c r="AJ58" s="90"/>
      <c r="AK58" s="266">
        <f>SUM(F58:I58)</f>
        <v>1057048.1600000001</v>
      </c>
      <c r="AL58" s="267">
        <f>SUM(O58:R58)</f>
        <v>167945.69</v>
      </c>
      <c r="AM58" s="291">
        <f t="shared" si="2"/>
        <v>889102.4700000002</v>
      </c>
      <c r="AN58" s="286">
        <f t="shared" si="3"/>
        <v>3755431.81</v>
      </c>
      <c r="AO58" s="294">
        <f t="shared" si="4"/>
        <v>3083615.0700000003</v>
      </c>
      <c r="AP58" s="297">
        <f t="shared" si="1"/>
        <v>671816.73999999976</v>
      </c>
    </row>
    <row r="59" spans="1:42" s="278" customFormat="1" ht="15" thickBot="1" x14ac:dyDescent="0.25">
      <c r="A59" s="259" t="s">
        <v>29</v>
      </c>
      <c r="B59" s="259" t="s">
        <v>30</v>
      </c>
      <c r="C59" s="260">
        <v>2743</v>
      </c>
      <c r="D59" s="261" t="s">
        <v>860</v>
      </c>
      <c r="E59" s="251" t="s">
        <v>2784</v>
      </c>
      <c r="F59" s="89">
        <v>52293</v>
      </c>
      <c r="G59" s="89">
        <v>65975.850000000006</v>
      </c>
      <c r="H59" s="89">
        <v>356816.14</v>
      </c>
      <c r="I59" s="89"/>
      <c r="J59" s="251"/>
      <c r="K59" s="251">
        <v>1675758.21</v>
      </c>
      <c r="L59" s="251">
        <v>443080.25</v>
      </c>
      <c r="M59" s="251"/>
      <c r="N59" s="251"/>
      <c r="O59" s="232">
        <v>16900</v>
      </c>
      <c r="P59" s="232">
        <v>66839.37</v>
      </c>
      <c r="Q59" s="232"/>
      <c r="R59" s="232"/>
      <c r="S59" s="251"/>
      <c r="T59" s="251">
        <v>193379.24</v>
      </c>
      <c r="U59" s="251"/>
      <c r="V59" s="251">
        <v>2522084.4900000002</v>
      </c>
      <c r="W59" s="73">
        <v>1037800.05</v>
      </c>
      <c r="X59" s="73">
        <v>90000</v>
      </c>
      <c r="Y59" s="73">
        <v>230.74</v>
      </c>
      <c r="Z59" s="73"/>
      <c r="AA59" s="73">
        <v>1175107.5</v>
      </c>
      <c r="AB59" s="73">
        <v>1000</v>
      </c>
      <c r="AC59" s="90">
        <v>1515997.5</v>
      </c>
      <c r="AD59" s="90"/>
      <c r="AE59" s="90"/>
      <c r="AF59" s="90">
        <v>416558.85</v>
      </c>
      <c r="AG59" s="90">
        <v>40392.03</v>
      </c>
      <c r="AH59" s="90">
        <v>54485.06</v>
      </c>
      <c r="AI59" s="90"/>
      <c r="AJ59" s="90"/>
      <c r="AK59" s="266">
        <f>SUM(F59:I59)</f>
        <v>475084.99</v>
      </c>
      <c r="AL59" s="267">
        <f>SUM(O59:R59)</f>
        <v>83739.37</v>
      </c>
      <c r="AM59" s="291">
        <f t="shared" si="2"/>
        <v>391345.62</v>
      </c>
      <c r="AN59" s="286">
        <f t="shared" si="3"/>
        <v>2304138.29</v>
      </c>
      <c r="AO59" s="294">
        <f t="shared" si="4"/>
        <v>2027433.4400000002</v>
      </c>
      <c r="AP59" s="297">
        <f t="shared" si="1"/>
        <v>276704.84999999986</v>
      </c>
    </row>
    <row r="60" spans="1:42" ht="15" thickBot="1" x14ac:dyDescent="0.25">
      <c r="A60" s="256" t="s">
        <v>31</v>
      </c>
      <c r="B60" s="256" t="s">
        <v>32</v>
      </c>
      <c r="C60" s="257">
        <v>4721</v>
      </c>
      <c r="D60" s="258" t="s">
        <v>861</v>
      </c>
      <c r="E60" s="251" t="s">
        <v>2647</v>
      </c>
      <c r="F60" s="89">
        <v>1338668.74</v>
      </c>
      <c r="G60" s="89">
        <v>102697.5</v>
      </c>
      <c r="H60" s="89">
        <v>98536.35</v>
      </c>
      <c r="K60" s="251">
        <v>477402.02</v>
      </c>
      <c r="L60" s="251">
        <v>432784.93</v>
      </c>
      <c r="O60" s="232">
        <v>1020</v>
      </c>
      <c r="P60" s="232">
        <v>115695.84</v>
      </c>
      <c r="R60" s="232">
        <v>24.35</v>
      </c>
      <c r="T60" s="251">
        <v>-353995.67</v>
      </c>
      <c r="U60" s="251">
        <v>228262.56</v>
      </c>
      <c r="V60" s="251">
        <v>2222830.3199999998</v>
      </c>
      <c r="W60" s="73">
        <v>1755358.32</v>
      </c>
      <c r="X60" s="73">
        <v>126260</v>
      </c>
      <c r="Y60" s="73">
        <v>2566.2199999999998</v>
      </c>
      <c r="AA60" s="73">
        <v>761323.5</v>
      </c>
      <c r="AB60" s="73">
        <v>13500</v>
      </c>
      <c r="AC60" s="90">
        <v>1258983.5</v>
      </c>
      <c r="AF60" s="90">
        <v>893671.18</v>
      </c>
      <c r="AG60" s="90">
        <v>167429.22</v>
      </c>
      <c r="AK60" s="266">
        <f>SUM(F60:I60)</f>
        <v>1539902.59</v>
      </c>
      <c r="AL60" s="267">
        <f>SUM(O60:R60)</f>
        <v>116740.19</v>
      </c>
      <c r="AM60" s="291">
        <f t="shared" si="2"/>
        <v>1423162.4000000001</v>
      </c>
      <c r="AN60" s="286">
        <f t="shared" si="3"/>
        <v>2659008.04</v>
      </c>
      <c r="AO60" s="294">
        <f t="shared" si="4"/>
        <v>2320083.9000000004</v>
      </c>
      <c r="AP60" s="268">
        <f t="shared" si="1"/>
        <v>338924.13999999966</v>
      </c>
    </row>
    <row r="61" spans="1:42" ht="15" thickBot="1" x14ac:dyDescent="0.25">
      <c r="A61" s="256" t="s">
        <v>31</v>
      </c>
      <c r="B61" s="256" t="s">
        <v>32</v>
      </c>
      <c r="C61" s="295">
        <v>8384</v>
      </c>
      <c r="D61" s="296" t="s">
        <v>862</v>
      </c>
      <c r="E61" s="251" t="s">
        <v>2648</v>
      </c>
      <c r="F61" s="89">
        <v>3597382.44</v>
      </c>
      <c r="G61" s="89">
        <v>56184.4</v>
      </c>
      <c r="H61" s="89">
        <v>191994.68</v>
      </c>
      <c r="K61" s="251">
        <v>2657398</v>
      </c>
      <c r="L61" s="251">
        <v>1487803.69</v>
      </c>
      <c r="O61" s="232">
        <v>28800</v>
      </c>
      <c r="P61" s="232">
        <v>89345.29</v>
      </c>
      <c r="R61" s="232">
        <v>1538.35</v>
      </c>
      <c r="T61" s="251">
        <v>2697686.89</v>
      </c>
      <c r="U61" s="251">
        <v>24192.07</v>
      </c>
      <c r="V61" s="251">
        <v>3033155.83</v>
      </c>
      <c r="W61" s="73">
        <v>3305718.27</v>
      </c>
      <c r="X61" s="73">
        <v>917116</v>
      </c>
      <c r="Y61" s="73">
        <v>4257.47</v>
      </c>
      <c r="AA61" s="73">
        <v>3068761.5</v>
      </c>
      <c r="AB61" s="73">
        <v>1034900</v>
      </c>
      <c r="AC61" s="90">
        <v>4094921.5</v>
      </c>
      <c r="AF61" s="90">
        <v>1882257.52</v>
      </c>
      <c r="AG61" s="90">
        <v>140192.65</v>
      </c>
      <c r="AK61" s="266">
        <f>SUM(F61:I61)</f>
        <v>3845561.52</v>
      </c>
      <c r="AL61" s="267">
        <f>SUM(O61:R61)</f>
        <v>119683.64</v>
      </c>
      <c r="AM61" s="291">
        <f t="shared" si="2"/>
        <v>3725877.88</v>
      </c>
      <c r="AN61" s="286">
        <f t="shared" si="3"/>
        <v>8330753.2399999993</v>
      </c>
      <c r="AO61" s="294">
        <f t="shared" si="4"/>
        <v>6117371.6699999999</v>
      </c>
      <c r="AP61" s="268">
        <f t="shared" si="1"/>
        <v>2213381.5699999994</v>
      </c>
    </row>
    <row r="62" spans="1:42" ht="15" thickBot="1" x14ac:dyDescent="0.25">
      <c r="A62" s="256" t="s">
        <v>31</v>
      </c>
      <c r="B62" s="256" t="s">
        <v>32</v>
      </c>
      <c r="C62" s="295">
        <v>4586</v>
      </c>
      <c r="D62" s="296" t="s">
        <v>863</v>
      </c>
      <c r="E62" s="251" t="s">
        <v>2649</v>
      </c>
      <c r="F62" s="89">
        <v>311866.71000000002</v>
      </c>
      <c r="G62" s="89">
        <v>160931.85</v>
      </c>
      <c r="H62" s="89">
        <v>343210.17</v>
      </c>
      <c r="K62" s="251">
        <v>669472.52</v>
      </c>
      <c r="L62" s="251">
        <v>634976.73</v>
      </c>
      <c r="O62" s="232">
        <v>1700</v>
      </c>
      <c r="P62" s="232">
        <v>36283.949999999997</v>
      </c>
      <c r="R62" s="232">
        <v>0</v>
      </c>
      <c r="U62" s="251">
        <v>-185644.66</v>
      </c>
      <c r="V62" s="251">
        <v>2266667.36</v>
      </c>
      <c r="W62" s="73">
        <v>1208244.95</v>
      </c>
      <c r="X62" s="73">
        <v>144300</v>
      </c>
      <c r="Y62" s="73">
        <v>356.9</v>
      </c>
      <c r="AA62" s="73">
        <v>1551388</v>
      </c>
      <c r="AB62" s="73">
        <v>472200</v>
      </c>
      <c r="AC62" s="90">
        <v>2070180</v>
      </c>
      <c r="AF62" s="90">
        <v>1067077.46</v>
      </c>
      <c r="AG62" s="90">
        <v>172114.06</v>
      </c>
      <c r="AI62" s="90">
        <v>0</v>
      </c>
      <c r="AK62" s="266">
        <f>SUM(F62:I62)</f>
        <v>816008.73</v>
      </c>
      <c r="AL62" s="267">
        <f>SUM(O62:R62)</f>
        <v>37983.949999999997</v>
      </c>
      <c r="AM62" s="291">
        <f t="shared" si="2"/>
        <v>778024.78</v>
      </c>
      <c r="AN62" s="286">
        <f t="shared" si="3"/>
        <v>3376489.8499999996</v>
      </c>
      <c r="AO62" s="294">
        <f t="shared" si="4"/>
        <v>3309371.52</v>
      </c>
      <c r="AP62" s="268">
        <f t="shared" si="1"/>
        <v>67118.329999999609</v>
      </c>
    </row>
    <row r="63" spans="1:42" ht="15" thickBot="1" x14ac:dyDescent="0.25">
      <c r="A63" s="256" t="s">
        <v>31</v>
      </c>
      <c r="B63" s="256" t="s">
        <v>32</v>
      </c>
      <c r="C63" s="295">
        <v>3004</v>
      </c>
      <c r="D63" s="296" t="s">
        <v>864</v>
      </c>
      <c r="E63" s="251" t="s">
        <v>2650</v>
      </c>
      <c r="F63" s="89">
        <v>623355.84</v>
      </c>
      <c r="G63" s="89">
        <v>74588.789999999994</v>
      </c>
      <c r="H63" s="89">
        <v>59042.2</v>
      </c>
      <c r="K63" s="251">
        <v>140534.04</v>
      </c>
      <c r="L63" s="251">
        <v>216067.18</v>
      </c>
      <c r="O63" s="232">
        <v>3500</v>
      </c>
      <c r="P63" s="232">
        <v>31622.99</v>
      </c>
      <c r="R63" s="232">
        <v>365</v>
      </c>
      <c r="U63" s="251">
        <v>-1117876.51</v>
      </c>
      <c r="V63" s="251">
        <v>1987498.73</v>
      </c>
      <c r="W63" s="73">
        <v>1115004.04</v>
      </c>
      <c r="X63" s="73">
        <v>112323</v>
      </c>
      <c r="Y63" s="73">
        <v>888.41</v>
      </c>
      <c r="AA63" s="73">
        <v>720184.5</v>
      </c>
      <c r="AB63" s="73">
        <v>262800</v>
      </c>
      <c r="AC63" s="90">
        <v>1138593.5</v>
      </c>
      <c r="AF63" s="90">
        <v>674377.03</v>
      </c>
      <c r="AG63" s="90">
        <v>147552.39000000001</v>
      </c>
      <c r="AK63" s="266">
        <f>SUM(F63:I63)</f>
        <v>756986.83</v>
      </c>
      <c r="AL63" s="267">
        <f>SUM(O63:R63)</f>
        <v>35487.990000000005</v>
      </c>
      <c r="AM63" s="291">
        <f t="shared" si="2"/>
        <v>721498.84</v>
      </c>
      <c r="AN63" s="286">
        <f t="shared" si="3"/>
        <v>2211199.9500000002</v>
      </c>
      <c r="AO63" s="294">
        <f t="shared" si="4"/>
        <v>1960522.92</v>
      </c>
      <c r="AP63" s="268">
        <f t="shared" si="1"/>
        <v>250677.03000000026</v>
      </c>
    </row>
    <row r="64" spans="1:42" ht="15" thickBot="1" x14ac:dyDescent="0.25">
      <c r="A64" s="256" t="s">
        <v>31</v>
      </c>
      <c r="B64" s="256" t="s">
        <v>32</v>
      </c>
      <c r="C64" s="295">
        <v>7236</v>
      </c>
      <c r="D64" s="296" t="s">
        <v>865</v>
      </c>
      <c r="E64" s="251" t="s">
        <v>2651</v>
      </c>
      <c r="F64" s="89">
        <v>781923.48</v>
      </c>
      <c r="G64" s="89">
        <v>4000</v>
      </c>
      <c r="H64" s="89">
        <v>167904.88</v>
      </c>
      <c r="K64" s="251">
        <v>169076.98</v>
      </c>
      <c r="L64" s="251">
        <v>161210</v>
      </c>
      <c r="O64" s="232">
        <v>3300</v>
      </c>
      <c r="P64" s="232">
        <v>113359.9</v>
      </c>
      <c r="R64" s="232">
        <v>973.77</v>
      </c>
      <c r="T64" s="251">
        <v>418050.96</v>
      </c>
      <c r="U64" s="251">
        <v>217407.24</v>
      </c>
      <c r="V64" s="251">
        <v>132947.94</v>
      </c>
      <c r="W64" s="73">
        <v>2215330.2799999998</v>
      </c>
      <c r="X64" s="73">
        <v>202820</v>
      </c>
      <c r="Y64" s="73">
        <v>1063.69</v>
      </c>
      <c r="AA64" s="73">
        <v>637428.5</v>
      </c>
      <c r="AB64" s="73">
        <v>61000</v>
      </c>
      <c r="AC64" s="90">
        <v>1444278.5</v>
      </c>
      <c r="AF64" s="90">
        <v>915261.43999999994</v>
      </c>
      <c r="AG64" s="90">
        <v>93673</v>
      </c>
      <c r="AJ64" s="90">
        <v>2604</v>
      </c>
      <c r="AK64" s="266">
        <f>SUM(F64:I64)</f>
        <v>953828.36</v>
      </c>
      <c r="AL64" s="267">
        <f>SUM(O64:R64)</f>
        <v>117633.67</v>
      </c>
      <c r="AM64" s="291">
        <f t="shared" si="2"/>
        <v>836194.69</v>
      </c>
      <c r="AN64" s="286">
        <f t="shared" si="3"/>
        <v>3117642.4699999997</v>
      </c>
      <c r="AO64" s="294">
        <f t="shared" si="4"/>
        <v>2455816.94</v>
      </c>
      <c r="AP64" s="268">
        <f t="shared" si="1"/>
        <v>661825.5299999998</v>
      </c>
    </row>
    <row r="65" spans="1:42" ht="15" thickBot="1" x14ac:dyDescent="0.25">
      <c r="A65" s="256" t="s">
        <v>31</v>
      </c>
      <c r="B65" s="256" t="s">
        <v>32</v>
      </c>
      <c r="C65" s="295">
        <v>5706</v>
      </c>
      <c r="D65" s="296" t="s">
        <v>866</v>
      </c>
      <c r="E65" s="251" t="s">
        <v>2653</v>
      </c>
      <c r="F65" s="89">
        <v>544382.63</v>
      </c>
      <c r="G65" s="89">
        <v>306934.95</v>
      </c>
      <c r="H65" s="89">
        <v>345840.85</v>
      </c>
      <c r="K65" s="251">
        <v>380391.75</v>
      </c>
      <c r="L65" s="251">
        <v>363816.47</v>
      </c>
      <c r="O65" s="232">
        <v>15150</v>
      </c>
      <c r="P65" s="232">
        <v>51828.58</v>
      </c>
      <c r="R65" s="232">
        <v>5552.32</v>
      </c>
      <c r="T65" s="251">
        <v>-1499661.35</v>
      </c>
      <c r="U65" s="251">
        <v>0.94</v>
      </c>
      <c r="V65" s="251">
        <v>2590732.39</v>
      </c>
      <c r="W65" s="73">
        <v>2459804.38</v>
      </c>
      <c r="X65" s="73">
        <v>44000</v>
      </c>
      <c r="Y65" s="73">
        <v>1170.9100000000001</v>
      </c>
      <c r="AA65" s="73">
        <v>1910244</v>
      </c>
      <c r="AB65" s="73">
        <v>322894</v>
      </c>
      <c r="AC65" s="90">
        <v>2886308</v>
      </c>
      <c r="AF65" s="90">
        <v>904413.13</v>
      </c>
      <c r="AG65" s="90">
        <v>54609.39</v>
      </c>
      <c r="AK65" s="266">
        <f>SUM(F65:I65)</f>
        <v>1197158.4300000002</v>
      </c>
      <c r="AL65" s="267">
        <f>SUM(O65:R65)</f>
        <v>72530.899999999994</v>
      </c>
      <c r="AM65" s="291">
        <f t="shared" si="2"/>
        <v>1124627.5300000003</v>
      </c>
      <c r="AN65" s="286">
        <f t="shared" si="3"/>
        <v>4738113.29</v>
      </c>
      <c r="AO65" s="294">
        <f t="shared" si="4"/>
        <v>3845330.52</v>
      </c>
      <c r="AP65" s="268">
        <f t="shared" si="1"/>
        <v>892782.77</v>
      </c>
    </row>
    <row r="66" spans="1:42" s="291" customFormat="1" ht="15" thickBot="1" x14ac:dyDescent="0.25">
      <c r="A66" s="265" t="s">
        <v>31</v>
      </c>
      <c r="B66" s="265" t="s">
        <v>32</v>
      </c>
      <c r="C66" s="298">
        <v>1949</v>
      </c>
      <c r="D66" s="299" t="s">
        <v>867</v>
      </c>
      <c r="E66" s="251" t="s">
        <v>2654</v>
      </c>
      <c r="F66" s="89">
        <v>1295591.3799999999</v>
      </c>
      <c r="G66" s="89">
        <v>357015.88</v>
      </c>
      <c r="H66" s="89">
        <v>43406.87</v>
      </c>
      <c r="I66" s="89"/>
      <c r="J66" s="251"/>
      <c r="K66" s="251">
        <v>1112659.33</v>
      </c>
      <c r="L66" s="251">
        <v>356918.07</v>
      </c>
      <c r="M66" s="251"/>
      <c r="N66" s="251"/>
      <c r="O66" s="232">
        <v>230</v>
      </c>
      <c r="P66" s="232">
        <v>36396.449999999997</v>
      </c>
      <c r="Q66" s="232"/>
      <c r="R66" s="232">
        <v>62.71</v>
      </c>
      <c r="S66" s="251"/>
      <c r="T66" s="251">
        <v>150061.75</v>
      </c>
      <c r="U66" s="251">
        <v>705109.82</v>
      </c>
      <c r="V66" s="251">
        <v>2642678.98</v>
      </c>
      <c r="W66" s="73">
        <v>1535661.55</v>
      </c>
      <c r="X66" s="73"/>
      <c r="Y66" s="73">
        <v>1693.56</v>
      </c>
      <c r="Z66" s="73"/>
      <c r="AA66" s="73">
        <v>1115163</v>
      </c>
      <c r="AB66" s="73">
        <v>136800</v>
      </c>
      <c r="AC66" s="90">
        <v>1503688.33</v>
      </c>
      <c r="AD66" s="90"/>
      <c r="AE66" s="90"/>
      <c r="AF66" s="90">
        <v>553448.06000000006</v>
      </c>
      <c r="AG66" s="90">
        <v>192668.77</v>
      </c>
      <c r="AH66" s="90"/>
      <c r="AI66" s="90"/>
      <c r="AJ66" s="90">
        <v>8321.89</v>
      </c>
      <c r="AK66" s="266">
        <f>SUM(F66:I66)</f>
        <v>1696014.13</v>
      </c>
      <c r="AL66" s="267">
        <f>SUM(O66:R66)</f>
        <v>36689.159999999996</v>
      </c>
      <c r="AM66" s="291">
        <f t="shared" si="2"/>
        <v>1659324.97</v>
      </c>
      <c r="AN66" s="286">
        <f t="shared" si="3"/>
        <v>2789318.1100000003</v>
      </c>
      <c r="AO66" s="294">
        <f t="shared" si="4"/>
        <v>2258127.0500000003</v>
      </c>
      <c r="AP66" s="268">
        <f t="shared" si="1"/>
        <v>531191.06000000006</v>
      </c>
    </row>
    <row r="67" spans="1:42" ht="15" thickBot="1" x14ac:dyDescent="0.25">
      <c r="A67" s="256" t="s">
        <v>31</v>
      </c>
      <c r="B67" s="256" t="s">
        <v>32</v>
      </c>
      <c r="C67" s="295">
        <v>3449</v>
      </c>
      <c r="D67" s="296" t="s">
        <v>868</v>
      </c>
      <c r="E67" s="251" t="s">
        <v>2657</v>
      </c>
      <c r="F67" s="89">
        <v>892410.04</v>
      </c>
      <c r="G67" s="89">
        <v>31991</v>
      </c>
      <c r="H67" s="89">
        <v>91344.69</v>
      </c>
      <c r="K67" s="251">
        <v>842735</v>
      </c>
      <c r="L67" s="251">
        <v>363775.24</v>
      </c>
      <c r="O67" s="232">
        <v>3200</v>
      </c>
      <c r="P67" s="232">
        <v>100484.88</v>
      </c>
      <c r="R67" s="232">
        <v>3660</v>
      </c>
      <c r="U67" s="251">
        <v>290199.67999999999</v>
      </c>
      <c r="V67" s="251">
        <v>1770327</v>
      </c>
      <c r="W67" s="73">
        <v>1441188.48</v>
      </c>
      <c r="X67" s="73">
        <v>155000</v>
      </c>
      <c r="Y67" s="73">
        <v>1393.21</v>
      </c>
      <c r="AA67" s="73">
        <v>924226.44</v>
      </c>
      <c r="AB67" s="73">
        <v>116500</v>
      </c>
      <c r="AC67" s="90">
        <v>1495226.44</v>
      </c>
      <c r="AF67" s="90">
        <v>921462.34</v>
      </c>
      <c r="AG67" s="90">
        <v>109407.94</v>
      </c>
      <c r="AK67" s="266">
        <f>SUM(F67:I67)</f>
        <v>1015745.73</v>
      </c>
      <c r="AL67" s="267">
        <f>SUM(O67:R67)</f>
        <v>107344.88</v>
      </c>
      <c r="AM67" s="291">
        <f t="shared" si="2"/>
        <v>908400.85</v>
      </c>
      <c r="AN67" s="286">
        <f t="shared" si="3"/>
        <v>2638308.13</v>
      </c>
      <c r="AO67" s="294">
        <f t="shared" si="4"/>
        <v>2526096.7199999997</v>
      </c>
      <c r="AP67" s="268">
        <f t="shared" si="1"/>
        <v>112211.41000000015</v>
      </c>
    </row>
    <row r="68" spans="1:42" ht="15" thickBot="1" x14ac:dyDescent="0.25">
      <c r="A68" s="256" t="s">
        <v>31</v>
      </c>
      <c r="B68" s="256" t="s">
        <v>32</v>
      </c>
      <c r="C68" s="295">
        <v>4604</v>
      </c>
      <c r="D68" s="296" t="s">
        <v>869</v>
      </c>
      <c r="E68" s="251" t="s">
        <v>2658</v>
      </c>
      <c r="F68" s="89">
        <v>837327.61</v>
      </c>
      <c r="G68" s="89">
        <v>39085.339999999997</v>
      </c>
      <c r="H68" s="89">
        <v>200627.48</v>
      </c>
      <c r="K68" s="251">
        <v>860529.01</v>
      </c>
      <c r="L68" s="251">
        <v>759944.55</v>
      </c>
      <c r="O68" s="232">
        <v>23857.13</v>
      </c>
      <c r="P68" s="232">
        <v>11114.91</v>
      </c>
      <c r="R68" s="232">
        <v>1544.57</v>
      </c>
      <c r="V68" s="251">
        <v>3470807.24</v>
      </c>
      <c r="W68" s="73">
        <v>1710660.76</v>
      </c>
      <c r="Y68" s="73">
        <v>1190.56</v>
      </c>
      <c r="AA68" s="73">
        <v>487320</v>
      </c>
      <c r="AB68" s="73">
        <v>46200</v>
      </c>
      <c r="AC68" s="90">
        <v>939350</v>
      </c>
      <c r="AF68" s="90">
        <v>656487.06000000006</v>
      </c>
      <c r="AG68" s="90">
        <v>61014.23</v>
      </c>
      <c r="AK68" s="266">
        <f>SUM(F68:I68)</f>
        <v>1077040.43</v>
      </c>
      <c r="AL68" s="267">
        <f>SUM(O68:R68)</f>
        <v>36516.61</v>
      </c>
      <c r="AM68" s="291">
        <f t="shared" si="2"/>
        <v>1040523.82</v>
      </c>
      <c r="AN68" s="286">
        <f t="shared" si="3"/>
        <v>2245371.3200000003</v>
      </c>
      <c r="AO68" s="294">
        <f t="shared" si="4"/>
        <v>1656851.29</v>
      </c>
      <c r="AP68" s="268">
        <f t="shared" si="1"/>
        <v>588520.03000000026</v>
      </c>
    </row>
    <row r="69" spans="1:42" ht="15" thickBot="1" x14ac:dyDescent="0.25">
      <c r="A69" s="256" t="s">
        <v>31</v>
      </c>
      <c r="B69" s="256" t="s">
        <v>32</v>
      </c>
      <c r="C69" s="295">
        <v>2993</v>
      </c>
      <c r="D69" s="296" t="s">
        <v>870</v>
      </c>
      <c r="E69" s="251" t="s">
        <v>2659</v>
      </c>
      <c r="F69" s="89">
        <v>97915.45</v>
      </c>
      <c r="G69" s="89">
        <v>102593.71</v>
      </c>
      <c r="H69" s="89">
        <v>30330.81</v>
      </c>
      <c r="K69" s="251">
        <v>178822.94</v>
      </c>
      <c r="L69" s="251">
        <v>687117.78</v>
      </c>
      <c r="O69" s="232">
        <v>3994.44</v>
      </c>
      <c r="P69" s="232">
        <v>33533</v>
      </c>
      <c r="R69" s="232">
        <v>110</v>
      </c>
      <c r="U69" s="251">
        <v>-205425.58</v>
      </c>
      <c r="V69" s="251">
        <v>1201384.94</v>
      </c>
      <c r="W69" s="73">
        <v>843627.78</v>
      </c>
      <c r="X69" s="73">
        <v>258000</v>
      </c>
      <c r="Y69" s="73">
        <v>298.51</v>
      </c>
      <c r="AA69" s="73">
        <v>695945</v>
      </c>
      <c r="AB69" s="73">
        <v>51828</v>
      </c>
      <c r="AC69" s="90">
        <v>1039148</v>
      </c>
      <c r="AF69" s="90">
        <v>498964.71</v>
      </c>
      <c r="AG69" s="90">
        <v>54554.69</v>
      </c>
      <c r="AK69" s="266">
        <f>SUM(F69:I69)</f>
        <v>230839.97</v>
      </c>
      <c r="AL69" s="267">
        <f>SUM(O69:R69)</f>
        <v>37637.440000000002</v>
      </c>
      <c r="AM69" s="291">
        <f t="shared" ref="AM69:AM132" si="5">AK69-AL69</f>
        <v>193202.53</v>
      </c>
      <c r="AN69" s="286">
        <f t="shared" si="3"/>
        <v>1849699.29</v>
      </c>
      <c r="AO69" s="294">
        <f t="shared" si="4"/>
        <v>1592667.4</v>
      </c>
      <c r="AP69" s="268">
        <f t="shared" ref="AP69:AP132" si="6">AN69-AO69</f>
        <v>257031.89000000013</v>
      </c>
    </row>
    <row r="70" spans="1:42" ht="15" thickBot="1" x14ac:dyDescent="0.25">
      <c r="A70" s="256" t="s">
        <v>31</v>
      </c>
      <c r="B70" s="256" t="s">
        <v>32</v>
      </c>
      <c r="C70" s="295">
        <v>4393</v>
      </c>
      <c r="D70" s="296" t="s">
        <v>871</v>
      </c>
      <c r="E70" s="251" t="s">
        <v>2661</v>
      </c>
      <c r="F70" s="89">
        <v>339047.92</v>
      </c>
      <c r="G70" s="89">
        <v>25562.51</v>
      </c>
      <c r="H70" s="89">
        <v>78260.55</v>
      </c>
      <c r="K70" s="251">
        <v>357304.44</v>
      </c>
      <c r="L70" s="251">
        <v>305343.43</v>
      </c>
      <c r="O70" s="232">
        <v>2165</v>
      </c>
      <c r="P70" s="232">
        <v>99280</v>
      </c>
      <c r="R70" s="232">
        <v>3243.95</v>
      </c>
      <c r="U70" s="251">
        <v>-1490846.97</v>
      </c>
      <c r="V70" s="251">
        <v>2538134.58</v>
      </c>
      <c r="W70" s="73">
        <v>1061679.8700000001</v>
      </c>
      <c r="Y70" s="73">
        <v>695.96</v>
      </c>
      <c r="AA70" s="73">
        <v>1684954</v>
      </c>
      <c r="AB70" s="73">
        <v>119500</v>
      </c>
      <c r="AC70" s="90">
        <v>2159283</v>
      </c>
      <c r="AF70" s="90">
        <v>715751.63</v>
      </c>
      <c r="AG70" s="90">
        <v>21221.91</v>
      </c>
      <c r="AJ70" s="90">
        <v>1302</v>
      </c>
      <c r="AK70" s="266">
        <f>SUM(F70:I70)</f>
        <v>442870.98</v>
      </c>
      <c r="AL70" s="267">
        <f>SUM(O70:R70)</f>
        <v>104688.95</v>
      </c>
      <c r="AM70" s="291">
        <f t="shared" si="5"/>
        <v>338182.02999999997</v>
      </c>
      <c r="AN70" s="286">
        <f t="shared" ref="AN70:AN133" si="7">SUM(W70:AB70)</f>
        <v>2866829.83</v>
      </c>
      <c r="AO70" s="294">
        <f t="shared" ref="AO70:AO133" si="8">SUM(AC70:AJ70)</f>
        <v>2897558.54</v>
      </c>
      <c r="AP70" s="268">
        <f t="shared" si="6"/>
        <v>-30728.709999999963</v>
      </c>
    </row>
    <row r="71" spans="1:42" ht="15" thickBot="1" x14ac:dyDescent="0.25">
      <c r="A71" s="256" t="s">
        <v>31</v>
      </c>
      <c r="B71" s="256" t="s">
        <v>32</v>
      </c>
      <c r="C71" s="295">
        <v>2760</v>
      </c>
      <c r="D71" s="296" t="s">
        <v>872</v>
      </c>
      <c r="E71" s="251" t="s">
        <v>2662</v>
      </c>
      <c r="F71" s="89">
        <v>352526.21</v>
      </c>
      <c r="G71" s="89">
        <v>0</v>
      </c>
      <c r="H71" s="89">
        <v>35272.82</v>
      </c>
      <c r="K71" s="251">
        <v>263660.55</v>
      </c>
      <c r="L71" s="251">
        <v>490986.44</v>
      </c>
      <c r="O71" s="232">
        <v>1200</v>
      </c>
      <c r="P71" s="232">
        <v>30850</v>
      </c>
      <c r="R71" s="232">
        <v>4319.92</v>
      </c>
      <c r="U71" s="251">
        <v>-684074.32</v>
      </c>
      <c r="V71" s="251">
        <v>1881601.57</v>
      </c>
      <c r="W71" s="73">
        <v>1348612.91</v>
      </c>
      <c r="Y71" s="73">
        <v>798.97</v>
      </c>
      <c r="AA71" s="73">
        <v>1083162</v>
      </c>
      <c r="AB71" s="73">
        <v>469200</v>
      </c>
      <c r="AC71" s="90">
        <v>1684152</v>
      </c>
      <c r="AF71" s="90">
        <v>582360.39</v>
      </c>
      <c r="AG71" s="90">
        <v>197232.64000000001</v>
      </c>
      <c r="AK71" s="266">
        <f>SUM(F71:I71)</f>
        <v>387799.03</v>
      </c>
      <c r="AL71" s="267">
        <f>SUM(O71:R71)</f>
        <v>36369.919999999998</v>
      </c>
      <c r="AM71" s="291">
        <f t="shared" si="5"/>
        <v>351429.11000000004</v>
      </c>
      <c r="AN71" s="286">
        <f t="shared" si="7"/>
        <v>2901773.88</v>
      </c>
      <c r="AO71" s="294">
        <f t="shared" si="8"/>
        <v>2463745.0300000003</v>
      </c>
      <c r="AP71" s="268">
        <f t="shared" si="6"/>
        <v>438028.84999999963</v>
      </c>
    </row>
    <row r="72" spans="1:42" ht="15" thickBot="1" x14ac:dyDescent="0.25">
      <c r="A72" s="256" t="s">
        <v>31</v>
      </c>
      <c r="B72" s="256" t="s">
        <v>32</v>
      </c>
      <c r="C72" s="295">
        <v>4335</v>
      </c>
      <c r="D72" s="296" t="s">
        <v>873</v>
      </c>
      <c r="E72" s="251" t="s">
        <v>2663</v>
      </c>
      <c r="F72" s="89">
        <v>432240.01</v>
      </c>
      <c r="G72" s="89">
        <v>53531.5</v>
      </c>
      <c r="H72" s="89">
        <v>34142.559999999998</v>
      </c>
      <c r="K72" s="251">
        <v>489062.14</v>
      </c>
      <c r="L72" s="251">
        <v>247670.63</v>
      </c>
      <c r="O72" s="232">
        <v>5150</v>
      </c>
      <c r="P72" s="232">
        <v>27553.4</v>
      </c>
      <c r="R72" s="232">
        <v>1935</v>
      </c>
      <c r="T72" s="251">
        <v>-1595274.18</v>
      </c>
      <c r="V72" s="251">
        <v>2618687.59</v>
      </c>
      <c r="W72" s="73">
        <v>1326868.67</v>
      </c>
      <c r="Y72" s="73">
        <v>842.08</v>
      </c>
      <c r="AA72" s="73">
        <v>319882.5</v>
      </c>
      <c r="AC72" s="90">
        <v>832652.5</v>
      </c>
      <c r="AF72" s="90">
        <v>450844.4</v>
      </c>
      <c r="AG72" s="90">
        <v>131194.32</v>
      </c>
      <c r="AJ72" s="90">
        <v>5168</v>
      </c>
      <c r="AK72" s="266">
        <f>SUM(F72:I72)</f>
        <v>519914.07</v>
      </c>
      <c r="AL72" s="267">
        <f>SUM(O72:R72)</f>
        <v>34638.400000000001</v>
      </c>
      <c r="AM72" s="291">
        <f t="shared" si="5"/>
        <v>485275.67</v>
      </c>
      <c r="AN72" s="286">
        <f t="shared" si="7"/>
        <v>1647593.25</v>
      </c>
      <c r="AO72" s="294">
        <f t="shared" si="8"/>
        <v>1419859.22</v>
      </c>
      <c r="AP72" s="268">
        <f t="shared" si="6"/>
        <v>227734.03000000003</v>
      </c>
    </row>
    <row r="73" spans="1:42" ht="15" thickBot="1" x14ac:dyDescent="0.25">
      <c r="A73" s="256" t="s">
        <v>31</v>
      </c>
      <c r="B73" s="256" t="s">
        <v>32</v>
      </c>
      <c r="C73" s="295">
        <v>2477</v>
      </c>
      <c r="D73" s="296" t="s">
        <v>874</v>
      </c>
      <c r="E73" s="251" t="s">
        <v>2664</v>
      </c>
      <c r="F73" s="89">
        <v>240793.29</v>
      </c>
      <c r="G73" s="89">
        <v>142111.44</v>
      </c>
      <c r="H73" s="89">
        <v>26826.48</v>
      </c>
      <c r="K73" s="251">
        <v>28443.56</v>
      </c>
      <c r="L73" s="251">
        <v>858904.45</v>
      </c>
      <c r="O73" s="232">
        <v>4800</v>
      </c>
      <c r="P73" s="232">
        <v>32335.38</v>
      </c>
      <c r="R73" s="232">
        <v>634.86</v>
      </c>
      <c r="U73" s="251">
        <v>48036.44</v>
      </c>
      <c r="V73" s="251">
        <v>2255161.35</v>
      </c>
      <c r="W73" s="73">
        <v>1669187.86</v>
      </c>
      <c r="X73" s="73">
        <v>77000</v>
      </c>
      <c r="Y73" s="73">
        <v>467.03</v>
      </c>
      <c r="AA73" s="73">
        <v>846974</v>
      </c>
      <c r="AB73" s="73">
        <v>176200</v>
      </c>
      <c r="AC73" s="90">
        <v>1029574</v>
      </c>
      <c r="AF73" s="90">
        <v>681963.05</v>
      </c>
      <c r="AG73" s="90">
        <v>69220.88</v>
      </c>
      <c r="AJ73" s="90">
        <v>868.01</v>
      </c>
      <c r="AK73" s="266">
        <f>SUM(F73:I73)</f>
        <v>409731.20999999996</v>
      </c>
      <c r="AL73" s="267">
        <f>SUM(O73:R73)</f>
        <v>37770.240000000005</v>
      </c>
      <c r="AM73" s="291">
        <f t="shared" si="5"/>
        <v>371960.97</v>
      </c>
      <c r="AN73" s="286">
        <f t="shared" si="7"/>
        <v>2769828.89</v>
      </c>
      <c r="AO73" s="294">
        <f t="shared" si="8"/>
        <v>1781625.9400000002</v>
      </c>
      <c r="AP73" s="268">
        <f t="shared" si="6"/>
        <v>988202.95</v>
      </c>
    </row>
    <row r="74" spans="1:42" ht="15" thickBot="1" x14ac:dyDescent="0.25">
      <c r="A74" s="256" t="s">
        <v>31</v>
      </c>
      <c r="B74" s="256" t="s">
        <v>32</v>
      </c>
      <c r="C74" s="295">
        <v>5216</v>
      </c>
      <c r="D74" s="296" t="s">
        <v>875</v>
      </c>
      <c r="E74" s="251" t="s">
        <v>2665</v>
      </c>
      <c r="F74" s="89">
        <v>693185.81</v>
      </c>
      <c r="G74" s="89">
        <v>455601.05</v>
      </c>
      <c r="H74" s="89">
        <v>27803.73</v>
      </c>
      <c r="K74" s="251">
        <v>633949.65</v>
      </c>
      <c r="L74" s="251">
        <v>188877.68</v>
      </c>
      <c r="O74" s="232">
        <v>5200</v>
      </c>
      <c r="P74" s="232">
        <v>68364.3</v>
      </c>
      <c r="R74" s="232">
        <v>5276.86</v>
      </c>
      <c r="U74" s="251">
        <v>-951819.8</v>
      </c>
      <c r="V74" s="251">
        <v>2065017.96</v>
      </c>
      <c r="W74" s="73">
        <v>1971578.91</v>
      </c>
      <c r="X74" s="73">
        <v>452475</v>
      </c>
      <c r="Y74" s="73">
        <v>1331.32</v>
      </c>
      <c r="AA74" s="73">
        <v>794585.2</v>
      </c>
      <c r="AB74" s="73">
        <v>287851.8</v>
      </c>
      <c r="AC74" s="90">
        <v>1767712</v>
      </c>
      <c r="AF74" s="90">
        <v>736359.02</v>
      </c>
      <c r="AG74" s="90">
        <v>91658.61</v>
      </c>
      <c r="AJ74" s="90">
        <v>434.01</v>
      </c>
      <c r="AK74" s="266">
        <f>SUM(F74:I74)</f>
        <v>1176590.5900000001</v>
      </c>
      <c r="AL74" s="267">
        <f>SUM(O74:R74)</f>
        <v>78841.16</v>
      </c>
      <c r="AM74" s="291">
        <f t="shared" si="5"/>
        <v>1097749.4300000002</v>
      </c>
      <c r="AN74" s="286">
        <f t="shared" si="7"/>
        <v>3507822.2299999995</v>
      </c>
      <c r="AO74" s="294">
        <f t="shared" si="8"/>
        <v>2596163.6399999997</v>
      </c>
      <c r="AP74" s="268">
        <f t="shared" si="6"/>
        <v>911658.58999999985</v>
      </c>
    </row>
    <row r="75" spans="1:42" s="266" customFormat="1" ht="15" thickBot="1" x14ac:dyDescent="0.25">
      <c r="A75" s="256" t="s">
        <v>31</v>
      </c>
      <c r="B75" s="256" t="s">
        <v>32</v>
      </c>
      <c r="C75" s="295">
        <v>5544</v>
      </c>
      <c r="D75" s="296" t="s">
        <v>876</v>
      </c>
      <c r="E75" s="251" t="s">
        <v>2666</v>
      </c>
      <c r="F75" s="89">
        <v>881439.83</v>
      </c>
      <c r="G75" s="89">
        <v>426727.63</v>
      </c>
      <c r="H75" s="89">
        <v>233437.32</v>
      </c>
      <c r="I75" s="89"/>
      <c r="J75" s="251"/>
      <c r="K75" s="251">
        <v>375596.71</v>
      </c>
      <c r="L75" s="251">
        <v>595587.06000000006</v>
      </c>
      <c r="M75" s="251"/>
      <c r="N75" s="251"/>
      <c r="O75" s="232">
        <v>3710</v>
      </c>
      <c r="P75" s="232">
        <v>58969.79</v>
      </c>
      <c r="Q75" s="232"/>
      <c r="R75" s="232">
        <v>3798</v>
      </c>
      <c r="S75" s="251"/>
      <c r="T75" s="251"/>
      <c r="U75" s="251">
        <v>-246003.15</v>
      </c>
      <c r="V75" s="251">
        <v>2127187.88</v>
      </c>
      <c r="W75" s="73">
        <v>2458354.0299999998</v>
      </c>
      <c r="X75" s="73">
        <v>61900</v>
      </c>
      <c r="Y75" s="73">
        <v>2155.08</v>
      </c>
      <c r="Z75" s="73"/>
      <c r="AA75" s="73">
        <v>151308</v>
      </c>
      <c r="AB75" s="73">
        <v>167000</v>
      </c>
      <c r="AC75" s="90">
        <v>1030359.25</v>
      </c>
      <c r="AD75" s="90"/>
      <c r="AE75" s="90"/>
      <c r="AF75" s="90">
        <v>849604.89</v>
      </c>
      <c r="AG75" s="90">
        <v>208321.94</v>
      </c>
      <c r="AH75" s="90"/>
      <c r="AI75" s="90"/>
      <c r="AJ75" s="90"/>
      <c r="AK75" s="266">
        <f>SUM(F75:I75)</f>
        <v>1541604.78</v>
      </c>
      <c r="AL75" s="267">
        <f>SUM(O75:R75)</f>
        <v>66477.790000000008</v>
      </c>
      <c r="AM75" s="291">
        <f t="shared" si="5"/>
        <v>1475126.99</v>
      </c>
      <c r="AN75" s="286">
        <f t="shared" si="7"/>
        <v>2840717.11</v>
      </c>
      <c r="AO75" s="294">
        <f t="shared" si="8"/>
        <v>2088286.08</v>
      </c>
      <c r="AP75" s="268">
        <f t="shared" si="6"/>
        <v>752431.0299999998</v>
      </c>
    </row>
    <row r="76" spans="1:42" ht="15" thickBot="1" x14ac:dyDescent="0.25">
      <c r="A76" s="256" t="s">
        <v>31</v>
      </c>
      <c r="B76" s="256" t="s">
        <v>32</v>
      </c>
      <c r="C76" s="295">
        <v>2866</v>
      </c>
      <c r="D76" s="296" t="s">
        <v>877</v>
      </c>
      <c r="E76" s="251" t="s">
        <v>2800</v>
      </c>
      <c r="F76" s="89">
        <v>1478390.6</v>
      </c>
      <c r="G76" s="89">
        <v>144265.85</v>
      </c>
      <c r="H76" s="89">
        <v>72766.58</v>
      </c>
      <c r="K76" s="251">
        <v>812870.98</v>
      </c>
      <c r="L76" s="251">
        <v>803755.56</v>
      </c>
      <c r="O76" s="232">
        <v>4374</v>
      </c>
      <c r="P76" s="232">
        <v>65963.320000000007</v>
      </c>
      <c r="R76" s="232">
        <v>30.64</v>
      </c>
      <c r="U76" s="251">
        <v>328085.96999999997</v>
      </c>
      <c r="V76" s="251">
        <v>3692657.78</v>
      </c>
      <c r="W76" s="73">
        <v>1650465.71</v>
      </c>
      <c r="X76" s="73">
        <v>383630</v>
      </c>
      <c r="Y76" s="73">
        <v>1831.43</v>
      </c>
      <c r="AA76" s="73">
        <v>1269796.5</v>
      </c>
      <c r="AB76" s="73">
        <v>110500</v>
      </c>
      <c r="AC76" s="90">
        <v>1755256.5</v>
      </c>
      <c r="AF76" s="90">
        <v>732244.38</v>
      </c>
      <c r="AG76" s="90">
        <v>254850.05</v>
      </c>
      <c r="AJ76" s="90">
        <v>1302</v>
      </c>
      <c r="AK76" s="266">
        <f>SUM(F76:I76)</f>
        <v>1695423.0300000003</v>
      </c>
      <c r="AL76" s="267">
        <f>SUM(O76:R76)</f>
        <v>70367.960000000006</v>
      </c>
      <c r="AM76" s="291">
        <f t="shared" si="5"/>
        <v>1625055.0700000003</v>
      </c>
      <c r="AN76" s="286">
        <f t="shared" si="7"/>
        <v>3416223.6399999997</v>
      </c>
      <c r="AO76" s="294">
        <f t="shared" si="8"/>
        <v>2743652.9299999997</v>
      </c>
      <c r="AP76" s="268">
        <f t="shared" si="6"/>
        <v>672570.71</v>
      </c>
    </row>
    <row r="77" spans="1:42" ht="15" thickBot="1" x14ac:dyDescent="0.25">
      <c r="A77" s="256" t="s">
        <v>33</v>
      </c>
      <c r="B77" s="256" t="s">
        <v>34</v>
      </c>
      <c r="C77" s="295">
        <v>3680</v>
      </c>
      <c r="D77" s="296" t="s">
        <v>878</v>
      </c>
      <c r="E77" s="251" t="s">
        <v>2667</v>
      </c>
      <c r="F77" s="89">
        <v>91602.15</v>
      </c>
      <c r="G77" s="89">
        <v>60440.5</v>
      </c>
      <c r="H77" s="89">
        <v>135000.89000000001</v>
      </c>
      <c r="K77" s="251">
        <v>2607432.9</v>
      </c>
      <c r="L77" s="251">
        <v>65929.62</v>
      </c>
      <c r="O77" s="232">
        <v>22319.88</v>
      </c>
      <c r="P77" s="232">
        <v>21742.73</v>
      </c>
      <c r="Q77" s="232">
        <v>18000</v>
      </c>
      <c r="U77" s="251">
        <v>-62690.95</v>
      </c>
      <c r="V77" s="251">
        <v>2241713.0099999998</v>
      </c>
      <c r="W77" s="73">
        <v>1077946.6100000001</v>
      </c>
      <c r="AA77" s="73">
        <v>730560</v>
      </c>
      <c r="AB77" s="73">
        <v>22920</v>
      </c>
      <c r="AC77" s="90">
        <v>1225461</v>
      </c>
      <c r="AF77" s="90">
        <v>421994.56</v>
      </c>
      <c r="AG77" s="90">
        <v>213602.49</v>
      </c>
      <c r="AK77" s="266">
        <f>SUM(F77:I77)</f>
        <v>287043.54000000004</v>
      </c>
      <c r="AL77" s="267">
        <f>SUM(O77:R77)</f>
        <v>62062.61</v>
      </c>
      <c r="AM77" s="291">
        <f t="shared" si="5"/>
        <v>224980.93000000005</v>
      </c>
      <c r="AN77" s="286">
        <f t="shared" si="7"/>
        <v>1831426.61</v>
      </c>
      <c r="AO77" s="294">
        <f t="shared" si="8"/>
        <v>1861058.05</v>
      </c>
      <c r="AP77" s="268">
        <f t="shared" si="6"/>
        <v>-29631.439999999944</v>
      </c>
    </row>
    <row r="78" spans="1:42" ht="15" thickBot="1" x14ac:dyDescent="0.25">
      <c r="A78" s="256" t="s">
        <v>33</v>
      </c>
      <c r="B78" s="256" t="s">
        <v>34</v>
      </c>
      <c r="C78" s="295">
        <v>5005</v>
      </c>
      <c r="D78" s="296" t="s">
        <v>879</v>
      </c>
      <c r="E78" s="251" t="s">
        <v>2668</v>
      </c>
      <c r="F78" s="89">
        <v>1020199.52</v>
      </c>
      <c r="G78" s="89">
        <v>75782</v>
      </c>
      <c r="H78" s="89">
        <v>57404.78</v>
      </c>
      <c r="K78" s="251">
        <v>680850.54</v>
      </c>
      <c r="L78" s="251">
        <v>357322.23999999999</v>
      </c>
      <c r="O78" s="232">
        <v>2500</v>
      </c>
      <c r="P78" s="232">
        <v>58619.22</v>
      </c>
      <c r="Q78" s="232">
        <v>264870</v>
      </c>
      <c r="R78" s="232">
        <v>33564.35</v>
      </c>
      <c r="S78" s="251">
        <v>444</v>
      </c>
      <c r="U78" s="251">
        <v>-432777.03</v>
      </c>
      <c r="V78" s="251">
        <v>1881918.88</v>
      </c>
      <c r="W78" s="73">
        <v>2319580.06</v>
      </c>
      <c r="AA78" s="73">
        <v>1119560</v>
      </c>
      <c r="AB78" s="73">
        <v>24000</v>
      </c>
      <c r="AC78" s="90">
        <v>1714485</v>
      </c>
      <c r="AF78" s="90">
        <v>930717.2</v>
      </c>
      <c r="AG78" s="90">
        <v>228421.2</v>
      </c>
      <c r="AJ78" s="90">
        <v>165840</v>
      </c>
      <c r="AK78" s="266">
        <f>SUM(F78:I78)</f>
        <v>1153386.3</v>
      </c>
      <c r="AL78" s="267">
        <f>SUM(O78:R78)</f>
        <v>359553.56999999995</v>
      </c>
      <c r="AM78" s="291">
        <f t="shared" si="5"/>
        <v>793832.7300000001</v>
      </c>
      <c r="AN78" s="286">
        <f t="shared" si="7"/>
        <v>3463140.06</v>
      </c>
      <c r="AO78" s="294">
        <f t="shared" si="8"/>
        <v>3039463.4000000004</v>
      </c>
      <c r="AP78" s="268">
        <f t="shared" si="6"/>
        <v>423676.65999999968</v>
      </c>
    </row>
    <row r="79" spans="1:42" ht="15" thickBot="1" x14ac:dyDescent="0.25">
      <c r="A79" s="256" t="s">
        <v>33</v>
      </c>
      <c r="B79" s="256" t="s">
        <v>34</v>
      </c>
      <c r="C79" s="295">
        <v>3048</v>
      </c>
      <c r="D79" s="296" t="s">
        <v>880</v>
      </c>
      <c r="E79" s="251" t="s">
        <v>2669</v>
      </c>
      <c r="F79" s="89">
        <v>394869.85</v>
      </c>
      <c r="G79" s="89">
        <v>25158.5</v>
      </c>
      <c r="H79" s="89">
        <v>117512.17</v>
      </c>
      <c r="K79" s="251">
        <v>661202.64</v>
      </c>
      <c r="L79" s="251">
        <v>1139937.73</v>
      </c>
      <c r="O79" s="232">
        <v>4460</v>
      </c>
      <c r="P79" s="232">
        <v>104100</v>
      </c>
      <c r="Q79" s="232">
        <v>52260</v>
      </c>
      <c r="R79" s="232">
        <v>331</v>
      </c>
      <c r="S79" s="251">
        <v>5000</v>
      </c>
      <c r="U79" s="251">
        <v>13950</v>
      </c>
      <c r="V79" s="251">
        <v>1941230.36</v>
      </c>
      <c r="W79" s="73">
        <v>1540323.25</v>
      </c>
      <c r="X79" s="73">
        <v>169665</v>
      </c>
      <c r="Y79" s="73">
        <v>439.27</v>
      </c>
      <c r="AA79" s="73">
        <v>1005940</v>
      </c>
      <c r="AB79" s="73">
        <v>125000</v>
      </c>
      <c r="AC79" s="90">
        <v>1656639</v>
      </c>
      <c r="AD79" s="90">
        <v>480</v>
      </c>
      <c r="AF79" s="90">
        <v>542154.12</v>
      </c>
      <c r="AG79" s="90">
        <v>141169.01999999999</v>
      </c>
      <c r="AJ79" s="90">
        <v>281725</v>
      </c>
      <c r="AK79" s="266">
        <f>SUM(F79:I79)</f>
        <v>537540.52</v>
      </c>
      <c r="AL79" s="267">
        <f>SUM(O79:R79)</f>
        <v>161151</v>
      </c>
      <c r="AM79" s="291">
        <f t="shared" si="5"/>
        <v>376389.52</v>
      </c>
      <c r="AN79" s="286">
        <f t="shared" si="7"/>
        <v>2841367.52</v>
      </c>
      <c r="AO79" s="294">
        <f t="shared" si="8"/>
        <v>2622167.14</v>
      </c>
      <c r="AP79" s="268">
        <f t="shared" si="6"/>
        <v>219200.37999999989</v>
      </c>
    </row>
    <row r="80" spans="1:42" ht="15" thickBot="1" x14ac:dyDescent="0.25">
      <c r="A80" s="256" t="s">
        <v>33</v>
      </c>
      <c r="B80" s="256" t="s">
        <v>34</v>
      </c>
      <c r="C80" s="295">
        <v>6117</v>
      </c>
      <c r="D80" s="296" t="s">
        <v>881</v>
      </c>
      <c r="E80" s="251" t="s">
        <v>2670</v>
      </c>
      <c r="F80" s="89">
        <v>1511381.35</v>
      </c>
      <c r="G80" s="89">
        <v>54227.75</v>
      </c>
      <c r="H80" s="89">
        <v>173547.26</v>
      </c>
      <c r="K80" s="251">
        <v>307276.88</v>
      </c>
      <c r="L80" s="251">
        <v>6639.57</v>
      </c>
      <c r="O80" s="232">
        <v>8677.7900000000009</v>
      </c>
      <c r="P80" s="232">
        <v>26760</v>
      </c>
      <c r="S80" s="251">
        <v>5000</v>
      </c>
      <c r="V80" s="251">
        <v>1940061.77</v>
      </c>
      <c r="W80" s="73">
        <v>2877470.26</v>
      </c>
      <c r="X80" s="73">
        <v>90550</v>
      </c>
      <c r="Y80" s="73">
        <v>929.49</v>
      </c>
      <c r="AA80" s="73">
        <v>1528639</v>
      </c>
      <c r="AB80" s="73">
        <v>39400</v>
      </c>
      <c r="AC80" s="90">
        <v>2167607</v>
      </c>
      <c r="AF80" s="90">
        <v>725331.16</v>
      </c>
      <c r="AG80" s="90">
        <v>125843.99</v>
      </c>
      <c r="AK80" s="266">
        <f>SUM(F80:I80)</f>
        <v>1739156.36</v>
      </c>
      <c r="AL80" s="267">
        <f>SUM(O80:R80)</f>
        <v>35437.79</v>
      </c>
      <c r="AM80" s="291">
        <f t="shared" si="5"/>
        <v>1703718.57</v>
      </c>
      <c r="AN80" s="286">
        <f t="shared" si="7"/>
        <v>4536988.75</v>
      </c>
      <c r="AO80" s="294">
        <f t="shared" si="8"/>
        <v>3018782.1500000004</v>
      </c>
      <c r="AP80" s="268">
        <f t="shared" si="6"/>
        <v>1518206.5999999996</v>
      </c>
    </row>
    <row r="81" spans="1:42" ht="15" thickBot="1" x14ac:dyDescent="0.25">
      <c r="A81" s="256" t="s">
        <v>33</v>
      </c>
      <c r="B81" s="256" t="s">
        <v>34</v>
      </c>
      <c r="C81" s="295">
        <v>3261</v>
      </c>
      <c r="D81" s="296" t="s">
        <v>882</v>
      </c>
      <c r="E81" s="251" t="s">
        <v>2671</v>
      </c>
      <c r="F81" s="89">
        <v>435319.35</v>
      </c>
      <c r="G81" s="89">
        <v>29889.38</v>
      </c>
      <c r="H81" s="89">
        <v>42893.17</v>
      </c>
      <c r="K81" s="251">
        <v>537002</v>
      </c>
      <c r="L81" s="251">
        <v>320324.96000000002</v>
      </c>
      <c r="O81" s="232">
        <v>0</v>
      </c>
      <c r="P81" s="232">
        <v>72320.08</v>
      </c>
      <c r="R81" s="232">
        <v>3006.9</v>
      </c>
      <c r="U81" s="251">
        <v>761687.4</v>
      </c>
      <c r="V81" s="251">
        <v>2076384.94</v>
      </c>
      <c r="W81" s="73">
        <v>1912844.8</v>
      </c>
      <c r="X81" s="73">
        <v>185000</v>
      </c>
      <c r="Y81" s="73">
        <v>491.63</v>
      </c>
      <c r="AA81" s="73">
        <v>838393.5</v>
      </c>
      <c r="AC81" s="90">
        <v>1245643.5</v>
      </c>
      <c r="AF81" s="90">
        <v>697224.04</v>
      </c>
      <c r="AG81" s="90">
        <v>125823.49</v>
      </c>
      <c r="AH81" s="90">
        <v>7184</v>
      </c>
      <c r="AK81" s="266">
        <f>SUM(F81:I81)</f>
        <v>508101.89999999997</v>
      </c>
      <c r="AL81" s="267">
        <f>SUM(O81:R81)</f>
        <v>75326.98</v>
      </c>
      <c r="AM81" s="291">
        <f t="shared" si="5"/>
        <v>432774.92</v>
      </c>
      <c r="AN81" s="286">
        <f t="shared" si="7"/>
        <v>2936729.9299999997</v>
      </c>
      <c r="AO81" s="294">
        <f t="shared" si="8"/>
        <v>2075875.03</v>
      </c>
      <c r="AP81" s="268">
        <f t="shared" si="6"/>
        <v>860854.89999999967</v>
      </c>
    </row>
    <row r="82" spans="1:42" ht="15" thickBot="1" x14ac:dyDescent="0.25">
      <c r="A82" s="256" t="s">
        <v>33</v>
      </c>
      <c r="B82" s="256" t="s">
        <v>34</v>
      </c>
      <c r="C82" s="295">
        <v>2381</v>
      </c>
      <c r="D82" s="296" t="s">
        <v>883</v>
      </c>
      <c r="E82" s="251" t="s">
        <v>2672</v>
      </c>
      <c r="F82" s="89">
        <v>482812.46</v>
      </c>
      <c r="G82" s="89">
        <v>0</v>
      </c>
      <c r="H82" s="89">
        <v>439751.47</v>
      </c>
      <c r="K82" s="251">
        <v>-51605.38</v>
      </c>
      <c r="L82" s="251">
        <v>194976.73</v>
      </c>
      <c r="O82" s="232">
        <v>163436.5</v>
      </c>
      <c r="P82" s="232">
        <v>89538.59</v>
      </c>
      <c r="Q82" s="232">
        <v>70000</v>
      </c>
      <c r="S82" s="251">
        <v>10000</v>
      </c>
      <c r="U82" s="251">
        <v>64200</v>
      </c>
      <c r="V82" s="251">
        <v>1879892.65</v>
      </c>
      <c r="W82" s="73">
        <v>1273911.8600000001</v>
      </c>
      <c r="X82" s="73">
        <v>88390</v>
      </c>
      <c r="Y82" s="73">
        <v>786.74</v>
      </c>
      <c r="AA82" s="73">
        <v>634368</v>
      </c>
      <c r="AC82" s="90">
        <v>1043808</v>
      </c>
      <c r="AD82" s="90">
        <v>2680</v>
      </c>
      <c r="AF82" s="90">
        <v>651902.27</v>
      </c>
      <c r="AG82" s="90">
        <v>185057.19</v>
      </c>
      <c r="AK82" s="266">
        <f>SUM(F82:I82)</f>
        <v>922563.92999999993</v>
      </c>
      <c r="AL82" s="267">
        <f>SUM(O82:R82)</f>
        <v>322975.08999999997</v>
      </c>
      <c r="AM82" s="291">
        <f t="shared" si="5"/>
        <v>599588.84</v>
      </c>
      <c r="AN82" s="286">
        <f t="shared" si="7"/>
        <v>1997456.6</v>
      </c>
      <c r="AO82" s="294">
        <f t="shared" si="8"/>
        <v>1883447.46</v>
      </c>
      <c r="AP82" s="268">
        <f t="shared" si="6"/>
        <v>114009.14000000013</v>
      </c>
    </row>
    <row r="83" spans="1:42" ht="15" thickBot="1" x14ac:dyDescent="0.25">
      <c r="A83" s="256" t="s">
        <v>33</v>
      </c>
      <c r="B83" s="256" t="s">
        <v>34</v>
      </c>
      <c r="C83" s="295">
        <v>2712</v>
      </c>
      <c r="D83" s="296" t="s">
        <v>884</v>
      </c>
      <c r="E83" s="251" t="s">
        <v>2673</v>
      </c>
      <c r="F83" s="89">
        <v>604119.76</v>
      </c>
      <c r="G83" s="89">
        <v>64502</v>
      </c>
      <c r="H83" s="89">
        <v>157080.76</v>
      </c>
      <c r="K83" s="251">
        <v>260850.56</v>
      </c>
      <c r="L83" s="251">
        <v>223129.2</v>
      </c>
      <c r="O83" s="232">
        <v>2000</v>
      </c>
      <c r="P83" s="232">
        <v>32400</v>
      </c>
      <c r="Q83" s="232">
        <v>67120</v>
      </c>
      <c r="R83" s="232">
        <v>2112.9</v>
      </c>
      <c r="U83" s="251">
        <v>112635.28</v>
      </c>
      <c r="V83" s="251">
        <v>1840507.51</v>
      </c>
      <c r="W83" s="73">
        <v>1400456.15</v>
      </c>
      <c r="Y83" s="73">
        <v>682.62</v>
      </c>
      <c r="AA83" s="73">
        <v>1589238</v>
      </c>
      <c r="AC83" s="90">
        <v>1971918</v>
      </c>
      <c r="AF83" s="90">
        <v>492595.91</v>
      </c>
      <c r="AG83" s="90">
        <v>75970.53</v>
      </c>
      <c r="AJ83" s="90">
        <v>44500</v>
      </c>
      <c r="AK83" s="266">
        <f>SUM(F83:I83)</f>
        <v>825702.52</v>
      </c>
      <c r="AL83" s="267">
        <f>SUM(O83:R83)</f>
        <v>103632.9</v>
      </c>
      <c r="AM83" s="291">
        <f t="shared" si="5"/>
        <v>722069.62</v>
      </c>
      <c r="AN83" s="286">
        <f t="shared" si="7"/>
        <v>2990376.77</v>
      </c>
      <c r="AO83" s="294">
        <f t="shared" si="8"/>
        <v>2584984.44</v>
      </c>
      <c r="AP83" s="268">
        <f t="shared" si="6"/>
        <v>405392.33000000007</v>
      </c>
    </row>
    <row r="84" spans="1:42" ht="15" thickBot="1" x14ac:dyDescent="0.25">
      <c r="A84" s="256" t="s">
        <v>33</v>
      </c>
      <c r="B84" s="256" t="s">
        <v>34</v>
      </c>
      <c r="C84" s="295">
        <v>1686</v>
      </c>
      <c r="D84" s="296" t="s">
        <v>885</v>
      </c>
      <c r="E84" s="251" t="s">
        <v>2674</v>
      </c>
      <c r="F84" s="89">
        <v>296329.37</v>
      </c>
      <c r="G84" s="89">
        <v>22582</v>
      </c>
      <c r="H84" s="89">
        <v>92121.51</v>
      </c>
      <c r="K84" s="251">
        <v>700042.73</v>
      </c>
      <c r="L84" s="251">
        <v>70682.11</v>
      </c>
      <c r="O84" s="232">
        <v>48055</v>
      </c>
      <c r="P84" s="232">
        <v>26664.84</v>
      </c>
      <c r="Q84" s="232">
        <v>5000</v>
      </c>
      <c r="R84" s="232">
        <v>67500</v>
      </c>
      <c r="U84" s="251">
        <v>-28550.27</v>
      </c>
      <c r="V84" s="251">
        <v>2651073.88</v>
      </c>
      <c r="W84" s="73">
        <v>1241112.78</v>
      </c>
      <c r="X84" s="73">
        <v>133300</v>
      </c>
      <c r="Y84" s="73">
        <v>271.74</v>
      </c>
      <c r="AA84" s="73">
        <v>640521</v>
      </c>
      <c r="AC84" s="90">
        <v>1050681</v>
      </c>
      <c r="AF84" s="90">
        <v>486355.79</v>
      </c>
      <c r="AG84" s="90">
        <v>54243.53</v>
      </c>
      <c r="AK84" s="266">
        <f>SUM(F84:I84)</f>
        <v>411032.88</v>
      </c>
      <c r="AL84" s="267">
        <f>SUM(O84:R84)</f>
        <v>147219.84</v>
      </c>
      <c r="AM84" s="291">
        <f t="shared" si="5"/>
        <v>263813.04000000004</v>
      </c>
      <c r="AN84" s="286">
        <f t="shared" si="7"/>
        <v>2015205.52</v>
      </c>
      <c r="AO84" s="294">
        <f t="shared" si="8"/>
        <v>1591280.32</v>
      </c>
      <c r="AP84" s="268">
        <f t="shared" si="6"/>
        <v>423925.19999999995</v>
      </c>
    </row>
    <row r="85" spans="1:42" ht="15" thickBot="1" x14ac:dyDescent="0.25">
      <c r="A85" s="256" t="s">
        <v>33</v>
      </c>
      <c r="B85" s="256" t="s">
        <v>34</v>
      </c>
      <c r="C85" s="295">
        <v>2512</v>
      </c>
      <c r="D85" s="296" t="s">
        <v>886</v>
      </c>
      <c r="E85" s="251" t="s">
        <v>2785</v>
      </c>
      <c r="F85" s="89">
        <v>427532.94</v>
      </c>
      <c r="G85" s="89">
        <v>31758.400000000001</v>
      </c>
      <c r="H85" s="89">
        <v>17506.75</v>
      </c>
      <c r="K85" s="251">
        <v>382250.55</v>
      </c>
      <c r="L85" s="251">
        <v>150601.19</v>
      </c>
      <c r="O85" s="232">
        <v>1000</v>
      </c>
      <c r="P85" s="232">
        <v>28400</v>
      </c>
      <c r="Q85" s="232">
        <v>42500</v>
      </c>
      <c r="S85" s="251">
        <v>15000</v>
      </c>
      <c r="V85" s="251">
        <v>3200752.69</v>
      </c>
      <c r="W85" s="73">
        <v>1529362.32</v>
      </c>
      <c r="X85" s="73">
        <v>91300</v>
      </c>
      <c r="Y85" s="73">
        <v>419.06</v>
      </c>
      <c r="AA85" s="73">
        <v>620276</v>
      </c>
      <c r="AC85" s="90">
        <v>1052126</v>
      </c>
      <c r="AF85" s="90">
        <v>745740.55</v>
      </c>
      <c r="AG85" s="90">
        <v>216852.15</v>
      </c>
      <c r="AK85" s="266">
        <f>SUM(F85:I85)</f>
        <v>476798.09</v>
      </c>
      <c r="AL85" s="267">
        <f>SUM(O85:R85)</f>
        <v>71900</v>
      </c>
      <c r="AM85" s="291">
        <f t="shared" si="5"/>
        <v>404898.09</v>
      </c>
      <c r="AN85" s="286">
        <f t="shared" si="7"/>
        <v>2241357.38</v>
      </c>
      <c r="AO85" s="294">
        <f t="shared" si="8"/>
        <v>2014718.7</v>
      </c>
      <c r="AP85" s="268">
        <f t="shared" si="6"/>
        <v>226638.67999999993</v>
      </c>
    </row>
    <row r="86" spans="1:42" ht="15" thickBot="1" x14ac:dyDescent="0.25">
      <c r="A86" s="256" t="s">
        <v>313</v>
      </c>
      <c r="B86" s="256" t="s">
        <v>44</v>
      </c>
      <c r="C86" s="295">
        <v>3664</v>
      </c>
      <c r="D86" s="296" t="s">
        <v>887</v>
      </c>
      <c r="E86" s="251" t="s">
        <v>2675</v>
      </c>
      <c r="F86" s="89">
        <v>581925.4</v>
      </c>
      <c r="G86" s="89">
        <v>26763.25</v>
      </c>
      <c r="H86" s="89">
        <v>51935.11</v>
      </c>
      <c r="K86" s="251">
        <v>151292.32</v>
      </c>
      <c r="L86" s="251">
        <v>925263.1</v>
      </c>
      <c r="O86" s="232">
        <v>1600</v>
      </c>
      <c r="P86" s="232">
        <v>42467.77</v>
      </c>
      <c r="R86" s="232">
        <v>337.58</v>
      </c>
      <c r="S86" s="251">
        <v>192417</v>
      </c>
      <c r="U86" s="251">
        <v>-56603.58</v>
      </c>
      <c r="V86" s="251">
        <v>1975689.39</v>
      </c>
      <c r="W86" s="73">
        <v>1039985.16</v>
      </c>
      <c r="X86" s="73">
        <v>185990</v>
      </c>
      <c r="Y86" s="73">
        <v>1749.21</v>
      </c>
      <c r="AA86" s="73">
        <v>1103624</v>
      </c>
      <c r="AB86" s="73">
        <v>6950</v>
      </c>
      <c r="AC86" s="90">
        <v>1764174</v>
      </c>
      <c r="AE86" s="90">
        <v>6950</v>
      </c>
      <c r="AF86" s="90">
        <v>728343.59</v>
      </c>
      <c r="AG86" s="90">
        <v>320005.09000000003</v>
      </c>
      <c r="AK86" s="266">
        <f>SUM(F86:I86)</f>
        <v>660623.76</v>
      </c>
      <c r="AL86" s="267">
        <f>SUM(O86:R86)</f>
        <v>44405.35</v>
      </c>
      <c r="AM86" s="291">
        <f t="shared" si="5"/>
        <v>616218.41</v>
      </c>
      <c r="AN86" s="286">
        <f t="shared" si="7"/>
        <v>2338298.37</v>
      </c>
      <c r="AO86" s="294">
        <f t="shared" si="8"/>
        <v>2819472.6799999997</v>
      </c>
      <c r="AP86" s="268">
        <f t="shared" si="6"/>
        <v>-481174.30999999959</v>
      </c>
    </row>
    <row r="87" spans="1:42" ht="15" thickBot="1" x14ac:dyDescent="0.25">
      <c r="A87" s="256" t="s">
        <v>313</v>
      </c>
      <c r="B87" s="256" t="s">
        <v>44</v>
      </c>
      <c r="C87" s="295">
        <v>7927</v>
      </c>
      <c r="D87" s="296" t="s">
        <v>888</v>
      </c>
      <c r="E87" s="251" t="s">
        <v>2676</v>
      </c>
      <c r="F87" s="89">
        <v>1947473.39</v>
      </c>
      <c r="G87" s="89">
        <v>94976.75</v>
      </c>
      <c r="H87" s="89">
        <v>104188.93</v>
      </c>
      <c r="K87" s="251">
        <v>1651045.08</v>
      </c>
      <c r="L87" s="251">
        <v>733014.78</v>
      </c>
      <c r="O87" s="232">
        <v>2000</v>
      </c>
      <c r="P87" s="232">
        <v>62186.22</v>
      </c>
      <c r="R87" s="232">
        <v>342094.25</v>
      </c>
      <c r="U87" s="251">
        <v>1282159.1499999999</v>
      </c>
      <c r="V87" s="251">
        <v>3812204.74</v>
      </c>
      <c r="W87" s="73">
        <v>2004996.62</v>
      </c>
      <c r="X87" s="73">
        <v>156022</v>
      </c>
      <c r="Y87" s="73">
        <v>3434.75</v>
      </c>
      <c r="AA87" s="73">
        <v>939553</v>
      </c>
      <c r="AB87" s="73">
        <v>162800</v>
      </c>
      <c r="AC87" s="90">
        <v>1813263</v>
      </c>
      <c r="AE87" s="90">
        <v>13300</v>
      </c>
      <c r="AF87" s="90">
        <v>1099191.43</v>
      </c>
      <c r="AG87" s="90">
        <v>429503.49</v>
      </c>
      <c r="AK87" s="266">
        <f>SUM(F87:I87)</f>
        <v>2146639.0699999998</v>
      </c>
      <c r="AL87" s="267">
        <f>SUM(O87:R87)</f>
        <v>406280.47</v>
      </c>
      <c r="AM87" s="291">
        <f t="shared" si="5"/>
        <v>1740358.5999999999</v>
      </c>
      <c r="AN87" s="286">
        <f t="shared" si="7"/>
        <v>3266806.37</v>
      </c>
      <c r="AO87" s="294">
        <f t="shared" si="8"/>
        <v>3355257.92</v>
      </c>
      <c r="AP87" s="268">
        <f t="shared" si="6"/>
        <v>-88451.549999999814</v>
      </c>
    </row>
    <row r="88" spans="1:42" ht="15" thickBot="1" x14ac:dyDescent="0.25">
      <c r="A88" s="256" t="s">
        <v>313</v>
      </c>
      <c r="B88" s="256" t="s">
        <v>44</v>
      </c>
      <c r="C88" s="295">
        <v>7609</v>
      </c>
      <c r="D88" s="296" t="s">
        <v>889</v>
      </c>
      <c r="E88" s="251" t="s">
        <v>2677</v>
      </c>
      <c r="F88" s="89">
        <v>1141210.45</v>
      </c>
      <c r="G88" s="89">
        <v>19897</v>
      </c>
      <c r="H88" s="89">
        <v>16907.61</v>
      </c>
      <c r="K88" s="251">
        <v>1665683.01</v>
      </c>
      <c r="L88" s="251">
        <v>664739.96</v>
      </c>
      <c r="O88" s="232">
        <v>5357</v>
      </c>
      <c r="P88" s="232">
        <v>122451.3</v>
      </c>
      <c r="R88" s="232">
        <v>13255.21</v>
      </c>
      <c r="S88" s="251">
        <v>10940</v>
      </c>
      <c r="U88" s="251">
        <v>472685.76</v>
      </c>
      <c r="V88" s="251">
        <v>3564237.85</v>
      </c>
      <c r="W88" s="73">
        <v>1813195.75</v>
      </c>
      <c r="X88" s="73">
        <v>87172</v>
      </c>
      <c r="Y88" s="73">
        <v>2000.81</v>
      </c>
      <c r="AA88" s="73">
        <v>961139.3</v>
      </c>
      <c r="AB88" s="73">
        <v>22500</v>
      </c>
      <c r="AC88" s="90">
        <v>1929549.3</v>
      </c>
      <c r="AF88" s="90">
        <v>876349.07</v>
      </c>
      <c r="AG88" s="90">
        <v>258260.82</v>
      </c>
      <c r="AK88" s="266">
        <f>SUM(F88:I88)</f>
        <v>1178015.06</v>
      </c>
      <c r="AL88" s="267">
        <f>SUM(O88:R88)</f>
        <v>141063.51</v>
      </c>
      <c r="AM88" s="291">
        <f t="shared" si="5"/>
        <v>1036951.55</v>
      </c>
      <c r="AN88" s="286">
        <f t="shared" si="7"/>
        <v>2886007.8600000003</v>
      </c>
      <c r="AO88" s="294">
        <f t="shared" si="8"/>
        <v>3064159.19</v>
      </c>
      <c r="AP88" s="268">
        <f t="shared" si="6"/>
        <v>-178151.32999999961</v>
      </c>
    </row>
    <row r="89" spans="1:42" ht="15" thickBot="1" x14ac:dyDescent="0.25">
      <c r="A89" s="256" t="s">
        <v>313</v>
      </c>
      <c r="B89" s="256" t="s">
        <v>44</v>
      </c>
      <c r="C89" s="295">
        <v>6471</v>
      </c>
      <c r="D89" s="296" t="s">
        <v>890</v>
      </c>
      <c r="E89" s="251" t="s">
        <v>2678</v>
      </c>
      <c r="F89" s="89">
        <v>1381067.91</v>
      </c>
      <c r="G89" s="89">
        <v>64053.45</v>
      </c>
      <c r="H89" s="89">
        <v>81594.23</v>
      </c>
      <c r="K89" s="251">
        <v>995491.18</v>
      </c>
      <c r="L89" s="251">
        <v>414523.41</v>
      </c>
      <c r="O89" s="232">
        <v>1270</v>
      </c>
      <c r="P89" s="232">
        <v>50748.05</v>
      </c>
      <c r="R89" s="232">
        <v>0</v>
      </c>
      <c r="S89" s="251">
        <v>330087.11</v>
      </c>
      <c r="U89" s="251">
        <v>354800.5</v>
      </c>
      <c r="V89" s="251">
        <v>2080906</v>
      </c>
      <c r="W89" s="73">
        <v>1328453.25</v>
      </c>
      <c r="X89" s="73">
        <v>136349.98000000001</v>
      </c>
      <c r="Y89" s="73">
        <v>2118.1799999999998</v>
      </c>
      <c r="AA89" s="73">
        <v>1729496.7</v>
      </c>
      <c r="AB89" s="73">
        <v>46900</v>
      </c>
      <c r="AC89" s="90">
        <v>2307286.7000000002</v>
      </c>
      <c r="AD89" s="90">
        <v>3500</v>
      </c>
      <c r="AF89" s="90">
        <v>780340.24</v>
      </c>
      <c r="AG89" s="90">
        <v>243056.26</v>
      </c>
      <c r="AK89" s="266">
        <f>SUM(F89:I89)</f>
        <v>1526715.5899999999</v>
      </c>
      <c r="AL89" s="267">
        <f>SUM(O89:R89)</f>
        <v>52018.05</v>
      </c>
      <c r="AM89" s="291">
        <f t="shared" si="5"/>
        <v>1474697.5399999998</v>
      </c>
      <c r="AN89" s="286">
        <f t="shared" si="7"/>
        <v>3243318.11</v>
      </c>
      <c r="AO89" s="294">
        <f t="shared" si="8"/>
        <v>3334183.2</v>
      </c>
      <c r="AP89" s="268">
        <f t="shared" si="6"/>
        <v>-90865.090000000317</v>
      </c>
    </row>
    <row r="90" spans="1:42" ht="15" thickBot="1" x14ac:dyDescent="0.25">
      <c r="A90" s="256" t="s">
        <v>313</v>
      </c>
      <c r="B90" s="256" t="s">
        <v>44</v>
      </c>
      <c r="C90" s="295">
        <v>4146</v>
      </c>
      <c r="D90" s="296" t="s">
        <v>891</v>
      </c>
      <c r="E90" s="251" t="s">
        <v>2679</v>
      </c>
      <c r="F90" s="89">
        <v>703642.07</v>
      </c>
      <c r="G90" s="89">
        <v>15748.25</v>
      </c>
      <c r="H90" s="89">
        <v>162133.98000000001</v>
      </c>
      <c r="K90" s="251">
        <v>986889.2</v>
      </c>
      <c r="L90" s="251">
        <v>319834.40999999997</v>
      </c>
      <c r="O90" s="232">
        <v>1170</v>
      </c>
      <c r="P90" s="232">
        <v>35196.33</v>
      </c>
      <c r="R90" s="232">
        <v>16.37</v>
      </c>
      <c r="S90" s="251">
        <v>1983</v>
      </c>
      <c r="U90" s="251">
        <v>-54645.36</v>
      </c>
      <c r="V90" s="251">
        <v>2304026.96</v>
      </c>
      <c r="W90" s="73">
        <v>1194591.57</v>
      </c>
      <c r="Y90" s="73">
        <v>1617.69</v>
      </c>
      <c r="AA90" s="73">
        <v>368779.9</v>
      </c>
      <c r="AB90" s="73">
        <v>7528</v>
      </c>
      <c r="AC90" s="90">
        <v>899747.9</v>
      </c>
      <c r="AF90" s="90">
        <v>403391.21</v>
      </c>
      <c r="AG90" s="90">
        <v>197320.05</v>
      </c>
      <c r="AK90" s="266">
        <f>SUM(F90:I90)</f>
        <v>881524.29999999993</v>
      </c>
      <c r="AL90" s="267">
        <f>SUM(O90:R90)</f>
        <v>36382.700000000004</v>
      </c>
      <c r="AM90" s="291">
        <f t="shared" si="5"/>
        <v>845141.6</v>
      </c>
      <c r="AN90" s="286">
        <f t="shared" si="7"/>
        <v>1572517.1600000001</v>
      </c>
      <c r="AO90" s="294">
        <f t="shared" si="8"/>
        <v>1500459.1600000001</v>
      </c>
      <c r="AP90" s="268">
        <f t="shared" si="6"/>
        <v>72058</v>
      </c>
    </row>
    <row r="91" spans="1:42" ht="15" thickBot="1" x14ac:dyDescent="0.25">
      <c r="A91" s="256" t="s">
        <v>313</v>
      </c>
      <c r="B91" s="256" t="s">
        <v>44</v>
      </c>
      <c r="C91" s="295">
        <v>8209</v>
      </c>
      <c r="D91" s="296" t="s">
        <v>892</v>
      </c>
      <c r="E91" s="251" t="s">
        <v>2680</v>
      </c>
      <c r="F91" s="89">
        <v>1318780.5</v>
      </c>
      <c r="G91" s="89">
        <v>117885.5</v>
      </c>
      <c r="H91" s="89">
        <v>126517.74</v>
      </c>
      <c r="K91" s="251">
        <v>652653.65</v>
      </c>
      <c r="L91" s="251">
        <v>877429.79</v>
      </c>
      <c r="O91" s="232">
        <v>0</v>
      </c>
      <c r="P91" s="232">
        <v>56486.47</v>
      </c>
      <c r="R91" s="232">
        <v>396227</v>
      </c>
      <c r="U91" s="251">
        <v>343696.75</v>
      </c>
      <c r="V91" s="251">
        <v>2345661.54</v>
      </c>
      <c r="W91" s="73">
        <v>2041760.52</v>
      </c>
      <c r="X91" s="73">
        <v>108174</v>
      </c>
      <c r="Y91" s="73">
        <v>1934.29</v>
      </c>
      <c r="AA91" s="73">
        <v>1224468</v>
      </c>
      <c r="AB91" s="73">
        <v>49086.5</v>
      </c>
      <c r="AC91" s="90">
        <v>1986144.5</v>
      </c>
      <c r="AD91" s="90">
        <v>1380</v>
      </c>
      <c r="AE91" s="90">
        <v>13200</v>
      </c>
      <c r="AF91" s="90">
        <v>1090679.54</v>
      </c>
      <c r="AG91" s="90">
        <v>258742.62</v>
      </c>
      <c r="AK91" s="266">
        <f>SUM(F91:I91)</f>
        <v>1563183.74</v>
      </c>
      <c r="AL91" s="267">
        <f>SUM(O91:R91)</f>
        <v>452713.47</v>
      </c>
      <c r="AM91" s="291">
        <f t="shared" si="5"/>
        <v>1110470.27</v>
      </c>
      <c r="AN91" s="286">
        <f t="shared" si="7"/>
        <v>3425423.31</v>
      </c>
      <c r="AO91" s="294">
        <f t="shared" si="8"/>
        <v>3350146.66</v>
      </c>
      <c r="AP91" s="268">
        <f t="shared" si="6"/>
        <v>75276.649999999907</v>
      </c>
    </row>
    <row r="92" spans="1:42" ht="15" thickBot="1" x14ac:dyDescent="0.25">
      <c r="A92" s="256" t="s">
        <v>313</v>
      </c>
      <c r="B92" s="256" t="s">
        <v>44</v>
      </c>
      <c r="C92" s="295">
        <v>4164</v>
      </c>
      <c r="D92" s="296" t="s">
        <v>893</v>
      </c>
      <c r="E92" s="251" t="s">
        <v>2681</v>
      </c>
      <c r="F92" s="89">
        <v>366677.71</v>
      </c>
      <c r="G92" s="89">
        <v>27055.5</v>
      </c>
      <c r="H92" s="89">
        <v>42030.66</v>
      </c>
      <c r="K92" s="251">
        <v>700706.54</v>
      </c>
      <c r="L92" s="251">
        <v>267205.28999999998</v>
      </c>
      <c r="O92" s="232">
        <v>3000</v>
      </c>
      <c r="P92" s="232">
        <v>42152.22</v>
      </c>
      <c r="R92" s="232">
        <v>62783.71</v>
      </c>
      <c r="S92" s="251">
        <v>4005</v>
      </c>
      <c r="U92" s="251">
        <v>63552.65</v>
      </c>
      <c r="V92" s="251">
        <v>4378498.51</v>
      </c>
      <c r="W92" s="73">
        <v>1394897.28</v>
      </c>
      <c r="Y92" s="73">
        <v>971.99</v>
      </c>
      <c r="AA92" s="73">
        <v>1316105</v>
      </c>
      <c r="AB92" s="73">
        <v>11228.25</v>
      </c>
      <c r="AC92" s="90">
        <v>1892373.25</v>
      </c>
      <c r="AE92" s="90">
        <v>7700</v>
      </c>
      <c r="AF92" s="90">
        <v>646867.53</v>
      </c>
      <c r="AG92" s="90">
        <v>241846.59</v>
      </c>
      <c r="AK92" s="266">
        <f>SUM(F92:I92)</f>
        <v>435763.87</v>
      </c>
      <c r="AL92" s="267">
        <f>SUM(O92:R92)</f>
        <v>107935.93</v>
      </c>
      <c r="AM92" s="291">
        <f t="shared" si="5"/>
        <v>327827.94</v>
      </c>
      <c r="AN92" s="286">
        <f t="shared" si="7"/>
        <v>2723202.52</v>
      </c>
      <c r="AO92" s="294">
        <f t="shared" si="8"/>
        <v>2788787.37</v>
      </c>
      <c r="AP92" s="268">
        <f t="shared" si="6"/>
        <v>-65584.850000000093</v>
      </c>
    </row>
    <row r="93" spans="1:42" ht="15" thickBot="1" x14ac:dyDescent="0.25">
      <c r="A93" s="256" t="s">
        <v>313</v>
      </c>
      <c r="B93" s="256" t="s">
        <v>44</v>
      </c>
      <c r="C93" s="295">
        <v>5920</v>
      </c>
      <c r="D93" s="296" t="s">
        <v>894</v>
      </c>
      <c r="E93" s="251" t="s">
        <v>2682</v>
      </c>
      <c r="F93" s="89">
        <v>522488.6</v>
      </c>
      <c r="G93" s="89">
        <v>28721.3</v>
      </c>
      <c r="H93" s="89">
        <v>31833.11</v>
      </c>
      <c r="K93" s="251">
        <v>1025670.9</v>
      </c>
      <c r="L93" s="251">
        <v>1116380.6200000001</v>
      </c>
      <c r="O93" s="232">
        <v>1050</v>
      </c>
      <c r="P93" s="232">
        <v>55211.41</v>
      </c>
      <c r="R93" s="232">
        <v>0</v>
      </c>
      <c r="U93" s="251">
        <v>-228322.89</v>
      </c>
      <c r="W93" s="73">
        <v>1947327.67</v>
      </c>
      <c r="X93" s="73">
        <v>36600</v>
      </c>
      <c r="Y93" s="73">
        <v>1126.73</v>
      </c>
      <c r="AA93" s="73">
        <v>1764553.4</v>
      </c>
      <c r="AB93" s="73">
        <v>49328</v>
      </c>
      <c r="AC93" s="90">
        <v>2478681.4</v>
      </c>
      <c r="AE93" s="90">
        <v>11550</v>
      </c>
      <c r="AF93" s="90">
        <v>584957.29</v>
      </c>
      <c r="AG93" s="90">
        <v>259789.4</v>
      </c>
      <c r="AK93" s="266">
        <f>SUM(F93:I93)</f>
        <v>583043.01</v>
      </c>
      <c r="AL93" s="267">
        <f>SUM(O93:R93)</f>
        <v>56261.41</v>
      </c>
      <c r="AM93" s="291">
        <f t="shared" si="5"/>
        <v>526781.6</v>
      </c>
      <c r="AN93" s="286">
        <f t="shared" si="7"/>
        <v>3798935.8</v>
      </c>
      <c r="AO93" s="294">
        <f t="shared" si="8"/>
        <v>3334978.09</v>
      </c>
      <c r="AP93" s="268">
        <f t="shared" si="6"/>
        <v>463957.70999999996</v>
      </c>
    </row>
    <row r="94" spans="1:42" ht="15" thickBot="1" x14ac:dyDescent="0.25">
      <c r="A94" s="256" t="s">
        <v>313</v>
      </c>
      <c r="B94" s="256" t="s">
        <v>44</v>
      </c>
      <c r="C94" s="295">
        <v>4614</v>
      </c>
      <c r="D94" s="296" t="s">
        <v>895</v>
      </c>
      <c r="E94" s="251" t="s">
        <v>2683</v>
      </c>
      <c r="F94" s="89">
        <v>382895.4</v>
      </c>
      <c r="G94" s="89">
        <v>28392</v>
      </c>
      <c r="H94" s="89">
        <v>93733.67</v>
      </c>
      <c r="K94" s="251">
        <v>850891.11</v>
      </c>
      <c r="L94" s="251">
        <v>594883.29</v>
      </c>
      <c r="O94" s="232">
        <v>3000</v>
      </c>
      <c r="P94" s="232">
        <v>66310.84</v>
      </c>
      <c r="R94" s="232">
        <v>212258.69</v>
      </c>
      <c r="U94" s="251">
        <v>194866.66</v>
      </c>
      <c r="V94" s="251">
        <v>2028099.35</v>
      </c>
      <c r="W94" s="73">
        <v>1271139.3999999999</v>
      </c>
      <c r="Y94" s="73">
        <v>802.99</v>
      </c>
      <c r="AA94" s="73">
        <v>1440606</v>
      </c>
      <c r="AB94" s="73">
        <v>71662</v>
      </c>
      <c r="AC94" s="90">
        <v>2108188</v>
      </c>
      <c r="AE94" s="90">
        <v>6600</v>
      </c>
      <c r="AF94" s="90">
        <v>561653.11</v>
      </c>
      <c r="AG94" s="90">
        <v>199636.82</v>
      </c>
      <c r="AK94" s="266">
        <f>SUM(F94:I94)</f>
        <v>505021.07</v>
      </c>
      <c r="AL94" s="267">
        <f>SUM(O94:R94)</f>
        <v>281569.53000000003</v>
      </c>
      <c r="AM94" s="291">
        <f t="shared" si="5"/>
        <v>223451.53999999998</v>
      </c>
      <c r="AN94" s="286">
        <f t="shared" si="7"/>
        <v>2784210.3899999997</v>
      </c>
      <c r="AO94" s="294">
        <f t="shared" si="8"/>
        <v>2876077.9299999997</v>
      </c>
      <c r="AP94" s="268">
        <f t="shared" si="6"/>
        <v>-91867.540000000037</v>
      </c>
    </row>
    <row r="95" spans="1:42" ht="15" thickBot="1" x14ac:dyDescent="0.25">
      <c r="A95" s="256" t="s">
        <v>313</v>
      </c>
      <c r="B95" s="256" t="s">
        <v>44</v>
      </c>
      <c r="C95" s="295">
        <v>6523</v>
      </c>
      <c r="D95" s="296" t="s">
        <v>896</v>
      </c>
      <c r="E95" s="251" t="s">
        <v>2684</v>
      </c>
      <c r="F95" s="89">
        <v>339980.34</v>
      </c>
      <c r="G95" s="89">
        <v>10607.5</v>
      </c>
      <c r="H95" s="89">
        <v>91554.64</v>
      </c>
      <c r="K95" s="251">
        <v>1749666.76</v>
      </c>
      <c r="L95" s="251">
        <v>175909.61</v>
      </c>
      <c r="O95" s="232">
        <v>3270</v>
      </c>
      <c r="P95" s="232">
        <v>65837.279999999999</v>
      </c>
      <c r="Q95" s="232">
        <v>79524</v>
      </c>
      <c r="R95" s="232">
        <v>8.9700000000000006</v>
      </c>
      <c r="S95" s="251">
        <v>51018</v>
      </c>
      <c r="U95" s="251">
        <v>-483271.37</v>
      </c>
      <c r="V95" s="251">
        <v>4808766.24</v>
      </c>
      <c r="W95" s="73">
        <v>1836650.29</v>
      </c>
      <c r="X95" s="73">
        <v>213400</v>
      </c>
      <c r="Y95" s="73">
        <v>819.44</v>
      </c>
      <c r="AA95" s="73">
        <v>1095697.5</v>
      </c>
      <c r="AB95" s="73">
        <v>23146</v>
      </c>
      <c r="AC95" s="90">
        <v>1892973.5</v>
      </c>
      <c r="AE95" s="90">
        <v>13200</v>
      </c>
      <c r="AF95" s="90">
        <v>1037136.01</v>
      </c>
      <c r="AG95" s="90">
        <v>363679.17</v>
      </c>
      <c r="AK95" s="266">
        <f>SUM(F95:I95)</f>
        <v>442142.48000000004</v>
      </c>
      <c r="AL95" s="267">
        <f>SUM(O95:R95)</f>
        <v>148640.25</v>
      </c>
      <c r="AM95" s="291">
        <f t="shared" si="5"/>
        <v>293502.23000000004</v>
      </c>
      <c r="AN95" s="286">
        <f t="shared" si="7"/>
        <v>3169713.23</v>
      </c>
      <c r="AO95" s="294">
        <f t="shared" si="8"/>
        <v>3306988.6799999997</v>
      </c>
      <c r="AP95" s="268">
        <f t="shared" si="6"/>
        <v>-137275.44999999972</v>
      </c>
    </row>
    <row r="96" spans="1:42" ht="15" thickBot="1" x14ac:dyDescent="0.25">
      <c r="A96" s="256" t="s">
        <v>313</v>
      </c>
      <c r="B96" s="256" t="s">
        <v>44</v>
      </c>
      <c r="C96" s="295">
        <v>4131</v>
      </c>
      <c r="D96" s="296" t="s">
        <v>897</v>
      </c>
      <c r="E96" s="251" t="s">
        <v>2685</v>
      </c>
      <c r="F96" s="89">
        <v>542770.36</v>
      </c>
      <c r="G96" s="89">
        <v>31897.25</v>
      </c>
      <c r="H96" s="89">
        <v>46166.2</v>
      </c>
      <c r="K96" s="251">
        <v>975379.24</v>
      </c>
      <c r="L96" s="251">
        <v>419381.6</v>
      </c>
      <c r="O96" s="232">
        <v>6000</v>
      </c>
      <c r="P96" s="232">
        <v>40055.919999999998</v>
      </c>
      <c r="R96" s="232">
        <v>9050</v>
      </c>
      <c r="S96" s="251">
        <v>110647</v>
      </c>
      <c r="U96" s="251">
        <v>91101.19</v>
      </c>
      <c r="V96" s="251">
        <v>2574871.5499999998</v>
      </c>
      <c r="W96" s="73">
        <v>1262766.47</v>
      </c>
      <c r="X96" s="73">
        <v>74618</v>
      </c>
      <c r="Y96" s="73">
        <v>664.91</v>
      </c>
      <c r="AA96" s="73">
        <v>1513445.6</v>
      </c>
      <c r="AB96" s="73">
        <v>79428</v>
      </c>
      <c r="AC96" s="90">
        <v>2036213.6</v>
      </c>
      <c r="AE96" s="90">
        <v>5850</v>
      </c>
      <c r="AF96" s="90">
        <v>441456.1</v>
      </c>
      <c r="AG96" s="90">
        <v>220168.09</v>
      </c>
      <c r="AK96" s="266">
        <f>SUM(F96:I96)</f>
        <v>620833.80999999994</v>
      </c>
      <c r="AL96" s="267">
        <f>SUM(O96:R96)</f>
        <v>55105.919999999998</v>
      </c>
      <c r="AM96" s="291">
        <f t="shared" si="5"/>
        <v>565727.8899999999</v>
      </c>
      <c r="AN96" s="286">
        <f t="shared" si="7"/>
        <v>2930922.98</v>
      </c>
      <c r="AO96" s="294">
        <f t="shared" si="8"/>
        <v>2703687.79</v>
      </c>
      <c r="AP96" s="268">
        <f t="shared" si="6"/>
        <v>227235.18999999994</v>
      </c>
    </row>
    <row r="97" spans="1:42" ht="15" thickBot="1" x14ac:dyDescent="0.25">
      <c r="A97" s="256" t="s">
        <v>313</v>
      </c>
      <c r="B97" s="256" t="s">
        <v>44</v>
      </c>
      <c r="C97" s="295">
        <v>5378</v>
      </c>
      <c r="D97" s="296" t="s">
        <v>898</v>
      </c>
      <c r="E97" s="251" t="s">
        <v>2686</v>
      </c>
      <c r="F97" s="89">
        <v>302341.87</v>
      </c>
      <c r="G97" s="89">
        <v>10101.799999999999</v>
      </c>
      <c r="H97" s="89">
        <v>89789.24</v>
      </c>
      <c r="K97" s="251">
        <v>1113995.78</v>
      </c>
      <c r="L97" s="251">
        <v>301408.15999999997</v>
      </c>
      <c r="O97" s="232">
        <v>198912</v>
      </c>
      <c r="P97" s="232">
        <v>197675.9</v>
      </c>
      <c r="Q97" s="232">
        <v>144600</v>
      </c>
      <c r="R97" s="232">
        <v>153.16999999999999</v>
      </c>
      <c r="S97" s="251">
        <v>55158.03</v>
      </c>
      <c r="U97" s="251">
        <v>-279167.78000000003</v>
      </c>
      <c r="V97" s="251">
        <v>2326634.9900000002</v>
      </c>
      <c r="W97" s="73">
        <v>794530.15</v>
      </c>
      <c r="Y97" s="73">
        <v>829.08</v>
      </c>
      <c r="AA97" s="73">
        <v>1386193.3</v>
      </c>
      <c r="AB97" s="73">
        <v>90300</v>
      </c>
      <c r="AC97" s="90">
        <v>1766770.3</v>
      </c>
      <c r="AF97" s="90">
        <v>503373.17</v>
      </c>
      <c r="AG97" s="90">
        <v>158772.93</v>
      </c>
      <c r="AK97" s="266">
        <f>SUM(F97:I97)</f>
        <v>402232.91</v>
      </c>
      <c r="AL97" s="267">
        <f>SUM(O97:R97)</f>
        <v>541341.07000000007</v>
      </c>
      <c r="AM97" s="291">
        <f t="shared" si="5"/>
        <v>-139108.16000000009</v>
      </c>
      <c r="AN97" s="286">
        <f t="shared" si="7"/>
        <v>2271852.5300000003</v>
      </c>
      <c r="AO97" s="294">
        <f t="shared" si="8"/>
        <v>2428916.4000000004</v>
      </c>
      <c r="AP97" s="268">
        <f t="shared" si="6"/>
        <v>-157063.87000000011</v>
      </c>
    </row>
    <row r="98" spans="1:42" ht="15" thickBot="1" x14ac:dyDescent="0.25">
      <c r="A98" s="256" t="s">
        <v>313</v>
      </c>
      <c r="B98" s="256" t="s">
        <v>44</v>
      </c>
      <c r="C98" s="295">
        <v>4212</v>
      </c>
      <c r="D98" s="296" t="s">
        <v>899</v>
      </c>
      <c r="E98" s="251" t="s">
        <v>2687</v>
      </c>
      <c r="F98" s="89">
        <v>715655.56</v>
      </c>
      <c r="G98" s="89">
        <v>128858.05</v>
      </c>
      <c r="H98" s="89">
        <v>70602.39</v>
      </c>
      <c r="K98" s="251">
        <v>1614832.1</v>
      </c>
      <c r="L98" s="251">
        <v>1229426.23</v>
      </c>
      <c r="O98" s="232">
        <v>6060</v>
      </c>
      <c r="P98" s="232">
        <v>50172.89</v>
      </c>
      <c r="R98" s="232">
        <v>783.71</v>
      </c>
      <c r="S98" s="251">
        <v>184250</v>
      </c>
      <c r="U98" s="251">
        <v>300461.19</v>
      </c>
      <c r="V98" s="251">
        <v>2310530.36</v>
      </c>
      <c r="W98" s="73">
        <v>1711966.46</v>
      </c>
      <c r="X98" s="73">
        <v>808400</v>
      </c>
      <c r="Y98" s="73">
        <v>990.14</v>
      </c>
      <c r="AA98" s="73">
        <v>1093913.1100000001</v>
      </c>
      <c r="AB98" s="73">
        <v>815033.25</v>
      </c>
      <c r="AC98" s="90">
        <v>1916173.11</v>
      </c>
      <c r="AE98" s="90">
        <v>8450</v>
      </c>
      <c r="AF98" s="90">
        <v>602010.09</v>
      </c>
      <c r="AG98" s="90">
        <v>240841.21</v>
      </c>
      <c r="AK98" s="266">
        <f>SUM(F98:I98)</f>
        <v>915116.00000000012</v>
      </c>
      <c r="AL98" s="267">
        <f>SUM(O98:R98)</f>
        <v>57016.6</v>
      </c>
      <c r="AM98" s="291">
        <f t="shared" si="5"/>
        <v>858099.40000000014</v>
      </c>
      <c r="AN98" s="286">
        <f t="shared" si="7"/>
        <v>4430302.96</v>
      </c>
      <c r="AO98" s="294">
        <f t="shared" si="8"/>
        <v>2767474.41</v>
      </c>
      <c r="AP98" s="268">
        <f t="shared" si="6"/>
        <v>1662828.5499999998</v>
      </c>
    </row>
    <row r="99" spans="1:42" ht="15" thickBot="1" x14ac:dyDescent="0.25">
      <c r="A99" s="256" t="s">
        <v>313</v>
      </c>
      <c r="B99" s="256" t="s">
        <v>44</v>
      </c>
      <c r="C99" s="295">
        <v>3326</v>
      </c>
      <c r="D99" s="296" t="s">
        <v>900</v>
      </c>
      <c r="E99" s="251" t="s">
        <v>2786</v>
      </c>
      <c r="F99" s="89">
        <v>495000.7</v>
      </c>
      <c r="G99" s="89">
        <v>44316.5</v>
      </c>
      <c r="H99" s="89">
        <v>54467.03</v>
      </c>
      <c r="K99" s="251">
        <v>1072582.55</v>
      </c>
      <c r="L99" s="251">
        <v>194905</v>
      </c>
      <c r="O99" s="232">
        <v>1340</v>
      </c>
      <c r="P99" s="232">
        <v>37746.769999999997</v>
      </c>
      <c r="R99" s="232">
        <v>64365</v>
      </c>
      <c r="S99" s="251">
        <v>312327</v>
      </c>
      <c r="U99" s="251">
        <v>-100622.95</v>
      </c>
      <c r="V99" s="251">
        <v>2166873.39</v>
      </c>
      <c r="W99" s="73">
        <v>986701.3</v>
      </c>
      <c r="X99" s="73">
        <v>50800</v>
      </c>
      <c r="Y99" s="73">
        <v>550.17999999999995</v>
      </c>
      <c r="AA99" s="73">
        <v>553955.14</v>
      </c>
      <c r="AB99" s="73">
        <v>24200</v>
      </c>
      <c r="AC99" s="90">
        <v>1086925.1399999999</v>
      </c>
      <c r="AE99" s="90">
        <v>6200</v>
      </c>
      <c r="AF99" s="90">
        <v>476364.62</v>
      </c>
      <c r="AG99" s="90">
        <v>195054.8</v>
      </c>
      <c r="AK99" s="266">
        <f>SUM(F99:I99)</f>
        <v>593784.23</v>
      </c>
      <c r="AL99" s="267">
        <f>SUM(O99:R99)</f>
        <v>103451.76999999999</v>
      </c>
      <c r="AM99" s="291">
        <f t="shared" si="5"/>
        <v>490332.45999999996</v>
      </c>
      <c r="AN99" s="286">
        <f t="shared" si="7"/>
        <v>1616206.62</v>
      </c>
      <c r="AO99" s="294">
        <f t="shared" si="8"/>
        <v>1764544.5599999998</v>
      </c>
      <c r="AP99" s="268">
        <f t="shared" si="6"/>
        <v>-148337.93999999971</v>
      </c>
    </row>
    <row r="100" spans="1:42" ht="15" thickBot="1" x14ac:dyDescent="0.25">
      <c r="A100" s="256" t="s">
        <v>316</v>
      </c>
      <c r="B100" s="256" t="s">
        <v>45</v>
      </c>
      <c r="C100" s="295">
        <v>2523</v>
      </c>
      <c r="D100" s="296" t="s">
        <v>901</v>
      </c>
      <c r="E100" s="251" t="s">
        <v>2688</v>
      </c>
      <c r="F100" s="89">
        <v>469036.73</v>
      </c>
      <c r="G100" s="89">
        <v>15501</v>
      </c>
      <c r="H100" s="89">
        <v>166373.9</v>
      </c>
      <c r="K100" s="251">
        <v>1058722.8899999999</v>
      </c>
      <c r="L100" s="251">
        <v>128045.09</v>
      </c>
      <c r="O100" s="232">
        <v>0</v>
      </c>
      <c r="P100" s="232">
        <v>51600</v>
      </c>
      <c r="R100" s="232">
        <v>0</v>
      </c>
      <c r="U100" s="251">
        <v>61575.51</v>
      </c>
      <c r="V100" s="251">
        <v>1774553.91</v>
      </c>
      <c r="W100" s="73">
        <v>984944.8</v>
      </c>
      <c r="Y100" s="73">
        <v>835.44</v>
      </c>
      <c r="AA100" s="73">
        <v>710260.7</v>
      </c>
      <c r="AB100" s="73">
        <v>75600</v>
      </c>
      <c r="AC100" s="90">
        <v>1015990.7</v>
      </c>
      <c r="AD100" s="90">
        <v>8470</v>
      </c>
      <c r="AF100" s="90">
        <v>560062.64</v>
      </c>
      <c r="AG100" s="90">
        <v>198991.41</v>
      </c>
      <c r="AK100" s="266">
        <f>SUM(F100:I100)</f>
        <v>650911.63</v>
      </c>
      <c r="AL100" s="267">
        <f>SUM(O100:R100)</f>
        <v>51600</v>
      </c>
      <c r="AM100" s="291">
        <f t="shared" si="5"/>
        <v>599311.63</v>
      </c>
      <c r="AN100" s="286">
        <f t="shared" si="7"/>
        <v>1771640.94</v>
      </c>
      <c r="AO100" s="294">
        <f t="shared" si="8"/>
        <v>1783514.7499999998</v>
      </c>
      <c r="AP100" s="268">
        <f t="shared" si="6"/>
        <v>-11873.809999999823</v>
      </c>
    </row>
    <row r="101" spans="1:42" ht="15" thickBot="1" x14ac:dyDescent="0.25">
      <c r="A101" s="256" t="s">
        <v>316</v>
      </c>
      <c r="B101" s="256" t="s">
        <v>45</v>
      </c>
      <c r="C101" s="295">
        <v>5391</v>
      </c>
      <c r="D101" s="296" t="s">
        <v>902</v>
      </c>
      <c r="E101" s="251" t="s">
        <v>2689</v>
      </c>
      <c r="F101" s="89">
        <v>547028.68000000005</v>
      </c>
      <c r="G101" s="89">
        <v>53414.25</v>
      </c>
      <c r="H101" s="89">
        <v>35612.83</v>
      </c>
      <c r="K101" s="251">
        <v>190415.33</v>
      </c>
      <c r="L101" s="251">
        <v>265252.5</v>
      </c>
      <c r="O101" s="232">
        <v>0</v>
      </c>
      <c r="P101" s="232">
        <v>54500</v>
      </c>
      <c r="R101" s="232">
        <v>1379.59</v>
      </c>
      <c r="U101" s="251">
        <v>119400.72</v>
      </c>
      <c r="V101" s="251">
        <v>1563007.5</v>
      </c>
      <c r="W101" s="73">
        <v>1624106.89</v>
      </c>
      <c r="X101" s="73">
        <v>208870</v>
      </c>
      <c r="Y101" s="73">
        <v>620.35</v>
      </c>
      <c r="AA101" s="73">
        <v>1069887</v>
      </c>
      <c r="AC101" s="90">
        <v>1576477</v>
      </c>
      <c r="AF101" s="90">
        <v>765695.54</v>
      </c>
      <c r="AG101" s="90">
        <v>130618.98</v>
      </c>
      <c r="AK101" s="266">
        <f>SUM(F101:I101)</f>
        <v>636055.76</v>
      </c>
      <c r="AL101" s="267">
        <f>SUM(O101:R101)</f>
        <v>55879.59</v>
      </c>
      <c r="AM101" s="291">
        <f t="shared" si="5"/>
        <v>580176.17000000004</v>
      </c>
      <c r="AN101" s="286">
        <f t="shared" si="7"/>
        <v>2903484.24</v>
      </c>
      <c r="AO101" s="294">
        <f t="shared" si="8"/>
        <v>2472791.52</v>
      </c>
      <c r="AP101" s="268">
        <f t="shared" si="6"/>
        <v>430692.7200000002</v>
      </c>
    </row>
    <row r="102" spans="1:42" ht="15" thickBot="1" x14ac:dyDescent="0.25">
      <c r="A102" s="256" t="s">
        <v>316</v>
      </c>
      <c r="B102" s="256" t="s">
        <v>45</v>
      </c>
      <c r="C102" s="295">
        <v>2709</v>
      </c>
      <c r="D102" s="296" t="s">
        <v>903</v>
      </c>
      <c r="E102" s="251" t="s">
        <v>2690</v>
      </c>
      <c r="F102" s="89">
        <v>366654.08</v>
      </c>
      <c r="G102" s="89">
        <v>13990</v>
      </c>
      <c r="H102" s="89">
        <v>77525.25</v>
      </c>
      <c r="K102" s="251">
        <v>537485.29</v>
      </c>
      <c r="L102" s="251">
        <v>250660.27</v>
      </c>
      <c r="O102" s="232">
        <v>0</v>
      </c>
      <c r="P102" s="232">
        <v>36945</v>
      </c>
      <c r="U102" s="251">
        <v>16490.02</v>
      </c>
      <c r="V102" s="251">
        <v>2046781.46</v>
      </c>
      <c r="W102" s="73">
        <v>1017640.28</v>
      </c>
      <c r="X102" s="73">
        <v>210199</v>
      </c>
      <c r="Y102" s="73">
        <v>418.57</v>
      </c>
      <c r="AA102" s="73">
        <v>920923.5</v>
      </c>
      <c r="AB102" s="73">
        <v>21600</v>
      </c>
      <c r="AC102" s="90">
        <v>1206228.5</v>
      </c>
      <c r="AF102" s="90">
        <v>206970.43</v>
      </c>
      <c r="AG102" s="90">
        <v>135432.10999999999</v>
      </c>
      <c r="AH102" s="90">
        <v>21337.5</v>
      </c>
      <c r="AK102" s="266">
        <f>SUM(F102:I102)</f>
        <v>458169.33</v>
      </c>
      <c r="AL102" s="267">
        <f>SUM(O102:R102)</f>
        <v>36945</v>
      </c>
      <c r="AM102" s="291">
        <f t="shared" si="5"/>
        <v>421224.33</v>
      </c>
      <c r="AN102" s="286">
        <f t="shared" si="7"/>
        <v>2170781.35</v>
      </c>
      <c r="AO102" s="294">
        <f t="shared" si="8"/>
        <v>1569968.54</v>
      </c>
      <c r="AP102" s="268">
        <f t="shared" si="6"/>
        <v>600812.81000000006</v>
      </c>
    </row>
    <row r="103" spans="1:42" ht="15" thickBot="1" x14ac:dyDescent="0.25">
      <c r="A103" s="256" t="s">
        <v>316</v>
      </c>
      <c r="B103" s="256" t="s">
        <v>45</v>
      </c>
      <c r="C103" s="295">
        <v>3276</v>
      </c>
      <c r="D103" s="296" t="s">
        <v>904</v>
      </c>
      <c r="E103" s="251" t="s">
        <v>2691</v>
      </c>
      <c r="F103" s="89">
        <v>408729.4</v>
      </c>
      <c r="G103" s="89">
        <v>10137.4</v>
      </c>
      <c r="H103" s="89">
        <v>41586.449999999997</v>
      </c>
      <c r="K103" s="251">
        <v>872242.54</v>
      </c>
      <c r="L103" s="251">
        <v>317763.32</v>
      </c>
      <c r="O103" s="232">
        <v>0</v>
      </c>
      <c r="P103" s="232">
        <v>128700</v>
      </c>
      <c r="U103" s="251">
        <v>110707.08</v>
      </c>
      <c r="V103" s="251">
        <v>3243756.17</v>
      </c>
      <c r="W103" s="73">
        <v>1227612.5900000001</v>
      </c>
      <c r="X103" s="73">
        <v>160140</v>
      </c>
      <c r="Y103" s="73">
        <v>507.5</v>
      </c>
      <c r="AA103" s="73">
        <v>664198.5</v>
      </c>
      <c r="AC103" s="90">
        <v>1127148.5</v>
      </c>
      <c r="AF103" s="90">
        <v>481230.07</v>
      </c>
      <c r="AG103" s="90">
        <v>205914.36</v>
      </c>
      <c r="AK103" s="266">
        <f>SUM(F103:I103)</f>
        <v>460453.25000000006</v>
      </c>
      <c r="AL103" s="267">
        <f>SUM(O103:R103)</f>
        <v>128700</v>
      </c>
      <c r="AM103" s="291">
        <f t="shared" si="5"/>
        <v>331753.25000000006</v>
      </c>
      <c r="AN103" s="286">
        <f t="shared" si="7"/>
        <v>2052458.59</v>
      </c>
      <c r="AO103" s="294">
        <f t="shared" si="8"/>
        <v>1814292.9300000002</v>
      </c>
      <c r="AP103" s="268">
        <f t="shared" si="6"/>
        <v>238165.65999999992</v>
      </c>
    </row>
    <row r="104" spans="1:42" ht="15" thickBot="1" x14ac:dyDescent="0.25">
      <c r="A104" s="256" t="s">
        <v>316</v>
      </c>
      <c r="B104" s="256" t="s">
        <v>45</v>
      </c>
      <c r="C104" s="295">
        <v>1694</v>
      </c>
      <c r="D104" s="296" t="s">
        <v>905</v>
      </c>
      <c r="E104" s="251" t="s">
        <v>2692</v>
      </c>
      <c r="F104" s="89">
        <v>374376.9</v>
      </c>
      <c r="G104" s="89">
        <v>8792.5</v>
      </c>
      <c r="H104" s="89">
        <v>57770.28</v>
      </c>
      <c r="K104" s="251">
        <v>353018.82</v>
      </c>
      <c r="L104" s="251">
        <v>148367.74</v>
      </c>
      <c r="O104" s="232">
        <v>3500</v>
      </c>
      <c r="P104" s="232">
        <v>46650</v>
      </c>
      <c r="Q104" s="232">
        <v>122820</v>
      </c>
      <c r="R104" s="232">
        <v>250</v>
      </c>
      <c r="U104" s="251">
        <v>35077.5</v>
      </c>
      <c r="V104" s="251">
        <v>2614880.33</v>
      </c>
      <c r="W104" s="73">
        <v>879944.38</v>
      </c>
      <c r="X104" s="73">
        <v>11180</v>
      </c>
      <c r="Y104" s="73">
        <v>543.64</v>
      </c>
      <c r="AA104" s="73">
        <v>606147.5</v>
      </c>
      <c r="AB104" s="73">
        <v>84600</v>
      </c>
      <c r="AC104" s="90">
        <v>763620.5</v>
      </c>
      <c r="AF104" s="90">
        <v>439026.18</v>
      </c>
      <c r="AG104" s="90">
        <v>166913.01999999999</v>
      </c>
      <c r="AK104" s="266">
        <f>SUM(F104:I104)</f>
        <v>440939.68000000005</v>
      </c>
      <c r="AL104" s="267">
        <f>SUM(O104:R104)</f>
        <v>173220</v>
      </c>
      <c r="AM104" s="291">
        <f t="shared" si="5"/>
        <v>267719.68000000005</v>
      </c>
      <c r="AN104" s="286">
        <f t="shared" si="7"/>
        <v>1582415.52</v>
      </c>
      <c r="AO104" s="294">
        <f t="shared" si="8"/>
        <v>1369559.7</v>
      </c>
      <c r="AP104" s="268">
        <f t="shared" si="6"/>
        <v>212855.82000000007</v>
      </c>
    </row>
    <row r="105" spans="1:42" ht="15" thickBot="1" x14ac:dyDescent="0.25">
      <c r="A105" s="256" t="s">
        <v>316</v>
      </c>
      <c r="B105" s="256" t="s">
        <v>45</v>
      </c>
      <c r="C105" s="295">
        <v>2072</v>
      </c>
      <c r="D105" s="296" t="s">
        <v>906</v>
      </c>
      <c r="E105" s="251" t="s">
        <v>2787</v>
      </c>
      <c r="F105" s="89">
        <v>261103.89</v>
      </c>
      <c r="G105" s="89">
        <v>6140</v>
      </c>
      <c r="H105" s="89">
        <v>28231.75</v>
      </c>
      <c r="K105" s="251">
        <v>518128.08</v>
      </c>
      <c r="L105" s="251">
        <v>295386.56</v>
      </c>
      <c r="O105" s="232">
        <v>1400</v>
      </c>
      <c r="P105" s="232">
        <v>20400</v>
      </c>
      <c r="Q105" s="232">
        <v>108500</v>
      </c>
      <c r="U105" s="251">
        <v>88973.07</v>
      </c>
      <c r="V105" s="251">
        <v>1695120.4</v>
      </c>
      <c r="W105" s="73">
        <v>806061.71</v>
      </c>
      <c r="Y105" s="73">
        <v>374</v>
      </c>
      <c r="AA105" s="73">
        <v>898890</v>
      </c>
      <c r="AC105" s="90">
        <v>1165470</v>
      </c>
      <c r="AF105" s="90">
        <v>374101.59</v>
      </c>
      <c r="AG105" s="90">
        <v>196256.15</v>
      </c>
      <c r="AK105" s="266">
        <f>SUM(F105:I105)</f>
        <v>295475.64</v>
      </c>
      <c r="AL105" s="267">
        <f>SUM(O105:R105)</f>
        <v>130300</v>
      </c>
      <c r="AM105" s="291">
        <f t="shared" si="5"/>
        <v>165175.64000000001</v>
      </c>
      <c r="AN105" s="286">
        <f t="shared" si="7"/>
        <v>1705325.71</v>
      </c>
      <c r="AO105" s="294">
        <f t="shared" si="8"/>
        <v>1735827.74</v>
      </c>
      <c r="AP105" s="268">
        <f t="shared" si="6"/>
        <v>-30502.030000000028</v>
      </c>
    </row>
    <row r="106" spans="1:42" ht="15" thickBot="1" x14ac:dyDescent="0.25">
      <c r="A106" s="256" t="s">
        <v>35</v>
      </c>
      <c r="B106" s="256" t="s">
        <v>36</v>
      </c>
      <c r="C106" s="295">
        <v>2599</v>
      </c>
      <c r="D106" s="296" t="s">
        <v>907</v>
      </c>
      <c r="E106" s="251" t="s">
        <v>2693</v>
      </c>
      <c r="F106" s="89">
        <v>322289.24</v>
      </c>
      <c r="G106" s="89">
        <v>41529.25</v>
      </c>
      <c r="H106" s="89">
        <v>42671.81</v>
      </c>
      <c r="I106" s="89">
        <v>0</v>
      </c>
      <c r="J106" s="251">
        <v>0</v>
      </c>
      <c r="K106" s="251">
        <v>717547.57</v>
      </c>
      <c r="L106" s="251">
        <v>267472.71000000002</v>
      </c>
      <c r="M106" s="251">
        <v>0</v>
      </c>
      <c r="N106" s="251">
        <v>0</v>
      </c>
      <c r="O106" s="232">
        <v>5500</v>
      </c>
      <c r="P106" s="232">
        <v>83820</v>
      </c>
      <c r="Q106" s="232">
        <v>64804</v>
      </c>
      <c r="R106" s="232">
        <v>462.36</v>
      </c>
      <c r="S106" s="251">
        <v>0</v>
      </c>
      <c r="T106" s="251">
        <v>0</v>
      </c>
      <c r="U106" s="251">
        <v>0</v>
      </c>
      <c r="V106" s="251">
        <v>1187793.3799999999</v>
      </c>
      <c r="W106" s="73">
        <v>849908.4</v>
      </c>
      <c r="X106" s="73">
        <v>35196</v>
      </c>
      <c r="Y106" s="73">
        <v>936</v>
      </c>
      <c r="AA106" s="73">
        <v>765330</v>
      </c>
      <c r="AB106" s="73">
        <v>144800</v>
      </c>
      <c r="AC106" s="90">
        <v>1014715</v>
      </c>
      <c r="AF106" s="90">
        <v>666154.22</v>
      </c>
      <c r="AG106" s="90">
        <v>177924.36</v>
      </c>
      <c r="AI106" s="90">
        <v>0</v>
      </c>
      <c r="AK106" s="266">
        <f>SUM(F106:I106)</f>
        <v>406490.3</v>
      </c>
      <c r="AL106" s="267">
        <f>SUM(O106:R106)</f>
        <v>154586.35999999999</v>
      </c>
      <c r="AM106" s="291">
        <f t="shared" si="5"/>
        <v>251903.94</v>
      </c>
      <c r="AN106" s="286">
        <f t="shared" si="7"/>
        <v>1796170.4</v>
      </c>
      <c r="AO106" s="294">
        <f t="shared" si="8"/>
        <v>1858793.58</v>
      </c>
      <c r="AP106" s="268">
        <f t="shared" si="6"/>
        <v>-62623.180000000168</v>
      </c>
    </row>
    <row r="107" spans="1:42" ht="15" thickBot="1" x14ac:dyDescent="0.25">
      <c r="A107" s="256" t="s">
        <v>35</v>
      </c>
      <c r="B107" s="256" t="s">
        <v>36</v>
      </c>
      <c r="C107" s="295">
        <v>7351</v>
      </c>
      <c r="D107" s="296" t="s">
        <v>908</v>
      </c>
      <c r="E107" s="251" t="s">
        <v>2694</v>
      </c>
      <c r="F107" s="89">
        <v>735052.61</v>
      </c>
      <c r="G107" s="89">
        <v>39745.75</v>
      </c>
      <c r="H107" s="89">
        <v>143278.98000000001</v>
      </c>
      <c r="I107" s="89">
        <v>0</v>
      </c>
      <c r="J107" s="251">
        <v>0</v>
      </c>
      <c r="K107" s="251">
        <v>553908.41</v>
      </c>
      <c r="L107" s="251">
        <v>1104467.6299999999</v>
      </c>
      <c r="M107" s="251">
        <v>0</v>
      </c>
      <c r="N107" s="251">
        <v>0</v>
      </c>
      <c r="O107" s="232">
        <v>8275</v>
      </c>
      <c r="P107" s="232">
        <v>84450</v>
      </c>
      <c r="Q107" s="232">
        <v>161330</v>
      </c>
      <c r="R107" s="232">
        <v>1109.19</v>
      </c>
      <c r="S107" s="251">
        <v>0</v>
      </c>
      <c r="T107" s="251">
        <v>0</v>
      </c>
      <c r="U107" s="251">
        <v>60268</v>
      </c>
      <c r="V107" s="251">
        <v>4005245.62</v>
      </c>
      <c r="W107" s="73">
        <v>2338091.2799999998</v>
      </c>
      <c r="X107" s="73">
        <v>86670</v>
      </c>
      <c r="Y107" s="73">
        <v>1190.97</v>
      </c>
      <c r="Z107" s="73">
        <v>0</v>
      </c>
      <c r="AA107" s="73">
        <v>1346735.46</v>
      </c>
      <c r="AB107" s="73">
        <v>150400</v>
      </c>
      <c r="AC107" s="90">
        <v>1970165.46</v>
      </c>
      <c r="AD107" s="90">
        <v>0</v>
      </c>
      <c r="AE107" s="90">
        <v>0</v>
      </c>
      <c r="AF107" s="90">
        <v>1395208.7</v>
      </c>
      <c r="AG107" s="90">
        <v>401253.7</v>
      </c>
      <c r="AH107" s="90">
        <v>0</v>
      </c>
      <c r="AI107" s="90">
        <v>0</v>
      </c>
      <c r="AK107" s="266">
        <f>SUM(F107:I107)</f>
        <v>918077.34</v>
      </c>
      <c r="AL107" s="267">
        <f>SUM(O107:R107)</f>
        <v>255164.19</v>
      </c>
      <c r="AM107" s="291">
        <f t="shared" si="5"/>
        <v>662913.14999999991</v>
      </c>
      <c r="AN107" s="286">
        <f t="shared" si="7"/>
        <v>3923087.71</v>
      </c>
      <c r="AO107" s="294">
        <f t="shared" si="8"/>
        <v>3766627.8600000003</v>
      </c>
      <c r="AP107" s="268">
        <f t="shared" si="6"/>
        <v>156459.84999999963</v>
      </c>
    </row>
    <row r="108" spans="1:42" ht="15" thickBot="1" x14ac:dyDescent="0.25">
      <c r="A108" s="256" t="s">
        <v>35</v>
      </c>
      <c r="B108" s="256" t="s">
        <v>36</v>
      </c>
      <c r="C108" s="295">
        <v>6204</v>
      </c>
      <c r="D108" s="296" t="s">
        <v>909</v>
      </c>
      <c r="E108" s="251" t="s">
        <v>2695</v>
      </c>
      <c r="F108" s="89">
        <v>108423.12</v>
      </c>
      <c r="G108" s="89">
        <v>956</v>
      </c>
      <c r="H108" s="89">
        <v>69034.179999999993</v>
      </c>
      <c r="K108" s="251">
        <v>1019719.21</v>
      </c>
      <c r="L108" s="251">
        <v>1648262.07</v>
      </c>
      <c r="O108" s="232">
        <v>44230</v>
      </c>
      <c r="P108" s="232">
        <v>69075</v>
      </c>
      <c r="Q108" s="232">
        <v>59645</v>
      </c>
      <c r="R108" s="232">
        <v>1159.21</v>
      </c>
      <c r="U108" s="251">
        <v>-2547.5</v>
      </c>
      <c r="V108" s="251">
        <v>2324775.44</v>
      </c>
      <c r="W108" s="73">
        <v>2413829.63</v>
      </c>
      <c r="Y108" s="73">
        <v>628.79999999999995</v>
      </c>
      <c r="AA108" s="73">
        <v>1692900</v>
      </c>
      <c r="AB108" s="73">
        <v>204600</v>
      </c>
      <c r="AC108" s="90">
        <v>2200155</v>
      </c>
      <c r="AF108" s="90">
        <v>1362646.15</v>
      </c>
      <c r="AG108" s="90">
        <v>422397.66</v>
      </c>
      <c r="AK108" s="266">
        <f>SUM(F108:I108)</f>
        <v>178413.3</v>
      </c>
      <c r="AL108" s="267">
        <f>SUM(O108:R108)</f>
        <v>174109.21</v>
      </c>
      <c r="AM108" s="291">
        <f t="shared" si="5"/>
        <v>4304.0899999999965</v>
      </c>
      <c r="AN108" s="286">
        <f t="shared" si="7"/>
        <v>4311958.43</v>
      </c>
      <c r="AO108" s="294">
        <f t="shared" si="8"/>
        <v>3985198.81</v>
      </c>
      <c r="AP108" s="268">
        <f t="shared" si="6"/>
        <v>326759.61999999965</v>
      </c>
    </row>
    <row r="109" spans="1:42" ht="15" thickBot="1" x14ac:dyDescent="0.25">
      <c r="A109" s="256" t="s">
        <v>35</v>
      </c>
      <c r="B109" s="256" t="s">
        <v>36</v>
      </c>
      <c r="C109" s="295">
        <v>5587</v>
      </c>
      <c r="D109" s="296" t="s">
        <v>910</v>
      </c>
      <c r="E109" s="251" t="s">
        <v>2696</v>
      </c>
      <c r="F109" s="89">
        <v>435348.05</v>
      </c>
      <c r="G109" s="89">
        <v>29261.5</v>
      </c>
      <c r="H109" s="89">
        <v>71399.11</v>
      </c>
      <c r="K109" s="251">
        <v>806104.87</v>
      </c>
      <c r="L109" s="251">
        <v>397443.5</v>
      </c>
      <c r="O109" s="232">
        <v>5560</v>
      </c>
      <c r="P109" s="232">
        <v>89456.18</v>
      </c>
      <c r="Q109" s="232">
        <v>25900</v>
      </c>
      <c r="R109" s="232">
        <v>10</v>
      </c>
      <c r="U109" s="251">
        <v>173.85</v>
      </c>
      <c r="V109" s="251">
        <v>2600171.63</v>
      </c>
      <c r="W109" s="73">
        <v>1403644.96</v>
      </c>
      <c r="X109" s="73">
        <v>43700</v>
      </c>
      <c r="Y109" s="73">
        <v>1700.28</v>
      </c>
      <c r="AA109" s="73">
        <v>1016630</v>
      </c>
      <c r="AB109" s="73">
        <v>83400</v>
      </c>
      <c r="AC109" s="90">
        <v>1625510</v>
      </c>
      <c r="AF109" s="90">
        <v>748956.86</v>
      </c>
      <c r="AG109" s="90">
        <v>300220.24</v>
      </c>
      <c r="AK109" s="266">
        <f>SUM(F109:I109)</f>
        <v>536008.66</v>
      </c>
      <c r="AL109" s="267">
        <f>SUM(O109:R109)</f>
        <v>120926.18</v>
      </c>
      <c r="AM109" s="291">
        <f t="shared" si="5"/>
        <v>415082.48000000004</v>
      </c>
      <c r="AN109" s="286">
        <f t="shared" si="7"/>
        <v>2549075.2400000002</v>
      </c>
      <c r="AO109" s="294">
        <f t="shared" si="8"/>
        <v>2674687.0999999996</v>
      </c>
      <c r="AP109" s="268">
        <f t="shared" si="6"/>
        <v>-125611.8599999994</v>
      </c>
    </row>
    <row r="110" spans="1:42" ht="15" thickBot="1" x14ac:dyDescent="0.25">
      <c r="A110" s="256" t="s">
        <v>321</v>
      </c>
      <c r="B110" s="256" t="s">
        <v>46</v>
      </c>
      <c r="C110" s="295">
        <v>3439</v>
      </c>
      <c r="D110" s="296" t="s">
        <v>911</v>
      </c>
      <c r="E110" s="251" t="s">
        <v>2697</v>
      </c>
      <c r="F110" s="89">
        <v>1231530.79</v>
      </c>
      <c r="G110" s="89">
        <v>131494.79</v>
      </c>
      <c r="H110" s="89">
        <v>324143.27</v>
      </c>
      <c r="K110" s="251">
        <v>32281.75</v>
      </c>
      <c r="L110" s="251">
        <v>228264.9</v>
      </c>
      <c r="P110" s="232">
        <v>45345.85</v>
      </c>
      <c r="Q110" s="232">
        <v>21020</v>
      </c>
      <c r="U110" s="251">
        <v>54317</v>
      </c>
      <c r="V110" s="251">
        <v>961037.76</v>
      </c>
      <c r="W110" s="73">
        <v>1862444.36</v>
      </c>
      <c r="Y110" s="73">
        <v>1438.72</v>
      </c>
      <c r="AA110" s="73">
        <v>1177848</v>
      </c>
      <c r="AB110" s="73">
        <v>178436.04</v>
      </c>
      <c r="AC110" s="90">
        <v>1769768</v>
      </c>
      <c r="AF110" s="90">
        <v>541192.79</v>
      </c>
      <c r="AG110" s="90">
        <v>94821.39</v>
      </c>
      <c r="AK110" s="266">
        <f>SUM(F110:I110)</f>
        <v>1687168.85</v>
      </c>
      <c r="AL110" s="267">
        <f>SUM(O110:R110)</f>
        <v>66365.850000000006</v>
      </c>
      <c r="AM110" s="291">
        <f t="shared" si="5"/>
        <v>1620803</v>
      </c>
      <c r="AN110" s="286">
        <f t="shared" si="7"/>
        <v>3220167.12</v>
      </c>
      <c r="AO110" s="294">
        <f t="shared" si="8"/>
        <v>2405782.1800000002</v>
      </c>
      <c r="AP110" s="268">
        <f t="shared" si="6"/>
        <v>814384.94</v>
      </c>
    </row>
    <row r="111" spans="1:42" ht="15" thickBot="1" x14ac:dyDescent="0.25">
      <c r="A111" s="256" t="s">
        <v>321</v>
      </c>
      <c r="B111" s="256" t="s">
        <v>46</v>
      </c>
      <c r="C111" s="295">
        <v>2930</v>
      </c>
      <c r="D111" s="296" t="s">
        <v>912</v>
      </c>
      <c r="E111" s="251" t="s">
        <v>2698</v>
      </c>
      <c r="F111" s="89">
        <v>473534.41</v>
      </c>
      <c r="G111" s="89">
        <v>10903</v>
      </c>
      <c r="H111" s="89">
        <v>99095.02</v>
      </c>
      <c r="K111" s="251">
        <v>9728.34</v>
      </c>
      <c r="L111" s="251">
        <v>343921.19</v>
      </c>
      <c r="O111" s="232">
        <v>0</v>
      </c>
      <c r="P111" s="232">
        <v>37273.78</v>
      </c>
      <c r="Q111" s="232">
        <v>13830</v>
      </c>
      <c r="S111" s="251">
        <v>236710</v>
      </c>
      <c r="V111" s="251">
        <v>852668.5</v>
      </c>
      <c r="W111" s="73">
        <v>1126401.6499999999</v>
      </c>
      <c r="X111" s="73">
        <v>183010</v>
      </c>
      <c r="Y111" s="73">
        <v>359.68</v>
      </c>
      <c r="AA111" s="73">
        <v>905258.7</v>
      </c>
      <c r="AB111" s="73">
        <v>188861.48</v>
      </c>
      <c r="AC111" s="90">
        <v>1173358.7</v>
      </c>
      <c r="AF111" s="90">
        <v>667353.41</v>
      </c>
      <c r="AG111" s="90">
        <v>106972.09</v>
      </c>
      <c r="AK111" s="266">
        <f>SUM(F111:I111)</f>
        <v>583532.42999999993</v>
      </c>
      <c r="AL111" s="267">
        <f>SUM(O111:R111)</f>
        <v>51103.78</v>
      </c>
      <c r="AM111" s="291">
        <f t="shared" si="5"/>
        <v>532428.64999999991</v>
      </c>
      <c r="AN111" s="286">
        <f t="shared" si="7"/>
        <v>2403891.5099999998</v>
      </c>
      <c r="AO111" s="294">
        <f t="shared" si="8"/>
        <v>1947684.2</v>
      </c>
      <c r="AP111" s="268">
        <f t="shared" si="6"/>
        <v>456207.30999999982</v>
      </c>
    </row>
    <row r="112" spans="1:42" ht="15" thickBot="1" x14ac:dyDescent="0.25">
      <c r="A112" s="256" t="s">
        <v>321</v>
      </c>
      <c r="B112" s="256" t="s">
        <v>46</v>
      </c>
      <c r="C112" s="295">
        <v>1981</v>
      </c>
      <c r="D112" s="296" t="s">
        <v>913</v>
      </c>
      <c r="E112" s="251" t="s">
        <v>2699</v>
      </c>
      <c r="F112" s="89">
        <v>538195.21</v>
      </c>
      <c r="G112" s="89">
        <v>118539.7</v>
      </c>
      <c r="H112" s="89">
        <v>87985.03</v>
      </c>
      <c r="K112" s="251">
        <v>624252.82999999996</v>
      </c>
      <c r="L112" s="251">
        <v>135442.88</v>
      </c>
      <c r="O112" s="232">
        <v>0</v>
      </c>
      <c r="P112" s="232">
        <v>29416.81</v>
      </c>
      <c r="Q112" s="232">
        <v>3130</v>
      </c>
      <c r="S112" s="251">
        <v>120400</v>
      </c>
      <c r="U112" s="251">
        <v>16940.939999999999</v>
      </c>
      <c r="V112" s="251">
        <v>1993338.97</v>
      </c>
      <c r="W112" s="73">
        <v>1097367.1100000001</v>
      </c>
      <c r="X112" s="73">
        <v>21600</v>
      </c>
      <c r="Y112" s="73">
        <v>786.37</v>
      </c>
      <c r="AA112" s="73">
        <v>1201000.5</v>
      </c>
      <c r="AB112" s="73">
        <v>120124.36</v>
      </c>
      <c r="AC112" s="90">
        <v>1424131.5</v>
      </c>
      <c r="AF112" s="90">
        <v>421297.49</v>
      </c>
      <c r="AG112" s="90">
        <v>99341.96</v>
      </c>
      <c r="AK112" s="266">
        <f>SUM(F112:I112)</f>
        <v>744719.94</v>
      </c>
      <c r="AL112" s="267">
        <f>SUM(O112:R112)</f>
        <v>32546.81</v>
      </c>
      <c r="AM112" s="291">
        <f t="shared" si="5"/>
        <v>712173.12999999989</v>
      </c>
      <c r="AN112" s="286">
        <f t="shared" si="7"/>
        <v>2440878.3400000003</v>
      </c>
      <c r="AO112" s="294">
        <f t="shared" si="8"/>
        <v>1944770.95</v>
      </c>
      <c r="AP112" s="268">
        <f t="shared" si="6"/>
        <v>496107.39000000036</v>
      </c>
    </row>
    <row r="113" spans="1:42" ht="15" thickBot="1" x14ac:dyDescent="0.25">
      <c r="A113" s="256" t="s">
        <v>321</v>
      </c>
      <c r="B113" s="256" t="s">
        <v>46</v>
      </c>
      <c r="C113" s="295">
        <v>1907</v>
      </c>
      <c r="D113" s="296" t="s">
        <v>914</v>
      </c>
      <c r="E113" s="251" t="s">
        <v>2700</v>
      </c>
      <c r="F113" s="89">
        <v>619762</v>
      </c>
      <c r="G113" s="89">
        <v>166016.85</v>
      </c>
      <c r="H113" s="89">
        <v>147604.03</v>
      </c>
      <c r="K113" s="251">
        <v>5</v>
      </c>
      <c r="L113" s="251">
        <v>158877.6</v>
      </c>
      <c r="O113" s="232">
        <v>226046</v>
      </c>
      <c r="P113" s="232">
        <v>31348.3</v>
      </c>
      <c r="Q113" s="232">
        <v>18980</v>
      </c>
      <c r="S113" s="251">
        <v>38191</v>
      </c>
      <c r="V113" s="251">
        <v>3276385.87</v>
      </c>
      <c r="W113" s="73">
        <v>1232866.3500000001</v>
      </c>
      <c r="Y113" s="73">
        <v>913.14</v>
      </c>
      <c r="AA113" s="73">
        <v>149778</v>
      </c>
      <c r="AB113" s="73">
        <v>166252.4</v>
      </c>
      <c r="AC113" s="90">
        <v>615951</v>
      </c>
      <c r="AF113" s="90">
        <v>776734.41</v>
      </c>
      <c r="AG113" s="90">
        <v>64197.91</v>
      </c>
      <c r="AJ113" s="90">
        <v>1797</v>
      </c>
      <c r="AK113" s="266">
        <f>SUM(F113:I113)</f>
        <v>933382.88</v>
      </c>
      <c r="AL113" s="267">
        <f>SUM(O113:R113)</f>
        <v>276374.3</v>
      </c>
      <c r="AM113" s="291">
        <f t="shared" si="5"/>
        <v>657008.58000000007</v>
      </c>
      <c r="AN113" s="286">
        <f t="shared" si="7"/>
        <v>1549809.89</v>
      </c>
      <c r="AO113" s="294">
        <f t="shared" si="8"/>
        <v>1458680.32</v>
      </c>
      <c r="AP113" s="268">
        <f t="shared" si="6"/>
        <v>91129.569999999832</v>
      </c>
    </row>
    <row r="114" spans="1:42" ht="15" thickBot="1" x14ac:dyDescent="0.25">
      <c r="A114" s="256" t="s">
        <v>321</v>
      </c>
      <c r="B114" s="256" t="s">
        <v>46</v>
      </c>
      <c r="C114" s="295">
        <v>3127</v>
      </c>
      <c r="D114" s="296" t="s">
        <v>915</v>
      </c>
      <c r="E114" s="251" t="s">
        <v>2701</v>
      </c>
      <c r="F114" s="89">
        <v>586226.62</v>
      </c>
      <c r="G114" s="89">
        <v>3038.84</v>
      </c>
      <c r="H114" s="89">
        <v>264135.01</v>
      </c>
      <c r="K114" s="251">
        <v>817993.51</v>
      </c>
      <c r="L114" s="251">
        <v>752740.73</v>
      </c>
      <c r="O114" s="232">
        <v>0</v>
      </c>
      <c r="P114" s="232">
        <v>34372.5</v>
      </c>
      <c r="R114" s="232">
        <v>294.86</v>
      </c>
      <c r="S114" s="251">
        <v>120000</v>
      </c>
      <c r="U114" s="251">
        <v>1094.1199999999999</v>
      </c>
      <c r="V114" s="251">
        <v>3690825.96</v>
      </c>
      <c r="W114" s="73">
        <v>1325586.17</v>
      </c>
      <c r="Y114" s="73">
        <v>582.78</v>
      </c>
      <c r="AA114" s="73">
        <v>1037169</v>
      </c>
      <c r="AB114" s="73">
        <v>164646.68</v>
      </c>
      <c r="AC114" s="90">
        <v>1395336</v>
      </c>
      <c r="AF114" s="90">
        <v>724885.31</v>
      </c>
      <c r="AG114" s="90">
        <v>258501.62</v>
      </c>
      <c r="AK114" s="266">
        <f>SUM(F114:I114)</f>
        <v>853400.47</v>
      </c>
      <c r="AL114" s="267">
        <f>SUM(O114:R114)</f>
        <v>34667.360000000001</v>
      </c>
      <c r="AM114" s="291">
        <f t="shared" si="5"/>
        <v>818733.11</v>
      </c>
      <c r="AN114" s="286">
        <f t="shared" si="7"/>
        <v>2527984.6300000004</v>
      </c>
      <c r="AO114" s="294">
        <f t="shared" si="8"/>
        <v>2378722.9300000002</v>
      </c>
      <c r="AP114" s="268">
        <f t="shared" si="6"/>
        <v>149261.70000000019</v>
      </c>
    </row>
    <row r="115" spans="1:42" ht="15" thickBot="1" x14ac:dyDescent="0.25">
      <c r="A115" s="256" t="s">
        <v>321</v>
      </c>
      <c r="B115" s="256" t="s">
        <v>46</v>
      </c>
      <c r="C115" s="295">
        <v>2860</v>
      </c>
      <c r="D115" s="296" t="s">
        <v>916</v>
      </c>
      <c r="E115" s="251" t="s">
        <v>2702</v>
      </c>
      <c r="F115" s="89">
        <v>1008906.45</v>
      </c>
      <c r="G115" s="89">
        <v>110949.25</v>
      </c>
      <c r="H115" s="89">
        <v>139480.95999999999</v>
      </c>
      <c r="K115" s="251">
        <v>134972.17000000001</v>
      </c>
      <c r="L115" s="251">
        <v>295896.94</v>
      </c>
      <c r="O115" s="232">
        <v>0</v>
      </c>
      <c r="P115" s="232">
        <v>24662.6</v>
      </c>
      <c r="Q115" s="232">
        <v>3590</v>
      </c>
      <c r="S115" s="251">
        <v>81500</v>
      </c>
      <c r="U115" s="251">
        <v>603</v>
      </c>
      <c r="V115" s="251">
        <v>1854865.59</v>
      </c>
      <c r="W115" s="73">
        <v>1268530.18</v>
      </c>
      <c r="Y115" s="73">
        <v>1572.09</v>
      </c>
      <c r="AA115" s="73">
        <v>990459</v>
      </c>
      <c r="AB115" s="73">
        <v>128376.16</v>
      </c>
      <c r="AC115" s="90">
        <v>1306161</v>
      </c>
      <c r="AF115" s="90">
        <v>488498.09</v>
      </c>
      <c r="AG115" s="90">
        <v>52384.84</v>
      </c>
      <c r="AK115" s="266">
        <f>SUM(F115:I115)</f>
        <v>1259336.6599999999</v>
      </c>
      <c r="AL115" s="267">
        <f>SUM(O115:R115)</f>
        <v>28252.6</v>
      </c>
      <c r="AM115" s="291">
        <f t="shared" si="5"/>
        <v>1231084.0599999998</v>
      </c>
      <c r="AN115" s="286">
        <f t="shared" si="7"/>
        <v>2388937.4300000002</v>
      </c>
      <c r="AO115" s="294">
        <f t="shared" si="8"/>
        <v>1847043.9300000002</v>
      </c>
      <c r="AP115" s="268">
        <f t="shared" si="6"/>
        <v>541893.5</v>
      </c>
    </row>
    <row r="116" spans="1:42" ht="15" thickBot="1" x14ac:dyDescent="0.25">
      <c r="A116" s="256" t="s">
        <v>321</v>
      </c>
      <c r="B116" s="256" t="s">
        <v>46</v>
      </c>
      <c r="C116" s="295">
        <v>3321</v>
      </c>
      <c r="D116" s="296" t="s">
        <v>917</v>
      </c>
      <c r="E116" s="251" t="s">
        <v>2703</v>
      </c>
      <c r="F116" s="89">
        <v>1014269.45</v>
      </c>
      <c r="G116" s="89">
        <v>119864.5</v>
      </c>
      <c r="H116" s="89">
        <v>288343.42</v>
      </c>
      <c r="K116" s="251">
        <v>322174.40999999997</v>
      </c>
      <c r="L116" s="251">
        <v>920923.39</v>
      </c>
      <c r="O116" s="232">
        <v>0</v>
      </c>
      <c r="P116" s="232">
        <v>22971.3</v>
      </c>
      <c r="Q116" s="232">
        <v>5000</v>
      </c>
      <c r="R116" s="232">
        <v>0</v>
      </c>
      <c r="S116" s="251">
        <v>392424.8</v>
      </c>
      <c r="U116" s="251">
        <v>3860</v>
      </c>
      <c r="V116" s="251">
        <v>1808375.97</v>
      </c>
      <c r="W116" s="73">
        <v>1130242.03</v>
      </c>
      <c r="X116" s="73">
        <v>273282.2</v>
      </c>
      <c r="Y116" s="73">
        <v>1961.4</v>
      </c>
      <c r="AA116" s="73">
        <v>622950.19999999995</v>
      </c>
      <c r="AB116" s="73">
        <v>137989.76000000001</v>
      </c>
      <c r="AC116" s="90">
        <v>964680.2</v>
      </c>
      <c r="AF116" s="90">
        <v>520692.82</v>
      </c>
      <c r="AG116" s="90">
        <v>257718.12</v>
      </c>
      <c r="AK116" s="266">
        <f>SUM(F116:I116)</f>
        <v>1422477.3699999999</v>
      </c>
      <c r="AL116" s="267">
        <f>SUM(O116:R116)</f>
        <v>27971.3</v>
      </c>
      <c r="AM116" s="291">
        <f t="shared" si="5"/>
        <v>1394506.0699999998</v>
      </c>
      <c r="AN116" s="286">
        <f t="shared" si="7"/>
        <v>2166425.59</v>
      </c>
      <c r="AO116" s="294">
        <f t="shared" si="8"/>
        <v>1743091.1400000001</v>
      </c>
      <c r="AP116" s="268">
        <f t="shared" si="6"/>
        <v>423334.44999999972</v>
      </c>
    </row>
    <row r="117" spans="1:42" ht="15" thickBot="1" x14ac:dyDescent="0.25">
      <c r="A117" s="256" t="s">
        <v>321</v>
      </c>
      <c r="B117" s="256" t="s">
        <v>46</v>
      </c>
      <c r="C117" s="295">
        <v>3558</v>
      </c>
      <c r="D117" s="296" t="s">
        <v>918</v>
      </c>
      <c r="E117" s="251" t="s">
        <v>2704</v>
      </c>
      <c r="F117" s="89">
        <v>988477.36</v>
      </c>
      <c r="G117" s="89">
        <v>52716.77</v>
      </c>
      <c r="H117" s="89">
        <v>241294.81</v>
      </c>
      <c r="I117" s="89">
        <v>0</v>
      </c>
      <c r="J117" s="251">
        <v>0</v>
      </c>
      <c r="K117" s="251">
        <v>324473.90000000002</v>
      </c>
      <c r="L117" s="251">
        <v>445405.54</v>
      </c>
      <c r="M117" s="251">
        <v>0</v>
      </c>
      <c r="N117" s="251">
        <v>0</v>
      </c>
      <c r="O117" s="232">
        <v>0</v>
      </c>
      <c r="P117" s="232">
        <v>40874.910000000003</v>
      </c>
      <c r="Q117" s="232">
        <v>22890</v>
      </c>
      <c r="R117" s="232">
        <v>0</v>
      </c>
      <c r="S117" s="251">
        <v>423178</v>
      </c>
      <c r="T117" s="251">
        <v>0</v>
      </c>
      <c r="U117" s="251">
        <v>2181</v>
      </c>
      <c r="V117" s="251">
        <v>2329931.42</v>
      </c>
      <c r="W117" s="73">
        <v>1345623.21</v>
      </c>
      <c r="X117" s="73">
        <v>77214</v>
      </c>
      <c r="Y117" s="73">
        <v>1126.76</v>
      </c>
      <c r="AA117" s="73">
        <v>1002960</v>
      </c>
      <c r="AB117" s="73">
        <v>180139.54</v>
      </c>
      <c r="AC117" s="90">
        <v>1323810</v>
      </c>
      <c r="AF117" s="90">
        <v>729416.42</v>
      </c>
      <c r="AG117" s="90">
        <v>138419.63</v>
      </c>
      <c r="AI117" s="90">
        <v>134231.65</v>
      </c>
      <c r="AK117" s="266">
        <f>SUM(F117:I117)</f>
        <v>1282488.94</v>
      </c>
      <c r="AL117" s="267">
        <f>SUM(O117:R117)</f>
        <v>63764.91</v>
      </c>
      <c r="AM117" s="291">
        <f t="shared" si="5"/>
        <v>1218724.03</v>
      </c>
      <c r="AN117" s="286">
        <f t="shared" si="7"/>
        <v>2607063.5099999998</v>
      </c>
      <c r="AO117" s="294">
        <f t="shared" si="8"/>
        <v>2325877.6999999997</v>
      </c>
      <c r="AP117" s="268">
        <f t="shared" si="6"/>
        <v>281185.81000000006</v>
      </c>
    </row>
    <row r="118" spans="1:42" ht="15" thickBot="1" x14ac:dyDescent="0.25">
      <c r="A118" s="256" t="s">
        <v>321</v>
      </c>
      <c r="B118" s="256" t="s">
        <v>46</v>
      </c>
      <c r="C118" s="295">
        <v>1774</v>
      </c>
      <c r="D118" s="296" t="s">
        <v>919</v>
      </c>
      <c r="E118" s="251" t="s">
        <v>2705</v>
      </c>
      <c r="F118" s="89">
        <v>294737.53000000003</v>
      </c>
      <c r="G118" s="89">
        <v>38966.400000000001</v>
      </c>
      <c r="H118" s="89">
        <v>35492.43</v>
      </c>
      <c r="K118" s="251">
        <v>1410227.15</v>
      </c>
      <c r="L118" s="251">
        <v>369133.39</v>
      </c>
      <c r="O118" s="232">
        <v>362000</v>
      </c>
      <c r="P118" s="232">
        <v>28973.41</v>
      </c>
      <c r="Q118" s="232">
        <v>18420</v>
      </c>
      <c r="R118" s="232">
        <v>50000</v>
      </c>
      <c r="S118" s="251">
        <v>82400</v>
      </c>
      <c r="V118" s="251">
        <v>857017.52</v>
      </c>
      <c r="W118" s="73">
        <v>1074281.55</v>
      </c>
      <c r="X118" s="73">
        <v>18100</v>
      </c>
      <c r="Y118" s="73">
        <v>267.44</v>
      </c>
      <c r="AA118" s="73">
        <v>612454.5</v>
      </c>
      <c r="AB118" s="73">
        <v>178914</v>
      </c>
      <c r="AC118" s="90">
        <v>977910.5</v>
      </c>
      <c r="AF118" s="90">
        <v>487765.81</v>
      </c>
      <c r="AG118" s="90">
        <v>166081.15</v>
      </c>
      <c r="AK118" s="266">
        <f>SUM(F118:I118)</f>
        <v>369196.36000000004</v>
      </c>
      <c r="AL118" s="267">
        <f>SUM(O118:R118)</f>
        <v>459393.41</v>
      </c>
      <c r="AM118" s="291">
        <f t="shared" si="5"/>
        <v>-90197.04999999993</v>
      </c>
      <c r="AN118" s="286">
        <f t="shared" si="7"/>
        <v>1884017.49</v>
      </c>
      <c r="AO118" s="294">
        <f t="shared" si="8"/>
        <v>1631757.46</v>
      </c>
      <c r="AP118" s="268">
        <f t="shared" si="6"/>
        <v>252260.03000000003</v>
      </c>
    </row>
    <row r="119" spans="1:42" ht="15" thickBot="1" x14ac:dyDescent="0.25">
      <c r="A119" s="256" t="s">
        <v>321</v>
      </c>
      <c r="B119" s="256" t="s">
        <v>46</v>
      </c>
      <c r="C119" s="295">
        <v>1942</v>
      </c>
      <c r="D119" s="296" t="s">
        <v>920</v>
      </c>
      <c r="E119" s="251" t="s">
        <v>2788</v>
      </c>
      <c r="F119" s="89">
        <v>356474.24</v>
      </c>
      <c r="G119" s="89">
        <v>24.53</v>
      </c>
      <c r="H119" s="89">
        <v>165423.16</v>
      </c>
      <c r="K119" s="251">
        <v>905679.04</v>
      </c>
      <c r="L119" s="251">
        <v>113815.38</v>
      </c>
      <c r="O119" s="232">
        <v>133390</v>
      </c>
      <c r="P119" s="232">
        <v>27459.22</v>
      </c>
      <c r="S119" s="251">
        <v>92250</v>
      </c>
      <c r="V119" s="251">
        <v>2768353.45</v>
      </c>
      <c r="W119" s="73">
        <v>883173.18</v>
      </c>
      <c r="Y119" s="73">
        <v>274.2</v>
      </c>
      <c r="AA119" s="73">
        <v>497826</v>
      </c>
      <c r="AB119" s="73">
        <v>131197.65</v>
      </c>
      <c r="AC119" s="90">
        <v>730498</v>
      </c>
      <c r="AF119" s="90">
        <v>363416.01</v>
      </c>
      <c r="AG119" s="90">
        <v>132082.72</v>
      </c>
      <c r="AK119" s="266">
        <f>SUM(F119:I119)</f>
        <v>521921.93000000005</v>
      </c>
      <c r="AL119" s="267">
        <f>SUM(O119:R119)</f>
        <v>160849.22</v>
      </c>
      <c r="AM119" s="291">
        <f t="shared" si="5"/>
        <v>361072.71000000008</v>
      </c>
      <c r="AN119" s="286">
        <f t="shared" si="7"/>
        <v>1512471.0299999998</v>
      </c>
      <c r="AO119" s="294">
        <f t="shared" si="8"/>
        <v>1225996.73</v>
      </c>
      <c r="AP119" s="268">
        <f t="shared" si="6"/>
        <v>286474.29999999981</v>
      </c>
    </row>
    <row r="120" spans="1:42" ht="15" thickBot="1" x14ac:dyDescent="0.25">
      <c r="A120" s="256" t="s">
        <v>321</v>
      </c>
      <c r="B120" s="256" t="s">
        <v>46</v>
      </c>
      <c r="C120" s="295">
        <v>2702</v>
      </c>
      <c r="D120" s="296" t="s">
        <v>921</v>
      </c>
      <c r="E120" s="251" t="s">
        <v>2789</v>
      </c>
      <c r="F120" s="89">
        <v>660092.68000000005</v>
      </c>
      <c r="G120" s="89">
        <v>6007</v>
      </c>
      <c r="H120" s="89">
        <v>8003.48</v>
      </c>
      <c r="K120" s="251">
        <v>345883.75</v>
      </c>
      <c r="L120" s="251">
        <v>129147.14</v>
      </c>
      <c r="O120" s="232">
        <v>60000</v>
      </c>
      <c r="P120" s="232">
        <v>43687.41</v>
      </c>
      <c r="Q120" s="232">
        <v>5120</v>
      </c>
      <c r="S120" s="251">
        <v>43050</v>
      </c>
      <c r="U120" s="251">
        <v>8071</v>
      </c>
      <c r="V120" s="251">
        <v>3313708.59</v>
      </c>
      <c r="W120" s="73">
        <v>1114061.8999999999</v>
      </c>
      <c r="X120" s="73">
        <v>193140</v>
      </c>
      <c r="Y120" s="73">
        <v>264.72000000000003</v>
      </c>
      <c r="AA120" s="73">
        <v>1041516</v>
      </c>
      <c r="AB120" s="73">
        <v>179045.89</v>
      </c>
      <c r="AC120" s="90">
        <v>1414722</v>
      </c>
      <c r="AF120" s="90">
        <v>423385.97</v>
      </c>
      <c r="AG120" s="90">
        <v>51435.16</v>
      </c>
      <c r="AK120" s="266">
        <f>SUM(F120:I120)</f>
        <v>674103.16</v>
      </c>
      <c r="AL120" s="267">
        <f>SUM(O120:R120)</f>
        <v>108807.41</v>
      </c>
      <c r="AM120" s="291">
        <f t="shared" si="5"/>
        <v>565295.75</v>
      </c>
      <c r="AN120" s="286">
        <f t="shared" si="7"/>
        <v>2528028.5100000002</v>
      </c>
      <c r="AO120" s="294">
        <f t="shared" si="8"/>
        <v>1889543.13</v>
      </c>
      <c r="AP120" s="268">
        <f t="shared" si="6"/>
        <v>638485.38000000035</v>
      </c>
    </row>
    <row r="121" spans="1:42" ht="15" thickBot="1" x14ac:dyDescent="0.25">
      <c r="A121" s="256" t="s">
        <v>321</v>
      </c>
      <c r="B121" s="256" t="s">
        <v>46</v>
      </c>
      <c r="C121" s="295">
        <v>2772</v>
      </c>
      <c r="D121" s="296" t="s">
        <v>922</v>
      </c>
      <c r="E121" s="251" t="s">
        <v>2801</v>
      </c>
      <c r="F121" s="89">
        <v>986479.24</v>
      </c>
      <c r="G121" s="89">
        <v>3288.95</v>
      </c>
      <c r="H121" s="89">
        <v>69713.03</v>
      </c>
      <c r="K121" s="251">
        <v>608680.34</v>
      </c>
      <c r="L121" s="251">
        <v>132945.75</v>
      </c>
      <c r="O121" s="232">
        <v>0</v>
      </c>
      <c r="P121" s="232">
        <v>21951.3</v>
      </c>
      <c r="Q121" s="232">
        <v>120000</v>
      </c>
      <c r="S121" s="251">
        <v>120000</v>
      </c>
      <c r="V121" s="251">
        <v>3532326.06</v>
      </c>
      <c r="W121" s="73">
        <v>1572928.56</v>
      </c>
      <c r="Y121" s="73">
        <v>980.76</v>
      </c>
      <c r="AA121" s="73">
        <v>905205</v>
      </c>
      <c r="AB121" s="73">
        <v>117493.56</v>
      </c>
      <c r="AC121" s="90">
        <v>1179216</v>
      </c>
      <c r="AF121" s="90">
        <v>695922.87</v>
      </c>
      <c r="AG121" s="90">
        <v>145711.85</v>
      </c>
      <c r="AK121" s="266">
        <f>SUM(F121:I121)</f>
        <v>1059481.22</v>
      </c>
      <c r="AL121" s="267">
        <f>SUM(O121:R121)</f>
        <v>141951.29999999999</v>
      </c>
      <c r="AM121" s="291">
        <f t="shared" si="5"/>
        <v>917529.91999999993</v>
      </c>
      <c r="AN121" s="286">
        <f t="shared" si="7"/>
        <v>2596607.8800000004</v>
      </c>
      <c r="AO121" s="294">
        <f t="shared" si="8"/>
        <v>2020850.7200000002</v>
      </c>
      <c r="AP121" s="268">
        <f t="shared" si="6"/>
        <v>575757.16000000015</v>
      </c>
    </row>
    <row r="122" spans="1:42" ht="15" thickBot="1" x14ac:dyDescent="0.25">
      <c r="A122" s="256" t="s">
        <v>37</v>
      </c>
      <c r="B122" s="256" t="s">
        <v>38</v>
      </c>
      <c r="C122" s="295">
        <v>6140</v>
      </c>
      <c r="D122" s="296" t="s">
        <v>923</v>
      </c>
      <c r="E122" s="251" t="s">
        <v>2706</v>
      </c>
      <c r="F122" s="89">
        <v>294716.71000000002</v>
      </c>
      <c r="G122" s="89">
        <v>0</v>
      </c>
      <c r="H122" s="89">
        <v>112997.78</v>
      </c>
      <c r="K122" s="251">
        <v>1133708.8600000001</v>
      </c>
      <c r="L122" s="251">
        <v>559660.76</v>
      </c>
      <c r="O122" s="232">
        <v>0</v>
      </c>
      <c r="P122" s="232">
        <v>30660</v>
      </c>
      <c r="R122" s="232">
        <v>400.92</v>
      </c>
      <c r="S122" s="251">
        <v>86800</v>
      </c>
      <c r="T122" s="251">
        <v>431805.14</v>
      </c>
      <c r="U122" s="251">
        <v>380722.05</v>
      </c>
      <c r="V122" s="251">
        <v>1454124.22</v>
      </c>
      <c r="W122" s="73">
        <v>1508651.74</v>
      </c>
      <c r="X122" s="73">
        <v>259490</v>
      </c>
      <c r="Y122" s="73">
        <v>911.92</v>
      </c>
      <c r="AA122" s="73">
        <v>829652.2</v>
      </c>
      <c r="AB122" s="73">
        <v>216600</v>
      </c>
      <c r="AC122" s="90">
        <v>1604712.2</v>
      </c>
      <c r="AF122" s="90">
        <v>892375.33</v>
      </c>
      <c r="AG122" s="90">
        <v>240287.55</v>
      </c>
      <c r="AK122" s="266">
        <f>SUM(F122:I122)</f>
        <v>407714.49</v>
      </c>
      <c r="AL122" s="267">
        <f>SUM(O122:R122)</f>
        <v>31060.92</v>
      </c>
      <c r="AM122" s="291">
        <f t="shared" si="5"/>
        <v>376653.57</v>
      </c>
      <c r="AN122" s="286">
        <f t="shared" si="7"/>
        <v>2815305.86</v>
      </c>
      <c r="AO122" s="294">
        <f t="shared" si="8"/>
        <v>2737375.0799999996</v>
      </c>
      <c r="AP122" s="268">
        <f t="shared" si="6"/>
        <v>77930.780000000261</v>
      </c>
    </row>
    <row r="123" spans="1:42" ht="15" thickBot="1" x14ac:dyDescent="0.25">
      <c r="A123" s="256" t="s">
        <v>37</v>
      </c>
      <c r="B123" s="256" t="s">
        <v>38</v>
      </c>
      <c r="C123" s="295">
        <v>5316</v>
      </c>
      <c r="D123" s="296" t="s">
        <v>924</v>
      </c>
      <c r="E123" s="251" t="s">
        <v>2707</v>
      </c>
      <c r="F123" s="89">
        <v>510287.68</v>
      </c>
      <c r="G123" s="89">
        <v>0</v>
      </c>
      <c r="H123" s="89">
        <v>115424.71</v>
      </c>
      <c r="K123" s="251">
        <v>141037.18</v>
      </c>
      <c r="L123" s="251">
        <v>252738.52</v>
      </c>
      <c r="O123" s="232">
        <v>6240</v>
      </c>
      <c r="P123" s="232">
        <v>27864.75</v>
      </c>
      <c r="R123" s="232">
        <v>20.7</v>
      </c>
      <c r="T123" s="251">
        <v>324701.88</v>
      </c>
      <c r="V123" s="251">
        <v>5145573.0199999996</v>
      </c>
      <c r="W123" s="73">
        <v>1345506.87</v>
      </c>
      <c r="X123" s="73">
        <v>108800</v>
      </c>
      <c r="Y123" s="73">
        <v>775.27</v>
      </c>
      <c r="AA123" s="73">
        <v>1764313</v>
      </c>
      <c r="AB123" s="73">
        <v>120400</v>
      </c>
      <c r="AC123" s="90">
        <v>2300143</v>
      </c>
      <c r="AF123" s="90">
        <v>577548.31999999995</v>
      </c>
      <c r="AG123" s="90">
        <v>83549.070000000007</v>
      </c>
      <c r="AK123" s="266">
        <f>SUM(F123:I123)</f>
        <v>625712.39</v>
      </c>
      <c r="AL123" s="267">
        <f>SUM(O123:R123)</f>
        <v>34125.449999999997</v>
      </c>
      <c r="AM123" s="291">
        <f t="shared" si="5"/>
        <v>591586.94000000006</v>
      </c>
      <c r="AN123" s="286">
        <f t="shared" si="7"/>
        <v>3339795.14</v>
      </c>
      <c r="AO123" s="294">
        <f t="shared" si="8"/>
        <v>2961240.3899999997</v>
      </c>
      <c r="AP123" s="268">
        <f t="shared" si="6"/>
        <v>378554.75000000047</v>
      </c>
    </row>
    <row r="124" spans="1:42" ht="15" thickBot="1" x14ac:dyDescent="0.25">
      <c r="A124" s="256" t="s">
        <v>37</v>
      </c>
      <c r="B124" s="256" t="s">
        <v>38</v>
      </c>
      <c r="C124" s="295">
        <v>1456</v>
      </c>
      <c r="D124" s="296" t="s">
        <v>925</v>
      </c>
      <c r="E124" s="251" t="s">
        <v>2708</v>
      </c>
      <c r="F124" s="89">
        <v>34739.58</v>
      </c>
      <c r="G124" s="89">
        <v>20890</v>
      </c>
      <c r="H124" s="89">
        <v>50166.74</v>
      </c>
      <c r="K124" s="251">
        <v>2</v>
      </c>
      <c r="L124" s="251">
        <v>6457.3</v>
      </c>
      <c r="P124" s="232">
        <v>15000</v>
      </c>
      <c r="R124" s="232">
        <v>121000</v>
      </c>
      <c r="V124" s="251">
        <v>2682156.15</v>
      </c>
      <c r="W124" s="73">
        <v>588670</v>
      </c>
      <c r="Y124" s="73">
        <v>183.41</v>
      </c>
      <c r="AA124" s="73">
        <v>213948</v>
      </c>
      <c r="AB124" s="73">
        <v>70400</v>
      </c>
      <c r="AC124" s="90">
        <v>610958</v>
      </c>
      <c r="AF124" s="90">
        <v>211085.3</v>
      </c>
      <c r="AG124" s="90">
        <v>3749.94</v>
      </c>
      <c r="AH124" s="90">
        <v>29652</v>
      </c>
      <c r="AK124" s="266">
        <f>SUM(F124:I124)</f>
        <v>105796.32</v>
      </c>
      <c r="AL124" s="267">
        <f>SUM(O124:R124)</f>
        <v>136000</v>
      </c>
      <c r="AM124" s="291">
        <f t="shared" si="5"/>
        <v>-30203.679999999993</v>
      </c>
      <c r="AN124" s="286">
        <f t="shared" si="7"/>
        <v>873201.41</v>
      </c>
      <c r="AO124" s="294">
        <f t="shared" si="8"/>
        <v>855445.24</v>
      </c>
      <c r="AP124" s="268">
        <f t="shared" si="6"/>
        <v>17756.170000000042</v>
      </c>
    </row>
    <row r="125" spans="1:42" ht="15" thickBot="1" x14ac:dyDescent="0.25">
      <c r="A125" s="256" t="s">
        <v>37</v>
      </c>
      <c r="B125" s="256" t="s">
        <v>38</v>
      </c>
      <c r="C125" s="295">
        <v>2839</v>
      </c>
      <c r="D125" s="296" t="s">
        <v>926</v>
      </c>
      <c r="E125" s="251" t="s">
        <v>2709</v>
      </c>
      <c r="F125" s="89">
        <v>481659.21</v>
      </c>
      <c r="G125" s="89">
        <v>0</v>
      </c>
      <c r="H125" s="89">
        <v>59375.35</v>
      </c>
      <c r="K125" s="251">
        <v>517285.89</v>
      </c>
      <c r="L125" s="251">
        <v>40362.339999999997</v>
      </c>
      <c r="O125" s="232">
        <v>0</v>
      </c>
      <c r="P125" s="232">
        <v>53849.53</v>
      </c>
      <c r="R125" s="232">
        <v>73000</v>
      </c>
      <c r="U125" s="251">
        <v>-1215771.3999999999</v>
      </c>
      <c r="V125" s="251">
        <v>2132666.9300000002</v>
      </c>
      <c r="W125" s="73">
        <v>867345.5</v>
      </c>
      <c r="X125" s="73">
        <v>55000</v>
      </c>
      <c r="Y125" s="73">
        <v>573.12</v>
      </c>
      <c r="AA125" s="73">
        <v>881811</v>
      </c>
      <c r="AB125" s="73">
        <v>82600</v>
      </c>
      <c r="AC125" s="90">
        <v>1155651</v>
      </c>
      <c r="AF125" s="90">
        <v>411087.13</v>
      </c>
      <c r="AG125" s="90">
        <v>117892.26</v>
      </c>
      <c r="AK125" s="266">
        <f>SUM(F125:I125)</f>
        <v>541034.56000000006</v>
      </c>
      <c r="AL125" s="267">
        <f>SUM(O125:R125)</f>
        <v>126849.53</v>
      </c>
      <c r="AM125" s="291">
        <f t="shared" si="5"/>
        <v>414185.03</v>
      </c>
      <c r="AN125" s="286">
        <f t="shared" si="7"/>
        <v>1887329.62</v>
      </c>
      <c r="AO125" s="294">
        <f t="shared" si="8"/>
        <v>1684630.39</v>
      </c>
      <c r="AP125" s="268">
        <f t="shared" si="6"/>
        <v>202699.23000000021</v>
      </c>
    </row>
    <row r="126" spans="1:42" ht="15" thickBot="1" x14ac:dyDescent="0.25">
      <c r="A126" s="256" t="s">
        <v>37</v>
      </c>
      <c r="B126" s="256" t="s">
        <v>38</v>
      </c>
      <c r="C126" s="295">
        <v>4801</v>
      </c>
      <c r="D126" s="296" t="s">
        <v>927</v>
      </c>
      <c r="E126" s="251" t="s">
        <v>2710</v>
      </c>
      <c r="F126" s="89">
        <v>700811.84</v>
      </c>
      <c r="G126" s="89">
        <v>12950.69</v>
      </c>
      <c r="H126" s="89">
        <v>47689.62</v>
      </c>
      <c r="K126" s="251">
        <v>920060.87</v>
      </c>
      <c r="L126" s="251">
        <v>211024.86</v>
      </c>
      <c r="O126" s="232">
        <v>15895</v>
      </c>
      <c r="P126" s="232">
        <v>58211.56</v>
      </c>
      <c r="R126" s="232">
        <v>128.1</v>
      </c>
      <c r="V126" s="251">
        <v>2748053.22</v>
      </c>
      <c r="W126" s="73">
        <v>972412.83</v>
      </c>
      <c r="X126" s="73">
        <v>100000</v>
      </c>
      <c r="Y126" s="73">
        <v>1757.78</v>
      </c>
      <c r="AA126" s="73">
        <v>1058402</v>
      </c>
      <c r="AB126" s="73">
        <v>109200</v>
      </c>
      <c r="AC126" s="90">
        <v>1651017</v>
      </c>
      <c r="AF126" s="90">
        <v>692197.04</v>
      </c>
      <c r="AG126" s="90">
        <v>118341</v>
      </c>
      <c r="AK126" s="266">
        <f>SUM(F126:I126)</f>
        <v>761452.14999999991</v>
      </c>
      <c r="AL126" s="267">
        <f>SUM(O126:R126)</f>
        <v>74234.66</v>
      </c>
      <c r="AM126" s="291">
        <f t="shared" si="5"/>
        <v>687217.48999999987</v>
      </c>
      <c r="AN126" s="286">
        <f t="shared" si="7"/>
        <v>2241772.6100000003</v>
      </c>
      <c r="AO126" s="294">
        <f t="shared" si="8"/>
        <v>2461555.04</v>
      </c>
      <c r="AP126" s="268">
        <f t="shared" si="6"/>
        <v>-219782.4299999997</v>
      </c>
    </row>
    <row r="127" spans="1:42" ht="15" thickBot="1" x14ac:dyDescent="0.25">
      <c r="A127" s="256" t="s">
        <v>37</v>
      </c>
      <c r="B127" s="256" t="s">
        <v>38</v>
      </c>
      <c r="C127" s="295">
        <v>3761</v>
      </c>
      <c r="D127" s="296" t="s">
        <v>928</v>
      </c>
      <c r="E127" s="251" t="s">
        <v>2711</v>
      </c>
      <c r="F127" s="89">
        <v>818125.2</v>
      </c>
      <c r="G127" s="89">
        <v>0</v>
      </c>
      <c r="H127" s="89">
        <v>95100.11</v>
      </c>
      <c r="K127" s="251">
        <v>286832.88</v>
      </c>
      <c r="L127" s="251">
        <v>520934.65</v>
      </c>
      <c r="O127" s="232">
        <v>0</v>
      </c>
      <c r="P127" s="232">
        <v>55550.86</v>
      </c>
      <c r="R127" s="232">
        <v>5000</v>
      </c>
      <c r="T127" s="251">
        <v>592794.93999999994</v>
      </c>
      <c r="U127" s="251">
        <v>-10</v>
      </c>
      <c r="V127" s="251">
        <v>2326269.85</v>
      </c>
      <c r="W127" s="73">
        <v>1134003.24</v>
      </c>
      <c r="Y127" s="73">
        <v>1705.4</v>
      </c>
      <c r="AA127" s="73">
        <v>497962.5</v>
      </c>
      <c r="AB127" s="73">
        <v>70400</v>
      </c>
      <c r="AC127" s="90">
        <v>1073727.5</v>
      </c>
      <c r="AF127" s="90">
        <v>563203.11</v>
      </c>
      <c r="AG127" s="90">
        <v>47396.08</v>
      </c>
      <c r="AK127" s="266">
        <f>SUM(F127:I127)</f>
        <v>913225.30999999994</v>
      </c>
      <c r="AL127" s="267">
        <f>SUM(O127:R127)</f>
        <v>60550.86</v>
      </c>
      <c r="AM127" s="291">
        <f t="shared" si="5"/>
        <v>852674.45</v>
      </c>
      <c r="AN127" s="286">
        <f t="shared" si="7"/>
        <v>1704071.14</v>
      </c>
      <c r="AO127" s="294">
        <f t="shared" si="8"/>
        <v>1684326.69</v>
      </c>
      <c r="AP127" s="268">
        <f t="shared" si="6"/>
        <v>19744.449999999953</v>
      </c>
    </row>
    <row r="128" spans="1:42" ht="15" thickBot="1" x14ac:dyDescent="0.25">
      <c r="A128" s="256" t="s">
        <v>37</v>
      </c>
      <c r="B128" s="256" t="s">
        <v>38</v>
      </c>
      <c r="C128" s="295">
        <v>4191</v>
      </c>
      <c r="D128" s="296" t="s">
        <v>929</v>
      </c>
      <c r="E128" s="251" t="s">
        <v>2712</v>
      </c>
      <c r="F128" s="89">
        <v>542844.93000000005</v>
      </c>
      <c r="G128" s="89">
        <v>0</v>
      </c>
      <c r="H128" s="89">
        <v>82013.320000000007</v>
      </c>
      <c r="K128" s="251">
        <v>2275641.25</v>
      </c>
      <c r="L128" s="251">
        <v>89886.91</v>
      </c>
      <c r="P128" s="232">
        <v>20427.830000000002</v>
      </c>
      <c r="R128" s="232">
        <v>0</v>
      </c>
      <c r="V128" s="251">
        <v>3580405.02</v>
      </c>
      <c r="W128" s="73">
        <v>1083479.2</v>
      </c>
      <c r="Y128" s="73">
        <v>369.32</v>
      </c>
      <c r="AA128" s="73">
        <v>1113241.5</v>
      </c>
      <c r="AB128" s="73">
        <v>93200</v>
      </c>
      <c r="AC128" s="90">
        <v>1571191.5</v>
      </c>
      <c r="AF128" s="90">
        <v>432609.64</v>
      </c>
      <c r="AG128" s="90">
        <v>72268.289999999994</v>
      </c>
      <c r="AK128" s="266">
        <f>SUM(F128:I128)</f>
        <v>624858.25</v>
      </c>
      <c r="AL128" s="267">
        <f>SUM(O128:R128)</f>
        <v>20427.830000000002</v>
      </c>
      <c r="AM128" s="291">
        <f t="shared" si="5"/>
        <v>604430.42000000004</v>
      </c>
      <c r="AN128" s="286">
        <f t="shared" si="7"/>
        <v>2290290.02</v>
      </c>
      <c r="AO128" s="294">
        <f t="shared" si="8"/>
        <v>2076069.4300000002</v>
      </c>
      <c r="AP128" s="268">
        <f t="shared" si="6"/>
        <v>214220.58999999985</v>
      </c>
    </row>
    <row r="129" spans="1:42" ht="15" thickBot="1" x14ac:dyDescent="0.25">
      <c r="A129" s="256" t="s">
        <v>37</v>
      </c>
      <c r="B129" s="256" t="s">
        <v>38</v>
      </c>
      <c r="C129" s="295">
        <v>1988</v>
      </c>
      <c r="D129" s="296" t="s">
        <v>930</v>
      </c>
      <c r="E129" s="251" t="s">
        <v>2713</v>
      </c>
      <c r="F129" s="89">
        <v>819680.61</v>
      </c>
      <c r="G129" s="89">
        <v>23617.5</v>
      </c>
      <c r="H129" s="89">
        <v>78552.789999999994</v>
      </c>
      <c r="K129" s="251">
        <v>381954.58</v>
      </c>
      <c r="L129" s="251">
        <v>42885.82</v>
      </c>
      <c r="P129" s="232">
        <v>0</v>
      </c>
      <c r="R129" s="232">
        <v>215000</v>
      </c>
      <c r="T129" s="251">
        <v>1275271.24</v>
      </c>
      <c r="V129" s="251">
        <v>2242898.44</v>
      </c>
      <c r="W129" s="73">
        <v>692677.84</v>
      </c>
      <c r="Y129" s="73">
        <v>1338.89</v>
      </c>
      <c r="AA129" s="73">
        <v>1282450</v>
      </c>
      <c r="AB129" s="73">
        <v>10</v>
      </c>
      <c r="AC129" s="90">
        <v>1450390</v>
      </c>
      <c r="AF129" s="90">
        <v>558196.80000000005</v>
      </c>
      <c r="AG129" s="90">
        <v>70411.5</v>
      </c>
      <c r="AJ129" s="90">
        <v>11990</v>
      </c>
      <c r="AK129" s="266">
        <f>SUM(F129:I129)</f>
        <v>921850.9</v>
      </c>
      <c r="AL129" s="267">
        <f>SUM(O129:R129)</f>
        <v>215000</v>
      </c>
      <c r="AM129" s="291">
        <f t="shared" si="5"/>
        <v>706850.9</v>
      </c>
      <c r="AN129" s="286">
        <f t="shared" si="7"/>
        <v>1976476.73</v>
      </c>
      <c r="AO129" s="294">
        <f t="shared" si="8"/>
        <v>2090988.3</v>
      </c>
      <c r="AP129" s="268">
        <f t="shared" si="6"/>
        <v>-114511.57000000007</v>
      </c>
    </row>
    <row r="130" spans="1:42" ht="15" thickBot="1" x14ac:dyDescent="0.25">
      <c r="A130" s="256" t="s">
        <v>37</v>
      </c>
      <c r="B130" s="256" t="s">
        <v>38</v>
      </c>
      <c r="C130" s="295">
        <v>2809</v>
      </c>
      <c r="D130" s="296" t="s">
        <v>931</v>
      </c>
      <c r="E130" s="251" t="s">
        <v>2790</v>
      </c>
      <c r="F130" s="89">
        <v>350276.24</v>
      </c>
      <c r="G130" s="89">
        <v>0</v>
      </c>
      <c r="H130" s="89">
        <v>60375.08</v>
      </c>
      <c r="K130" s="251">
        <v>1369914</v>
      </c>
      <c r="L130" s="251">
        <v>627729.02</v>
      </c>
      <c r="P130" s="232">
        <v>41131.68</v>
      </c>
      <c r="R130" s="232">
        <v>135.97999999999999</v>
      </c>
      <c r="T130" s="251">
        <v>-2895289.86</v>
      </c>
      <c r="V130" s="251">
        <v>3888577.01</v>
      </c>
      <c r="W130" s="73">
        <v>979725.97</v>
      </c>
      <c r="Y130" s="73">
        <v>483.31</v>
      </c>
      <c r="AA130" s="73">
        <v>989339.8</v>
      </c>
      <c r="AB130" s="73">
        <v>91800</v>
      </c>
      <c r="AC130" s="90">
        <v>1410509.8</v>
      </c>
      <c r="AF130" s="90">
        <v>531461.5</v>
      </c>
      <c r="AG130" s="90">
        <v>39980</v>
      </c>
      <c r="AK130" s="266">
        <f>SUM(F130:I130)</f>
        <v>410651.32</v>
      </c>
      <c r="AL130" s="267">
        <f>SUM(O130:R130)</f>
        <v>41267.660000000003</v>
      </c>
      <c r="AM130" s="291">
        <f t="shared" si="5"/>
        <v>369383.66000000003</v>
      </c>
      <c r="AN130" s="286">
        <f t="shared" si="7"/>
        <v>2061349.08</v>
      </c>
      <c r="AO130" s="294">
        <f t="shared" si="8"/>
        <v>1981951.3</v>
      </c>
      <c r="AP130" s="268">
        <f t="shared" si="6"/>
        <v>79397.780000000028</v>
      </c>
    </row>
    <row r="131" spans="1:42" ht="15" thickBot="1" x14ac:dyDescent="0.25">
      <c r="A131" s="256" t="s">
        <v>37</v>
      </c>
      <c r="B131" s="256" t="s">
        <v>38</v>
      </c>
      <c r="C131" s="295">
        <v>2809</v>
      </c>
      <c r="D131" s="296" t="s">
        <v>932</v>
      </c>
      <c r="E131" s="251" t="s">
        <v>2791</v>
      </c>
      <c r="F131" s="89">
        <v>92987.54</v>
      </c>
      <c r="G131" s="89">
        <v>0</v>
      </c>
      <c r="H131" s="89">
        <v>58527.8</v>
      </c>
      <c r="K131" s="251">
        <v>3627978.94</v>
      </c>
      <c r="L131" s="251">
        <v>344315.95</v>
      </c>
      <c r="P131" s="232">
        <v>139500</v>
      </c>
      <c r="T131" s="251">
        <v>-2803193.59</v>
      </c>
      <c r="V131" s="251">
        <v>6097995.7300000004</v>
      </c>
      <c r="W131" s="73">
        <v>774056.97</v>
      </c>
      <c r="Y131" s="73">
        <v>225.51</v>
      </c>
      <c r="AA131" s="73">
        <v>528900</v>
      </c>
      <c r="AB131" s="73">
        <v>72000</v>
      </c>
      <c r="AC131" s="90">
        <v>829587</v>
      </c>
      <c r="AF131" s="90">
        <v>484171.43</v>
      </c>
      <c r="AG131" s="90">
        <v>225652.61</v>
      </c>
      <c r="AK131" s="266">
        <f>SUM(F131:I131)</f>
        <v>151515.34</v>
      </c>
      <c r="AL131" s="267">
        <f>SUM(O131:R131)</f>
        <v>139500</v>
      </c>
      <c r="AM131" s="291">
        <f t="shared" si="5"/>
        <v>12015.339999999997</v>
      </c>
      <c r="AN131" s="286">
        <f t="shared" si="7"/>
        <v>1375182.48</v>
      </c>
      <c r="AO131" s="294">
        <f t="shared" si="8"/>
        <v>1539411.04</v>
      </c>
      <c r="AP131" s="268">
        <f t="shared" si="6"/>
        <v>-164228.56000000006</v>
      </c>
    </row>
    <row r="132" spans="1:42" ht="15" thickBot="1" x14ac:dyDescent="0.25">
      <c r="A132" s="256" t="s">
        <v>326</v>
      </c>
      <c r="B132" s="256" t="s">
        <v>47</v>
      </c>
      <c r="C132" s="295">
        <v>8788</v>
      </c>
      <c r="D132" s="296" t="s">
        <v>933</v>
      </c>
      <c r="E132" s="251" t="s">
        <v>2714</v>
      </c>
      <c r="F132" s="89">
        <v>559662.65</v>
      </c>
      <c r="G132" s="89">
        <v>16600</v>
      </c>
      <c r="H132" s="89">
        <v>166610.29999999999</v>
      </c>
      <c r="K132" s="251">
        <v>602332.52</v>
      </c>
      <c r="L132" s="251">
        <v>111419.25</v>
      </c>
      <c r="O132" s="232">
        <v>10000</v>
      </c>
      <c r="P132" s="232">
        <v>95807.77</v>
      </c>
      <c r="R132" s="232">
        <v>7935</v>
      </c>
      <c r="S132" s="251">
        <v>61620</v>
      </c>
      <c r="U132" s="251">
        <v>227257.32</v>
      </c>
      <c r="V132" s="251">
        <v>3801436</v>
      </c>
      <c r="W132" s="73">
        <v>1954185.12</v>
      </c>
      <c r="X132" s="73">
        <v>9000</v>
      </c>
      <c r="Y132" s="73">
        <v>1099.45</v>
      </c>
      <c r="AA132" s="73">
        <v>1181744.1000000001</v>
      </c>
      <c r="AB132" s="73">
        <v>206000</v>
      </c>
      <c r="AC132" s="90">
        <v>2030917.1</v>
      </c>
      <c r="AE132" s="90">
        <v>4340</v>
      </c>
      <c r="AF132" s="90">
        <v>1016371.89</v>
      </c>
      <c r="AG132" s="90">
        <v>151460.82</v>
      </c>
      <c r="AK132" s="266">
        <f>SUM(F132:I132)</f>
        <v>742872.95</v>
      </c>
      <c r="AL132" s="267">
        <f>SUM(O132:R132)</f>
        <v>113742.77</v>
      </c>
      <c r="AM132" s="291">
        <f t="shared" si="5"/>
        <v>629130.17999999993</v>
      </c>
      <c r="AN132" s="286">
        <f t="shared" si="7"/>
        <v>3352028.67</v>
      </c>
      <c r="AO132" s="294">
        <f t="shared" si="8"/>
        <v>3203089.81</v>
      </c>
      <c r="AP132" s="268">
        <f t="shared" si="6"/>
        <v>148938.85999999987</v>
      </c>
    </row>
    <row r="133" spans="1:42" ht="15" thickBot="1" x14ac:dyDescent="0.25">
      <c r="A133" s="256" t="s">
        <v>326</v>
      </c>
      <c r="B133" s="256" t="s">
        <v>47</v>
      </c>
      <c r="C133" s="295">
        <v>4890</v>
      </c>
      <c r="D133" s="296" t="s">
        <v>934</v>
      </c>
      <c r="E133" s="251" t="s">
        <v>2715</v>
      </c>
      <c r="F133" s="89">
        <v>656119.46</v>
      </c>
      <c r="G133" s="89">
        <v>14520.74</v>
      </c>
      <c r="H133" s="89">
        <v>244440.72</v>
      </c>
      <c r="K133" s="251">
        <v>422127.75</v>
      </c>
      <c r="L133" s="251">
        <v>17013.990000000002</v>
      </c>
      <c r="O133" s="232">
        <v>0</v>
      </c>
      <c r="P133" s="232">
        <v>40493.53</v>
      </c>
      <c r="R133" s="232">
        <v>2096</v>
      </c>
      <c r="U133" s="251">
        <v>111165.92</v>
      </c>
      <c r="V133" s="251">
        <v>2453088.7400000002</v>
      </c>
      <c r="W133" s="73">
        <v>1407095.7</v>
      </c>
      <c r="X133" s="73">
        <v>43100</v>
      </c>
      <c r="Y133" s="73">
        <v>883.34</v>
      </c>
      <c r="AA133" s="73">
        <v>867230.9</v>
      </c>
      <c r="AB133" s="73">
        <v>239800</v>
      </c>
      <c r="AC133" s="90">
        <v>1338673.8999999999</v>
      </c>
      <c r="AD133" s="90">
        <v>1870</v>
      </c>
      <c r="AF133" s="90">
        <v>735230.83</v>
      </c>
      <c r="AG133" s="90">
        <v>51226.99</v>
      </c>
      <c r="AK133" s="266">
        <f>SUM(F133:I133)</f>
        <v>915080.91999999993</v>
      </c>
      <c r="AL133" s="267">
        <f>SUM(O133:R133)</f>
        <v>42589.53</v>
      </c>
      <c r="AM133" s="291">
        <f t="shared" ref="AM133:AM196" si="9">AK133-AL133</f>
        <v>872491.3899999999</v>
      </c>
      <c r="AN133" s="286">
        <f t="shared" si="7"/>
        <v>2558109.94</v>
      </c>
      <c r="AO133" s="294">
        <f t="shared" si="8"/>
        <v>2127001.7200000002</v>
      </c>
      <c r="AP133" s="268">
        <f t="shared" ref="AP133:AP196" si="10">AN133-AO133</f>
        <v>431108.21999999974</v>
      </c>
    </row>
    <row r="134" spans="1:42" ht="15" thickBot="1" x14ac:dyDescent="0.25">
      <c r="A134" s="256" t="s">
        <v>326</v>
      </c>
      <c r="B134" s="256" t="s">
        <v>47</v>
      </c>
      <c r="C134" s="295">
        <v>8526</v>
      </c>
      <c r="D134" s="296" t="s">
        <v>935</v>
      </c>
      <c r="E134" s="251" t="s">
        <v>2716</v>
      </c>
      <c r="F134" s="89">
        <v>540884.03</v>
      </c>
      <c r="G134" s="89">
        <v>23689.279999999999</v>
      </c>
      <c r="H134" s="89">
        <v>187843.8</v>
      </c>
      <c r="K134" s="251">
        <v>349550.41</v>
      </c>
      <c r="L134" s="251">
        <v>696021.99</v>
      </c>
      <c r="O134" s="232">
        <v>0</v>
      </c>
      <c r="P134" s="232">
        <v>93576.53</v>
      </c>
      <c r="R134" s="232">
        <v>4642</v>
      </c>
      <c r="S134" s="251">
        <v>63200</v>
      </c>
      <c r="U134" s="251">
        <v>27424.04</v>
      </c>
      <c r="V134" s="251">
        <v>3154882.42</v>
      </c>
      <c r="W134" s="73">
        <v>2664482</v>
      </c>
      <c r="Y134" s="73">
        <v>1223.02</v>
      </c>
      <c r="AA134" s="73">
        <v>1433974.5</v>
      </c>
      <c r="AB134" s="73">
        <v>554810</v>
      </c>
      <c r="AC134" s="90">
        <v>2514274.5</v>
      </c>
      <c r="AD134" s="90">
        <v>1460</v>
      </c>
      <c r="AF134" s="90">
        <v>1720515.26</v>
      </c>
      <c r="AG134" s="90">
        <v>95935.75</v>
      </c>
      <c r="AJ134" s="90">
        <v>50000</v>
      </c>
      <c r="AK134" s="266">
        <f>SUM(F134:I134)</f>
        <v>752417.1100000001</v>
      </c>
      <c r="AL134" s="267">
        <f>SUM(O134:R134)</f>
        <v>98218.53</v>
      </c>
      <c r="AM134" s="291">
        <f t="shared" si="9"/>
        <v>654198.58000000007</v>
      </c>
      <c r="AN134" s="286">
        <f t="shared" ref="AN134:AN197" si="11">SUM(W134:AB134)</f>
        <v>4654489.5199999996</v>
      </c>
      <c r="AO134" s="294">
        <f t="shared" ref="AO134:AO197" si="12">SUM(AC134:AJ134)</f>
        <v>4382185.51</v>
      </c>
      <c r="AP134" s="268">
        <f t="shared" si="10"/>
        <v>272304.00999999978</v>
      </c>
    </row>
    <row r="135" spans="1:42" ht="15" thickBot="1" x14ac:dyDescent="0.25">
      <c r="A135" s="256" t="s">
        <v>326</v>
      </c>
      <c r="B135" s="256" t="s">
        <v>47</v>
      </c>
      <c r="C135" s="295">
        <v>6442</v>
      </c>
      <c r="D135" s="296" t="s">
        <v>936</v>
      </c>
      <c r="E135" s="251" t="s">
        <v>2717</v>
      </c>
      <c r="F135" s="89">
        <v>326743.39</v>
      </c>
      <c r="G135" s="89">
        <v>109674.65</v>
      </c>
      <c r="H135" s="89">
        <v>191854.25</v>
      </c>
      <c r="K135" s="251">
        <v>224714.28</v>
      </c>
      <c r="L135" s="251">
        <v>233892.4</v>
      </c>
      <c r="O135" s="232">
        <v>1950</v>
      </c>
      <c r="P135" s="232">
        <v>67450.22</v>
      </c>
      <c r="R135" s="232">
        <v>3490</v>
      </c>
      <c r="S135" s="251">
        <v>155240</v>
      </c>
      <c r="U135" s="251">
        <v>56600.58</v>
      </c>
      <c r="V135" s="251">
        <v>2689973.6</v>
      </c>
      <c r="W135" s="73">
        <v>1372295.46</v>
      </c>
      <c r="Y135" s="73">
        <v>725.11</v>
      </c>
      <c r="AA135" s="73">
        <v>525861</v>
      </c>
      <c r="AB135" s="73">
        <v>362500</v>
      </c>
      <c r="AC135" s="90">
        <v>1022381</v>
      </c>
      <c r="AD135" s="90">
        <v>5860</v>
      </c>
      <c r="AF135" s="90">
        <v>892135</v>
      </c>
      <c r="AG135" s="90">
        <v>102351.17</v>
      </c>
      <c r="AI135" s="90">
        <v>144638.22</v>
      </c>
      <c r="AK135" s="266">
        <f>SUM(F135:I135)</f>
        <v>628272.29</v>
      </c>
      <c r="AL135" s="267">
        <f>SUM(O135:R135)</f>
        <v>72890.22</v>
      </c>
      <c r="AM135" s="291">
        <f t="shared" si="9"/>
        <v>555382.07000000007</v>
      </c>
      <c r="AN135" s="286">
        <f t="shared" si="11"/>
        <v>2261381.5700000003</v>
      </c>
      <c r="AO135" s="294">
        <f t="shared" si="12"/>
        <v>2167365.39</v>
      </c>
      <c r="AP135" s="268">
        <f t="shared" si="10"/>
        <v>94016.180000000168</v>
      </c>
    </row>
    <row r="136" spans="1:42" ht="15" thickBot="1" x14ac:dyDescent="0.25">
      <c r="A136" s="256" t="s">
        <v>326</v>
      </c>
      <c r="B136" s="256" t="s">
        <v>47</v>
      </c>
      <c r="C136" s="295">
        <v>3652</v>
      </c>
      <c r="D136" s="296" t="s">
        <v>937</v>
      </c>
      <c r="E136" s="251" t="s">
        <v>2718</v>
      </c>
      <c r="F136" s="89">
        <v>581271.73</v>
      </c>
      <c r="G136" s="89">
        <v>30951.5</v>
      </c>
      <c r="H136" s="89">
        <v>111601.93</v>
      </c>
      <c r="K136" s="251">
        <v>694304.16</v>
      </c>
      <c r="L136" s="251">
        <v>20777.68</v>
      </c>
      <c r="O136" s="232">
        <v>0</v>
      </c>
      <c r="P136" s="232">
        <v>71561.62</v>
      </c>
      <c r="R136" s="232">
        <v>2102</v>
      </c>
      <c r="S136" s="251">
        <v>20000</v>
      </c>
      <c r="U136" s="251">
        <v>-104.79</v>
      </c>
      <c r="V136" s="251">
        <v>2072080.16</v>
      </c>
      <c r="W136" s="73">
        <v>1199433.53</v>
      </c>
      <c r="X136" s="73">
        <v>21800</v>
      </c>
      <c r="Y136" s="73">
        <v>647.36</v>
      </c>
      <c r="AA136" s="73">
        <v>524496</v>
      </c>
      <c r="AB136" s="73">
        <v>208100</v>
      </c>
      <c r="AC136" s="90">
        <v>1041126</v>
      </c>
      <c r="AD136" s="90">
        <v>1385</v>
      </c>
      <c r="AF136" s="90">
        <v>607582.32999999996</v>
      </c>
      <c r="AG136" s="90">
        <v>95502.93</v>
      </c>
      <c r="AK136" s="266">
        <f>SUM(F136:I136)</f>
        <v>723825.15999999992</v>
      </c>
      <c r="AL136" s="267">
        <f>SUM(O136:R136)</f>
        <v>73663.62</v>
      </c>
      <c r="AM136" s="291">
        <f t="shared" si="9"/>
        <v>650161.53999999992</v>
      </c>
      <c r="AN136" s="286">
        <f t="shared" si="11"/>
        <v>1954476.8900000001</v>
      </c>
      <c r="AO136" s="294">
        <f t="shared" si="12"/>
        <v>1745596.26</v>
      </c>
      <c r="AP136" s="268">
        <f t="shared" si="10"/>
        <v>208880.63000000012</v>
      </c>
    </row>
    <row r="137" spans="1:42" ht="15" thickBot="1" x14ac:dyDescent="0.25">
      <c r="A137" s="256" t="s">
        <v>326</v>
      </c>
      <c r="B137" s="256" t="s">
        <v>47</v>
      </c>
      <c r="C137" s="295">
        <v>7302</v>
      </c>
      <c r="D137" s="296" t="s">
        <v>938</v>
      </c>
      <c r="E137" s="251" t="s">
        <v>2719</v>
      </c>
      <c r="F137" s="89">
        <v>589026.43000000005</v>
      </c>
      <c r="G137" s="89">
        <v>6570</v>
      </c>
      <c r="H137" s="89">
        <v>488067.89</v>
      </c>
      <c r="K137" s="251">
        <v>427317.97</v>
      </c>
      <c r="L137" s="251">
        <v>30682.19</v>
      </c>
      <c r="P137" s="232">
        <v>105328.27</v>
      </c>
      <c r="R137" s="232">
        <v>2509</v>
      </c>
      <c r="U137" s="251">
        <v>88459.71</v>
      </c>
      <c r="V137" s="251">
        <v>3517785.78</v>
      </c>
      <c r="W137" s="73">
        <v>2422607.61</v>
      </c>
      <c r="Y137" s="73">
        <v>761.26</v>
      </c>
      <c r="AA137" s="73">
        <v>1239644.7</v>
      </c>
      <c r="AB137" s="73">
        <v>251300</v>
      </c>
      <c r="AC137" s="90">
        <v>1930324.7</v>
      </c>
      <c r="AF137" s="90">
        <v>725549.03</v>
      </c>
      <c r="AG137" s="90">
        <v>42582.12</v>
      </c>
      <c r="AK137" s="266">
        <f>SUM(F137:I137)</f>
        <v>1083664.32</v>
      </c>
      <c r="AL137" s="267">
        <f>SUM(O137:R137)</f>
        <v>107837.27</v>
      </c>
      <c r="AM137" s="291">
        <f t="shared" si="9"/>
        <v>975827.05</v>
      </c>
      <c r="AN137" s="286">
        <f t="shared" si="11"/>
        <v>3914313.5699999994</v>
      </c>
      <c r="AO137" s="294">
        <f t="shared" si="12"/>
        <v>2698455.85</v>
      </c>
      <c r="AP137" s="268">
        <f t="shared" si="10"/>
        <v>1215857.7199999993</v>
      </c>
    </row>
    <row r="138" spans="1:42" ht="15" thickBot="1" x14ac:dyDescent="0.25">
      <c r="A138" s="256" t="s">
        <v>326</v>
      </c>
      <c r="B138" s="256" t="s">
        <v>47</v>
      </c>
      <c r="C138" s="295">
        <v>3122</v>
      </c>
      <c r="D138" s="296" t="s">
        <v>939</v>
      </c>
      <c r="E138" s="251" t="s">
        <v>2720</v>
      </c>
      <c r="F138" s="89">
        <v>424364.04</v>
      </c>
      <c r="G138" s="89">
        <v>49160</v>
      </c>
      <c r="H138" s="89">
        <v>227674.22</v>
      </c>
      <c r="K138" s="251">
        <v>707128</v>
      </c>
      <c r="L138" s="251">
        <v>303268.12</v>
      </c>
      <c r="O138" s="232">
        <v>24960</v>
      </c>
      <c r="P138" s="232">
        <v>60416.84</v>
      </c>
      <c r="R138" s="232">
        <v>2141</v>
      </c>
      <c r="S138" s="251">
        <v>101860</v>
      </c>
      <c r="U138" s="251">
        <v>-194811.16</v>
      </c>
      <c r="V138" s="251">
        <v>2461639.23</v>
      </c>
      <c r="W138" s="73">
        <v>1001578.84</v>
      </c>
      <c r="Y138" s="73">
        <v>633.6</v>
      </c>
      <c r="AA138" s="73">
        <v>1120549.5</v>
      </c>
      <c r="AB138" s="73">
        <v>275500</v>
      </c>
      <c r="AC138" s="90">
        <v>1605811.5</v>
      </c>
      <c r="AD138" s="90">
        <v>1200</v>
      </c>
      <c r="AF138" s="90">
        <v>678302.87</v>
      </c>
      <c r="AG138" s="90">
        <v>115447.24</v>
      </c>
      <c r="AK138" s="266">
        <f>SUM(F138:I138)</f>
        <v>701198.26</v>
      </c>
      <c r="AL138" s="267">
        <f>SUM(O138:R138)</f>
        <v>87517.84</v>
      </c>
      <c r="AM138" s="291">
        <f t="shared" si="9"/>
        <v>613680.42000000004</v>
      </c>
      <c r="AN138" s="286">
        <f t="shared" si="11"/>
        <v>2398261.94</v>
      </c>
      <c r="AO138" s="294">
        <f t="shared" si="12"/>
        <v>2400761.6100000003</v>
      </c>
      <c r="AP138" s="268">
        <f t="shared" si="10"/>
        <v>-2499.6700000003912</v>
      </c>
    </row>
    <row r="139" spans="1:42" ht="15" thickBot="1" x14ac:dyDescent="0.25">
      <c r="A139" s="256" t="s">
        <v>326</v>
      </c>
      <c r="B139" s="256" t="s">
        <v>47</v>
      </c>
      <c r="C139" s="295">
        <v>3540</v>
      </c>
      <c r="D139" s="296" t="s">
        <v>940</v>
      </c>
      <c r="E139" s="251" t="s">
        <v>2721</v>
      </c>
      <c r="F139" s="89">
        <v>231711.65</v>
      </c>
      <c r="G139" s="89">
        <v>14888</v>
      </c>
      <c r="H139" s="89">
        <v>126693.88</v>
      </c>
      <c r="K139" s="251">
        <v>2052680.94</v>
      </c>
      <c r="L139" s="251">
        <v>21880.29</v>
      </c>
      <c r="O139" s="232">
        <v>0</v>
      </c>
      <c r="P139" s="232">
        <v>60377.32</v>
      </c>
      <c r="R139" s="232">
        <v>3292</v>
      </c>
      <c r="S139" s="251">
        <v>49470</v>
      </c>
      <c r="T139" s="251">
        <v>-313129.26</v>
      </c>
      <c r="U139" s="251">
        <v>78950.75</v>
      </c>
      <c r="V139" s="251">
        <v>1490475.39</v>
      </c>
      <c r="W139" s="73">
        <v>1393731.47</v>
      </c>
      <c r="X139" s="73">
        <v>62920</v>
      </c>
      <c r="Y139" s="73">
        <v>322.17</v>
      </c>
      <c r="AA139" s="73">
        <v>807660.3</v>
      </c>
      <c r="AB139" s="73">
        <v>264670</v>
      </c>
      <c r="AC139" s="90">
        <v>1532940.3</v>
      </c>
      <c r="AF139" s="90">
        <v>846737.8</v>
      </c>
      <c r="AG139" s="90">
        <v>193622.47</v>
      </c>
      <c r="AJ139" s="90">
        <v>50000</v>
      </c>
      <c r="AK139" s="266">
        <f>SUM(F139:I139)</f>
        <v>373293.53</v>
      </c>
      <c r="AL139" s="267">
        <f>SUM(O139:R139)</f>
        <v>63669.32</v>
      </c>
      <c r="AM139" s="291">
        <f t="shared" si="9"/>
        <v>309624.21000000002</v>
      </c>
      <c r="AN139" s="286">
        <f t="shared" si="11"/>
        <v>2529303.94</v>
      </c>
      <c r="AO139" s="294">
        <f t="shared" si="12"/>
        <v>2623300.5700000003</v>
      </c>
      <c r="AP139" s="268">
        <f t="shared" si="10"/>
        <v>-93996.630000000354</v>
      </c>
    </row>
    <row r="140" spans="1:42" ht="15" thickBot="1" x14ac:dyDescent="0.25">
      <c r="A140" s="256" t="s">
        <v>326</v>
      </c>
      <c r="B140" s="256" t="s">
        <v>47</v>
      </c>
      <c r="C140" s="295">
        <v>8043</v>
      </c>
      <c r="D140" s="296" t="s">
        <v>941</v>
      </c>
      <c r="E140" s="251" t="s">
        <v>2722</v>
      </c>
      <c r="F140" s="89">
        <v>417952.26</v>
      </c>
      <c r="G140" s="89">
        <v>53085.65</v>
      </c>
      <c r="H140" s="89">
        <v>376313.44</v>
      </c>
      <c r="K140" s="251">
        <v>182384</v>
      </c>
      <c r="L140" s="251">
        <v>609442.15</v>
      </c>
      <c r="O140" s="232">
        <v>0</v>
      </c>
      <c r="P140" s="232">
        <v>61287.79</v>
      </c>
      <c r="R140" s="232">
        <v>8801</v>
      </c>
      <c r="S140" s="251">
        <v>233090</v>
      </c>
      <c r="T140" s="251">
        <v>-278782.13</v>
      </c>
      <c r="U140" s="251">
        <v>61716.160000000003</v>
      </c>
      <c r="V140" s="251">
        <v>3511106.83</v>
      </c>
      <c r="W140" s="73">
        <v>2044657.85</v>
      </c>
      <c r="X140" s="73">
        <v>108550</v>
      </c>
      <c r="AA140" s="73">
        <v>1085836</v>
      </c>
      <c r="AB140" s="73">
        <v>206000</v>
      </c>
      <c r="AC140" s="90">
        <v>2011427</v>
      </c>
      <c r="AF140" s="90">
        <v>1301250.92</v>
      </c>
      <c r="AG140" s="90">
        <v>45231.56</v>
      </c>
      <c r="AK140" s="266">
        <f>SUM(F140:I140)</f>
        <v>847351.35000000009</v>
      </c>
      <c r="AL140" s="267">
        <f>SUM(O140:R140)</f>
        <v>70088.790000000008</v>
      </c>
      <c r="AM140" s="291">
        <f t="shared" si="9"/>
        <v>777262.56</v>
      </c>
      <c r="AN140" s="286">
        <f t="shared" si="11"/>
        <v>3445043.85</v>
      </c>
      <c r="AO140" s="294">
        <f t="shared" si="12"/>
        <v>3357909.48</v>
      </c>
      <c r="AP140" s="268">
        <f t="shared" si="10"/>
        <v>87134.370000000112</v>
      </c>
    </row>
    <row r="141" spans="1:42" ht="15" thickBot="1" x14ac:dyDescent="0.25">
      <c r="A141" s="256" t="s">
        <v>326</v>
      </c>
      <c r="B141" s="256" t="s">
        <v>47</v>
      </c>
      <c r="C141" s="295">
        <v>4264</v>
      </c>
      <c r="D141" s="296" t="s">
        <v>942</v>
      </c>
      <c r="E141" s="251" t="s">
        <v>2723</v>
      </c>
      <c r="F141" s="89">
        <v>784446.43</v>
      </c>
      <c r="G141" s="89">
        <v>23133.75</v>
      </c>
      <c r="H141" s="89">
        <v>155812.75</v>
      </c>
      <c r="K141" s="251">
        <v>395647.47</v>
      </c>
      <c r="L141" s="251">
        <v>64159.79</v>
      </c>
      <c r="O141" s="232">
        <v>0</v>
      </c>
      <c r="P141" s="232">
        <v>80241.649999999994</v>
      </c>
      <c r="R141" s="232">
        <v>1122</v>
      </c>
      <c r="S141" s="251">
        <v>88375</v>
      </c>
      <c r="U141" s="251">
        <v>1852.01</v>
      </c>
      <c r="V141" s="251">
        <v>1290976.01</v>
      </c>
      <c r="W141" s="73">
        <v>2001780.78</v>
      </c>
      <c r="X141" s="73">
        <v>18000</v>
      </c>
      <c r="Y141" s="73">
        <v>938.33</v>
      </c>
      <c r="AA141" s="73">
        <v>1431148.5</v>
      </c>
      <c r="AB141" s="73">
        <v>210800</v>
      </c>
      <c r="AC141" s="90">
        <v>1773242.5</v>
      </c>
      <c r="AF141" s="90">
        <v>797383.71</v>
      </c>
      <c r="AG141" s="90">
        <v>153477.38</v>
      </c>
      <c r="AK141" s="266">
        <f>SUM(F141:I141)</f>
        <v>963392.93</v>
      </c>
      <c r="AL141" s="267">
        <f>SUM(O141:R141)</f>
        <v>81363.649999999994</v>
      </c>
      <c r="AM141" s="291">
        <f t="shared" si="9"/>
        <v>882029.28</v>
      </c>
      <c r="AN141" s="286">
        <f t="shared" si="11"/>
        <v>3662667.6100000003</v>
      </c>
      <c r="AO141" s="294">
        <f t="shared" si="12"/>
        <v>2724103.59</v>
      </c>
      <c r="AP141" s="268">
        <f t="shared" si="10"/>
        <v>938564.02000000048</v>
      </c>
    </row>
    <row r="142" spans="1:42" ht="15" thickBot="1" x14ac:dyDescent="0.25">
      <c r="A142" s="256" t="s">
        <v>326</v>
      </c>
      <c r="B142" s="256" t="s">
        <v>47</v>
      </c>
      <c r="C142" s="295">
        <v>4475</v>
      </c>
      <c r="D142" s="296" t="s">
        <v>943</v>
      </c>
      <c r="E142" s="251" t="s">
        <v>2724</v>
      </c>
      <c r="F142" s="89">
        <v>341349.49</v>
      </c>
      <c r="G142" s="89">
        <v>13817.5</v>
      </c>
      <c r="H142" s="89">
        <v>171142.72</v>
      </c>
      <c r="K142" s="251">
        <v>437731.65</v>
      </c>
      <c r="L142" s="251">
        <v>268139.07</v>
      </c>
      <c r="O142" s="232">
        <v>0</v>
      </c>
      <c r="P142" s="232">
        <v>37649.51</v>
      </c>
      <c r="R142" s="232">
        <v>2977</v>
      </c>
      <c r="U142" s="251">
        <v>27701.74</v>
      </c>
      <c r="V142" s="251">
        <v>431311.75</v>
      </c>
      <c r="W142" s="73">
        <v>2343169.79</v>
      </c>
      <c r="Y142" s="73">
        <v>541.29</v>
      </c>
      <c r="AA142" s="73">
        <v>773414</v>
      </c>
      <c r="AB142" s="73">
        <v>446500</v>
      </c>
      <c r="AC142" s="90">
        <v>1446196</v>
      </c>
      <c r="AD142" s="90">
        <v>1700</v>
      </c>
      <c r="AF142" s="90">
        <v>593066.48</v>
      </c>
      <c r="AG142" s="90">
        <v>140221.26999999999</v>
      </c>
      <c r="AK142" s="266">
        <f>SUM(F142:I142)</f>
        <v>526309.71</v>
      </c>
      <c r="AL142" s="267">
        <f>SUM(O142:R142)</f>
        <v>40626.51</v>
      </c>
      <c r="AM142" s="291">
        <f t="shared" si="9"/>
        <v>485683.19999999995</v>
      </c>
      <c r="AN142" s="286">
        <f t="shared" si="11"/>
        <v>3563625.08</v>
      </c>
      <c r="AO142" s="294">
        <f t="shared" si="12"/>
        <v>2181183.75</v>
      </c>
      <c r="AP142" s="268">
        <f t="shared" si="10"/>
        <v>1382441.33</v>
      </c>
    </row>
    <row r="143" spans="1:42" ht="15" thickBot="1" x14ac:dyDescent="0.25">
      <c r="A143" s="256" t="s">
        <v>326</v>
      </c>
      <c r="B143" s="256" t="s">
        <v>47</v>
      </c>
      <c r="C143" s="295">
        <v>4153</v>
      </c>
      <c r="D143" s="296" t="s">
        <v>944</v>
      </c>
      <c r="E143" s="251" t="s">
        <v>2725</v>
      </c>
      <c r="F143" s="89">
        <v>509058.93</v>
      </c>
      <c r="G143" s="89">
        <v>61992.75</v>
      </c>
      <c r="H143" s="89">
        <v>190428.37</v>
      </c>
      <c r="K143" s="251">
        <v>656202.07999999996</v>
      </c>
      <c r="L143" s="251">
        <v>397519.67</v>
      </c>
      <c r="O143" s="232">
        <v>0</v>
      </c>
      <c r="P143" s="232">
        <v>51124.3</v>
      </c>
      <c r="R143" s="232">
        <v>1932</v>
      </c>
      <c r="S143" s="251">
        <v>148100</v>
      </c>
      <c r="U143" s="251">
        <v>102514.45</v>
      </c>
      <c r="V143" s="251">
        <v>2115546</v>
      </c>
      <c r="W143" s="73">
        <v>1342068.51</v>
      </c>
      <c r="X143" s="73">
        <v>16800</v>
      </c>
      <c r="Y143" s="73">
        <v>634.33000000000004</v>
      </c>
      <c r="AA143" s="73">
        <v>862564.5</v>
      </c>
      <c r="AB143" s="73">
        <v>510300</v>
      </c>
      <c r="AC143" s="90">
        <v>1350644.5</v>
      </c>
      <c r="AF143" s="90">
        <v>758016.46</v>
      </c>
      <c r="AG143" s="90">
        <v>121458.17</v>
      </c>
      <c r="AK143" s="266">
        <f>SUM(F143:I143)</f>
        <v>761480.04999999993</v>
      </c>
      <c r="AL143" s="267">
        <f>SUM(O143:R143)</f>
        <v>53056.3</v>
      </c>
      <c r="AM143" s="291">
        <f t="shared" si="9"/>
        <v>708423.74999999988</v>
      </c>
      <c r="AN143" s="286">
        <f t="shared" si="11"/>
        <v>2732367.34</v>
      </c>
      <c r="AO143" s="294">
        <f t="shared" si="12"/>
        <v>2230119.13</v>
      </c>
      <c r="AP143" s="268">
        <f t="shared" si="10"/>
        <v>502248.20999999996</v>
      </c>
    </row>
    <row r="144" spans="1:42" ht="15" thickBot="1" x14ac:dyDescent="0.25">
      <c r="A144" s="256" t="s">
        <v>326</v>
      </c>
      <c r="B144" s="256" t="s">
        <v>47</v>
      </c>
      <c r="C144" s="295">
        <v>2552</v>
      </c>
      <c r="D144" s="296" t="s">
        <v>945</v>
      </c>
      <c r="E144" s="251" t="s">
        <v>2726</v>
      </c>
      <c r="F144" s="89">
        <v>333011.73</v>
      </c>
      <c r="G144" s="89">
        <v>3255</v>
      </c>
      <c r="H144" s="89">
        <v>118497.03</v>
      </c>
      <c r="K144" s="251">
        <v>1212463.26</v>
      </c>
      <c r="L144" s="251">
        <v>12789.4</v>
      </c>
      <c r="O144" s="232">
        <v>0</v>
      </c>
      <c r="P144" s="232">
        <v>48149.31</v>
      </c>
      <c r="R144" s="232">
        <v>1483</v>
      </c>
      <c r="S144" s="251">
        <v>79620</v>
      </c>
      <c r="U144" s="251">
        <v>45030.65</v>
      </c>
      <c r="V144" s="251">
        <v>2263113.85</v>
      </c>
      <c r="W144" s="73">
        <v>867212.13</v>
      </c>
      <c r="Y144" s="73">
        <v>311.3</v>
      </c>
      <c r="AA144" s="73">
        <v>885703.5</v>
      </c>
      <c r="AB144" s="73">
        <v>206000</v>
      </c>
      <c r="AC144" s="90">
        <v>1286488.5</v>
      </c>
      <c r="AD144" s="90">
        <v>4160</v>
      </c>
      <c r="AF144" s="90">
        <v>471162.88</v>
      </c>
      <c r="AG144" s="90">
        <v>135078.57</v>
      </c>
      <c r="AK144" s="266">
        <f>SUM(F144:I144)</f>
        <v>454763.76</v>
      </c>
      <c r="AL144" s="267">
        <f>SUM(O144:R144)</f>
        <v>49632.31</v>
      </c>
      <c r="AM144" s="291">
        <f t="shared" si="9"/>
        <v>405131.45</v>
      </c>
      <c r="AN144" s="286">
        <f t="shared" si="11"/>
        <v>1959226.9300000002</v>
      </c>
      <c r="AO144" s="294">
        <f t="shared" si="12"/>
        <v>1896889.95</v>
      </c>
      <c r="AP144" s="268">
        <f t="shared" si="10"/>
        <v>62336.980000000214</v>
      </c>
    </row>
    <row r="145" spans="1:42" ht="15" thickBot="1" x14ac:dyDescent="0.25">
      <c r="A145" s="256" t="s">
        <v>326</v>
      </c>
      <c r="B145" s="256" t="s">
        <v>47</v>
      </c>
      <c r="C145" s="295">
        <v>5199</v>
      </c>
      <c r="D145" s="296" t="s">
        <v>946</v>
      </c>
      <c r="E145" s="251" t="s">
        <v>2727</v>
      </c>
      <c r="F145" s="89">
        <v>287914.21999999997</v>
      </c>
      <c r="G145" s="89">
        <v>23224</v>
      </c>
      <c r="H145" s="89">
        <v>307778.53000000003</v>
      </c>
      <c r="K145" s="251">
        <v>716605.4</v>
      </c>
      <c r="L145" s="251">
        <v>47343.1</v>
      </c>
      <c r="O145" s="232">
        <v>0</v>
      </c>
      <c r="P145" s="232">
        <v>70794.05</v>
      </c>
      <c r="R145" s="232">
        <v>2737</v>
      </c>
      <c r="S145" s="251">
        <v>158600</v>
      </c>
      <c r="U145" s="251">
        <v>140107.18</v>
      </c>
      <c r="V145" s="251">
        <v>2512572.4500000002</v>
      </c>
      <c r="W145" s="73">
        <v>1387742.84</v>
      </c>
      <c r="X145" s="73">
        <v>52400</v>
      </c>
      <c r="Y145" s="73">
        <v>502.5</v>
      </c>
      <c r="AA145" s="73">
        <v>1428462</v>
      </c>
      <c r="AB145" s="73">
        <v>206000</v>
      </c>
      <c r="AC145" s="90">
        <v>2073762</v>
      </c>
      <c r="AD145" s="90">
        <v>1420</v>
      </c>
      <c r="AF145" s="90">
        <v>870056.01</v>
      </c>
      <c r="AG145" s="90">
        <v>49537.49</v>
      </c>
      <c r="AI145" s="90">
        <v>197346.35</v>
      </c>
      <c r="AK145" s="266">
        <f>SUM(F145:I145)</f>
        <v>618916.75</v>
      </c>
      <c r="AL145" s="267">
        <f>SUM(O145:R145)</f>
        <v>73531.05</v>
      </c>
      <c r="AM145" s="291">
        <f t="shared" si="9"/>
        <v>545385.69999999995</v>
      </c>
      <c r="AN145" s="286">
        <f t="shared" si="11"/>
        <v>3075107.34</v>
      </c>
      <c r="AO145" s="294">
        <f t="shared" si="12"/>
        <v>3192121.85</v>
      </c>
      <c r="AP145" s="268">
        <f t="shared" si="10"/>
        <v>-117014.51000000024</v>
      </c>
    </row>
    <row r="146" spans="1:42" ht="15" thickBot="1" x14ac:dyDescent="0.25">
      <c r="A146" s="256" t="s">
        <v>326</v>
      </c>
      <c r="B146" s="256" t="s">
        <v>47</v>
      </c>
      <c r="C146" s="295">
        <v>7299</v>
      </c>
      <c r="D146" s="296" t="s">
        <v>947</v>
      </c>
      <c r="E146" s="251" t="s">
        <v>2728</v>
      </c>
      <c r="F146" s="89">
        <v>599604.77</v>
      </c>
      <c r="G146" s="89">
        <v>43292.04</v>
      </c>
      <c r="H146" s="89">
        <v>204311.27</v>
      </c>
      <c r="K146" s="251">
        <v>1952795.64</v>
      </c>
      <c r="L146" s="251">
        <v>714389.05</v>
      </c>
      <c r="O146" s="232">
        <v>0</v>
      </c>
      <c r="P146" s="232">
        <v>81684.399999999994</v>
      </c>
      <c r="R146" s="232">
        <v>3204</v>
      </c>
      <c r="S146" s="251">
        <v>12150</v>
      </c>
      <c r="U146" s="251">
        <v>216130.25</v>
      </c>
      <c r="V146" s="251">
        <v>1298036.29</v>
      </c>
      <c r="W146" s="73">
        <v>1975676.16</v>
      </c>
      <c r="Y146" s="73">
        <v>509.25</v>
      </c>
      <c r="AA146" s="73">
        <v>1035372.5</v>
      </c>
      <c r="AB146" s="73">
        <v>301700</v>
      </c>
      <c r="AC146" s="90">
        <v>1691522.5</v>
      </c>
      <c r="AF146" s="90">
        <v>932485.92</v>
      </c>
      <c r="AG146" s="90">
        <v>355937.06</v>
      </c>
      <c r="AK146" s="266">
        <f>SUM(F146:I146)</f>
        <v>847208.08000000007</v>
      </c>
      <c r="AL146" s="267">
        <f>SUM(O146:R146)</f>
        <v>84888.4</v>
      </c>
      <c r="AM146" s="291">
        <f t="shared" si="9"/>
        <v>762319.68</v>
      </c>
      <c r="AN146" s="286">
        <f t="shared" si="11"/>
        <v>3313257.91</v>
      </c>
      <c r="AO146" s="294">
        <f t="shared" si="12"/>
        <v>2979945.48</v>
      </c>
      <c r="AP146" s="268">
        <f t="shared" si="10"/>
        <v>333312.43000000017</v>
      </c>
    </row>
    <row r="147" spans="1:42" ht="15" thickBot="1" x14ac:dyDescent="0.25">
      <c r="A147" s="256" t="s">
        <v>330</v>
      </c>
      <c r="B147" s="256" t="s">
        <v>48</v>
      </c>
      <c r="C147" s="295">
        <v>3325</v>
      </c>
      <c r="D147" s="296" t="s">
        <v>948</v>
      </c>
      <c r="E147" s="251" t="s">
        <v>2729</v>
      </c>
      <c r="F147" s="89">
        <v>504801.31</v>
      </c>
      <c r="G147" s="89">
        <v>41604.65</v>
      </c>
      <c r="H147" s="89">
        <v>605303.19999999995</v>
      </c>
      <c r="K147" s="251">
        <v>744882</v>
      </c>
      <c r="L147" s="251">
        <v>258083.98</v>
      </c>
      <c r="O147" s="232">
        <v>63</v>
      </c>
      <c r="P147" s="232">
        <v>95102.58</v>
      </c>
      <c r="U147" s="251">
        <v>301959.06</v>
      </c>
      <c r="V147" s="251">
        <v>1854562.35</v>
      </c>
      <c r="W147" s="73">
        <v>1583019.68</v>
      </c>
      <c r="X147" s="73">
        <v>59280</v>
      </c>
      <c r="Y147" s="73">
        <v>1640.25</v>
      </c>
      <c r="AA147" s="73">
        <v>679864.5</v>
      </c>
      <c r="AB147" s="73">
        <v>111183.92</v>
      </c>
      <c r="AC147" s="90">
        <v>1427874.5</v>
      </c>
      <c r="AF147" s="90">
        <v>748312.21</v>
      </c>
      <c r="AG147" s="90">
        <v>208115.08</v>
      </c>
      <c r="AK147" s="266">
        <f>SUM(F147:I147)</f>
        <v>1151709.1599999999</v>
      </c>
      <c r="AL147" s="267">
        <f>SUM(O147:R147)</f>
        <v>95165.58</v>
      </c>
      <c r="AM147" s="291">
        <f t="shared" si="9"/>
        <v>1056543.5799999998</v>
      </c>
      <c r="AN147" s="286">
        <f t="shared" si="11"/>
        <v>2434988.3499999996</v>
      </c>
      <c r="AO147" s="294">
        <f t="shared" si="12"/>
        <v>2384301.79</v>
      </c>
      <c r="AP147" s="268">
        <f t="shared" si="10"/>
        <v>50686.55999999959</v>
      </c>
    </row>
    <row r="148" spans="1:42" ht="15" thickBot="1" x14ac:dyDescent="0.25">
      <c r="A148" s="256" t="s">
        <v>330</v>
      </c>
      <c r="B148" s="256" t="s">
        <v>48</v>
      </c>
      <c r="C148" s="295">
        <v>5397</v>
      </c>
      <c r="D148" s="296" t="s">
        <v>949</v>
      </c>
      <c r="E148" s="251" t="s">
        <v>2730</v>
      </c>
      <c r="F148" s="89">
        <v>1420042.8</v>
      </c>
      <c r="G148" s="89">
        <v>41468.35</v>
      </c>
      <c r="H148" s="89">
        <v>47963.74</v>
      </c>
      <c r="K148" s="251">
        <v>873888.19</v>
      </c>
      <c r="L148" s="251">
        <v>421065.02</v>
      </c>
      <c r="O148" s="232">
        <v>0</v>
      </c>
      <c r="P148" s="232">
        <v>191250</v>
      </c>
      <c r="U148" s="251">
        <v>486310.76</v>
      </c>
      <c r="V148" s="251">
        <v>3974625.34</v>
      </c>
      <c r="W148" s="73">
        <v>2203989.17</v>
      </c>
      <c r="X148" s="73">
        <v>237850</v>
      </c>
      <c r="Y148" s="73">
        <v>2154.7399999999998</v>
      </c>
      <c r="AA148" s="73">
        <v>788602.5</v>
      </c>
      <c r="AB148" s="73">
        <v>115377.44</v>
      </c>
      <c r="AC148" s="90">
        <v>1587642.5</v>
      </c>
      <c r="AF148" s="90">
        <v>1127784.1299999999</v>
      </c>
      <c r="AG148" s="90">
        <v>269777.40000000002</v>
      </c>
      <c r="AJ148" s="90">
        <v>800</v>
      </c>
      <c r="AK148" s="266">
        <f>SUM(F148:I148)</f>
        <v>1509474.8900000001</v>
      </c>
      <c r="AL148" s="267">
        <f>SUM(O148:R148)</f>
        <v>191250</v>
      </c>
      <c r="AM148" s="291">
        <f t="shared" si="9"/>
        <v>1318224.8900000001</v>
      </c>
      <c r="AN148" s="286">
        <f t="shared" si="11"/>
        <v>3347973.85</v>
      </c>
      <c r="AO148" s="294">
        <f t="shared" si="12"/>
        <v>2986004.03</v>
      </c>
      <c r="AP148" s="268">
        <f t="shared" si="10"/>
        <v>361969.8200000003</v>
      </c>
    </row>
    <row r="149" spans="1:42" ht="15" thickBot="1" x14ac:dyDescent="0.25">
      <c r="A149" s="256" t="s">
        <v>330</v>
      </c>
      <c r="B149" s="256" t="s">
        <v>48</v>
      </c>
      <c r="C149" s="295">
        <v>2048</v>
      </c>
      <c r="D149" s="296" t="s">
        <v>950</v>
      </c>
      <c r="E149" s="251" t="s">
        <v>2731</v>
      </c>
      <c r="F149" s="89">
        <v>606521.21</v>
      </c>
      <c r="G149" s="89">
        <v>10345</v>
      </c>
      <c r="H149" s="89">
        <v>44587.01</v>
      </c>
      <c r="K149" s="251">
        <v>1031304.24</v>
      </c>
      <c r="L149" s="251">
        <v>484035.1</v>
      </c>
      <c r="M149" s="251">
        <v>3500</v>
      </c>
      <c r="O149" s="232">
        <v>4800</v>
      </c>
      <c r="P149" s="232">
        <v>39671.300000000003</v>
      </c>
      <c r="R149" s="232">
        <v>1895.33</v>
      </c>
      <c r="U149" s="251">
        <v>128779.28</v>
      </c>
      <c r="V149" s="251">
        <v>2427116.52</v>
      </c>
      <c r="W149" s="73">
        <v>910904.14</v>
      </c>
      <c r="X149" s="73">
        <v>180850</v>
      </c>
      <c r="Y149" s="73">
        <v>883.88</v>
      </c>
      <c r="AA149" s="73">
        <v>1544170.6</v>
      </c>
      <c r="AB149" s="73">
        <v>100362.44</v>
      </c>
      <c r="AC149" s="90">
        <v>1770520.6</v>
      </c>
      <c r="AF149" s="90">
        <v>605539.77</v>
      </c>
      <c r="AG149" s="90">
        <v>196698.44</v>
      </c>
      <c r="AJ149" s="90">
        <v>2200</v>
      </c>
      <c r="AK149" s="266">
        <f>SUM(F149:I149)</f>
        <v>661453.22</v>
      </c>
      <c r="AL149" s="267">
        <f>SUM(O149:R149)</f>
        <v>46366.630000000005</v>
      </c>
      <c r="AM149" s="291">
        <f t="shared" si="9"/>
        <v>615086.59</v>
      </c>
      <c r="AN149" s="286">
        <f t="shared" si="11"/>
        <v>2737171.06</v>
      </c>
      <c r="AO149" s="294">
        <f t="shared" si="12"/>
        <v>2574958.81</v>
      </c>
      <c r="AP149" s="268">
        <f t="shared" si="10"/>
        <v>162212.25</v>
      </c>
    </row>
    <row r="150" spans="1:42" ht="15" thickBot="1" x14ac:dyDescent="0.25">
      <c r="A150" s="256" t="s">
        <v>330</v>
      </c>
      <c r="B150" s="256" t="s">
        <v>48</v>
      </c>
      <c r="C150" s="295">
        <v>5559</v>
      </c>
      <c r="D150" s="296" t="s">
        <v>951</v>
      </c>
      <c r="E150" s="251" t="s">
        <v>2732</v>
      </c>
      <c r="F150" s="89">
        <v>1131414.3400000001</v>
      </c>
      <c r="G150" s="89">
        <v>9503.81</v>
      </c>
      <c r="H150" s="89">
        <v>234591.52</v>
      </c>
      <c r="K150" s="251">
        <v>841668.42</v>
      </c>
      <c r="L150" s="251">
        <v>628318.42000000004</v>
      </c>
      <c r="O150" s="232">
        <v>440</v>
      </c>
      <c r="P150" s="232">
        <v>95500</v>
      </c>
      <c r="R150" s="232">
        <v>2005.62</v>
      </c>
      <c r="U150" s="251">
        <v>502435.42</v>
      </c>
      <c r="V150" s="251">
        <v>2538450.7999999998</v>
      </c>
      <c r="W150" s="73">
        <v>1034930.28</v>
      </c>
      <c r="X150" s="73">
        <v>264900</v>
      </c>
      <c r="Y150" s="73">
        <v>1423.91</v>
      </c>
      <c r="AA150" s="73">
        <v>1883248.5</v>
      </c>
      <c r="AB150" s="73">
        <v>196519.08</v>
      </c>
      <c r="AC150" s="90">
        <v>2228042.5</v>
      </c>
      <c r="AF150" s="90">
        <v>707789.23</v>
      </c>
      <c r="AG150" s="90">
        <v>275325.61</v>
      </c>
      <c r="AK150" s="266">
        <f>SUM(F150:I150)</f>
        <v>1375509.6700000002</v>
      </c>
      <c r="AL150" s="267">
        <f>SUM(O150:R150)</f>
        <v>97945.62</v>
      </c>
      <c r="AM150" s="291">
        <f t="shared" si="9"/>
        <v>1277564.0500000003</v>
      </c>
      <c r="AN150" s="286">
        <f t="shared" si="11"/>
        <v>3381021.77</v>
      </c>
      <c r="AO150" s="294">
        <f t="shared" si="12"/>
        <v>3211157.34</v>
      </c>
      <c r="AP150" s="268">
        <f t="shared" si="10"/>
        <v>169864.43000000017</v>
      </c>
    </row>
    <row r="151" spans="1:42" ht="15" thickBot="1" x14ac:dyDescent="0.25">
      <c r="A151" s="256" t="s">
        <v>330</v>
      </c>
      <c r="B151" s="256" t="s">
        <v>48</v>
      </c>
      <c r="C151" s="295">
        <v>3394</v>
      </c>
      <c r="D151" s="296" t="s">
        <v>952</v>
      </c>
      <c r="E151" s="251" t="s">
        <v>2733</v>
      </c>
      <c r="F151" s="89">
        <v>841229.82</v>
      </c>
      <c r="G151" s="89">
        <v>62737.7</v>
      </c>
      <c r="H151" s="89">
        <v>388002.51</v>
      </c>
      <c r="K151" s="251">
        <v>1024780.55</v>
      </c>
      <c r="L151" s="251">
        <v>374925.24</v>
      </c>
      <c r="O151" s="232">
        <v>6760</v>
      </c>
      <c r="P151" s="232">
        <v>488758.86</v>
      </c>
      <c r="U151" s="251">
        <v>277956.95</v>
      </c>
      <c r="V151" s="251">
        <v>3053279.47</v>
      </c>
      <c r="W151" s="73">
        <v>1898752.64</v>
      </c>
      <c r="X151" s="73">
        <v>136900</v>
      </c>
      <c r="Y151" s="73">
        <v>1396.8</v>
      </c>
      <c r="AA151" s="73">
        <v>935487</v>
      </c>
      <c r="AB151" s="73">
        <v>270046.36</v>
      </c>
      <c r="AC151" s="90">
        <v>1537751</v>
      </c>
      <c r="AF151" s="90">
        <v>1467494.75</v>
      </c>
      <c r="AG151" s="90">
        <v>136385.89000000001</v>
      </c>
      <c r="AK151" s="266">
        <f>SUM(F151:I151)</f>
        <v>1291970.0299999998</v>
      </c>
      <c r="AL151" s="267">
        <f>SUM(O151:R151)</f>
        <v>495518.86</v>
      </c>
      <c r="AM151" s="291">
        <f t="shared" si="9"/>
        <v>796451.16999999981</v>
      </c>
      <c r="AN151" s="286">
        <f t="shared" si="11"/>
        <v>3242582.8</v>
      </c>
      <c r="AO151" s="294">
        <f t="shared" si="12"/>
        <v>3141631.64</v>
      </c>
      <c r="AP151" s="268">
        <f t="shared" si="10"/>
        <v>100951.15999999968</v>
      </c>
    </row>
    <row r="152" spans="1:42" ht="15" thickBot="1" x14ac:dyDescent="0.25">
      <c r="A152" s="256" t="s">
        <v>330</v>
      </c>
      <c r="B152" s="256" t="s">
        <v>48</v>
      </c>
      <c r="C152" s="295">
        <v>4182</v>
      </c>
      <c r="D152" s="296" t="s">
        <v>953</v>
      </c>
      <c r="E152" s="251" t="s">
        <v>2734</v>
      </c>
      <c r="F152" s="89">
        <v>627206.56000000006</v>
      </c>
      <c r="G152" s="89">
        <v>24338.19</v>
      </c>
      <c r="H152" s="89">
        <v>50418.6</v>
      </c>
      <c r="K152" s="251">
        <v>251033.3</v>
      </c>
      <c r="L152" s="251">
        <v>191910.05</v>
      </c>
      <c r="P152" s="232">
        <v>63300</v>
      </c>
      <c r="U152" s="251">
        <v>411308.96</v>
      </c>
      <c r="V152" s="251">
        <v>1819262.69</v>
      </c>
      <c r="W152" s="73">
        <v>1385157.4</v>
      </c>
      <c r="X152" s="73">
        <v>248770</v>
      </c>
      <c r="Y152" s="73">
        <v>743.16</v>
      </c>
      <c r="AA152" s="73">
        <v>948465</v>
      </c>
      <c r="AB152" s="73">
        <v>173720.95999999999</v>
      </c>
      <c r="AC152" s="90">
        <v>1654015</v>
      </c>
      <c r="AF152" s="90">
        <v>812972.56</v>
      </c>
      <c r="AG152" s="90">
        <v>87482.94</v>
      </c>
      <c r="AK152" s="266">
        <f>SUM(F152:I152)</f>
        <v>701963.35</v>
      </c>
      <c r="AL152" s="267">
        <f>SUM(O152:R152)</f>
        <v>63300</v>
      </c>
      <c r="AM152" s="291">
        <f t="shared" si="9"/>
        <v>638663.35</v>
      </c>
      <c r="AN152" s="286">
        <f t="shared" si="11"/>
        <v>2756856.5199999996</v>
      </c>
      <c r="AO152" s="294">
        <f t="shared" si="12"/>
        <v>2554470.5</v>
      </c>
      <c r="AP152" s="268">
        <f t="shared" si="10"/>
        <v>202386.01999999955</v>
      </c>
    </row>
    <row r="153" spans="1:42" ht="15" thickBot="1" x14ac:dyDescent="0.25">
      <c r="A153" s="256" t="s">
        <v>330</v>
      </c>
      <c r="B153" s="256" t="s">
        <v>48</v>
      </c>
      <c r="C153" s="295">
        <v>4497</v>
      </c>
      <c r="D153" s="296" t="s">
        <v>954</v>
      </c>
      <c r="E153" s="251" t="s">
        <v>2735</v>
      </c>
      <c r="F153" s="89">
        <v>503358</v>
      </c>
      <c r="G153" s="89">
        <v>18764.45</v>
      </c>
      <c r="H153" s="89">
        <v>521292.99</v>
      </c>
      <c r="K153" s="251">
        <v>960849.17</v>
      </c>
      <c r="L153" s="251">
        <v>143706.38</v>
      </c>
      <c r="O153" s="232">
        <v>4680</v>
      </c>
      <c r="P153" s="232">
        <v>52637</v>
      </c>
      <c r="U153" s="251">
        <v>363417.3</v>
      </c>
      <c r="V153" s="251">
        <v>2522678.58</v>
      </c>
      <c r="W153" s="73">
        <v>1062581.8</v>
      </c>
      <c r="X153" s="73">
        <v>232610</v>
      </c>
      <c r="Y153" s="73">
        <v>444.56</v>
      </c>
      <c r="AA153" s="73">
        <v>1718986.5</v>
      </c>
      <c r="AB153" s="73">
        <v>110968.24</v>
      </c>
      <c r="AC153" s="90">
        <v>2084856.5</v>
      </c>
      <c r="AF153" s="90">
        <v>799429.32</v>
      </c>
      <c r="AG153" s="90">
        <v>194391.46</v>
      </c>
      <c r="AK153" s="266">
        <f>SUM(F153:I153)</f>
        <v>1043415.44</v>
      </c>
      <c r="AL153" s="267">
        <f>SUM(O153:R153)</f>
        <v>57317</v>
      </c>
      <c r="AM153" s="291">
        <f t="shared" si="9"/>
        <v>986098.44</v>
      </c>
      <c r="AN153" s="286">
        <f t="shared" si="11"/>
        <v>3125591.1000000006</v>
      </c>
      <c r="AO153" s="294">
        <f t="shared" si="12"/>
        <v>3078677.28</v>
      </c>
      <c r="AP153" s="268">
        <f t="shared" si="10"/>
        <v>46913.820000000764</v>
      </c>
    </row>
    <row r="154" spans="1:42" ht="15" thickBot="1" x14ac:dyDescent="0.25">
      <c r="A154" s="256" t="s">
        <v>330</v>
      </c>
      <c r="B154" s="256" t="s">
        <v>48</v>
      </c>
      <c r="C154" s="295">
        <v>4239</v>
      </c>
      <c r="D154" s="296" t="s">
        <v>955</v>
      </c>
      <c r="E154" s="251" t="s">
        <v>2736</v>
      </c>
      <c r="F154" s="89">
        <v>393282.45</v>
      </c>
      <c r="G154" s="89">
        <v>1740</v>
      </c>
      <c r="H154" s="89">
        <v>128301.67</v>
      </c>
      <c r="K154" s="251">
        <v>1152308.32</v>
      </c>
      <c r="L154" s="251">
        <v>263272.65000000002</v>
      </c>
      <c r="O154" s="232">
        <v>3000</v>
      </c>
      <c r="P154" s="232">
        <v>62051.3</v>
      </c>
      <c r="R154" s="232">
        <v>0</v>
      </c>
      <c r="U154" s="251">
        <v>324338.53000000003</v>
      </c>
      <c r="V154" s="251">
        <v>4801199.47</v>
      </c>
      <c r="W154" s="73">
        <v>1039390.81</v>
      </c>
      <c r="X154" s="73">
        <v>52300</v>
      </c>
      <c r="Y154" s="73">
        <v>650.20000000000005</v>
      </c>
      <c r="AA154" s="73">
        <v>324261</v>
      </c>
      <c r="AB154" s="73">
        <v>167012.72</v>
      </c>
      <c r="AC154" s="90">
        <v>781601</v>
      </c>
      <c r="AF154" s="90">
        <v>858514.58</v>
      </c>
      <c r="AG154" s="90">
        <v>320707.28000000003</v>
      </c>
      <c r="AK154" s="266">
        <f>SUM(F154:I154)</f>
        <v>523324.12</v>
      </c>
      <c r="AL154" s="267">
        <f>SUM(O154:R154)</f>
        <v>65051.3</v>
      </c>
      <c r="AM154" s="291">
        <f t="shared" si="9"/>
        <v>458272.82</v>
      </c>
      <c r="AN154" s="286">
        <f t="shared" si="11"/>
        <v>1583614.73</v>
      </c>
      <c r="AO154" s="294">
        <f t="shared" si="12"/>
        <v>1960822.86</v>
      </c>
      <c r="AP154" s="268">
        <f t="shared" si="10"/>
        <v>-377208.13000000012</v>
      </c>
    </row>
    <row r="155" spans="1:42" ht="15" thickBot="1" x14ac:dyDescent="0.25">
      <c r="A155" s="256" t="s">
        <v>330</v>
      </c>
      <c r="B155" s="256" t="s">
        <v>48</v>
      </c>
      <c r="C155" s="295">
        <v>3891</v>
      </c>
      <c r="D155" s="296" t="s">
        <v>956</v>
      </c>
      <c r="E155" s="251" t="s">
        <v>2737</v>
      </c>
      <c r="F155" s="89">
        <v>191830.5</v>
      </c>
      <c r="G155" s="89">
        <v>27847.4</v>
      </c>
      <c r="H155" s="89">
        <v>363376.94</v>
      </c>
      <c r="K155" s="251">
        <v>1457378.3</v>
      </c>
      <c r="L155" s="251">
        <v>197614.59</v>
      </c>
      <c r="O155" s="232">
        <v>36500</v>
      </c>
      <c r="P155" s="232">
        <v>186527.99</v>
      </c>
      <c r="R155" s="232">
        <v>0</v>
      </c>
      <c r="U155" s="251">
        <v>1077311.21</v>
      </c>
      <c r="V155" s="251">
        <v>5209136.26</v>
      </c>
      <c r="W155" s="73">
        <v>1279998.5900000001</v>
      </c>
      <c r="Y155" s="73">
        <v>311.26</v>
      </c>
      <c r="AA155" s="73">
        <v>1369714.5</v>
      </c>
      <c r="AB155" s="73">
        <v>99839.44</v>
      </c>
      <c r="AC155" s="90">
        <v>1871314.5</v>
      </c>
      <c r="AF155" s="90">
        <v>713284.06</v>
      </c>
      <c r="AG155" s="90">
        <v>358840.68</v>
      </c>
      <c r="AK155" s="266">
        <f>SUM(F155:I155)</f>
        <v>583054.84</v>
      </c>
      <c r="AL155" s="267">
        <f>SUM(O155:R155)</f>
        <v>223027.99</v>
      </c>
      <c r="AM155" s="291">
        <f t="shared" si="9"/>
        <v>360026.85</v>
      </c>
      <c r="AN155" s="286">
        <f t="shared" si="11"/>
        <v>2749863.79</v>
      </c>
      <c r="AO155" s="294">
        <f t="shared" si="12"/>
        <v>2943439.24</v>
      </c>
      <c r="AP155" s="268">
        <f t="shared" si="10"/>
        <v>-193575.45000000019</v>
      </c>
    </row>
    <row r="156" spans="1:42" ht="15" thickBot="1" x14ac:dyDescent="0.25">
      <c r="A156" s="256" t="s">
        <v>330</v>
      </c>
      <c r="B156" s="256" t="s">
        <v>48</v>
      </c>
      <c r="C156" s="295">
        <v>3687</v>
      </c>
      <c r="D156" s="296" t="s">
        <v>957</v>
      </c>
      <c r="E156" s="251" t="s">
        <v>2738</v>
      </c>
      <c r="F156" s="89">
        <v>610616.6</v>
      </c>
      <c r="G156" s="89">
        <v>16258.15</v>
      </c>
      <c r="H156" s="89">
        <v>302399.25</v>
      </c>
      <c r="K156" s="251">
        <v>870629.68</v>
      </c>
      <c r="L156" s="251">
        <v>130823.3</v>
      </c>
      <c r="O156" s="232">
        <v>3500</v>
      </c>
      <c r="P156" s="232">
        <v>116150</v>
      </c>
      <c r="U156" s="251">
        <v>544916.13</v>
      </c>
      <c r="V156" s="251">
        <v>2453318.4700000002</v>
      </c>
      <c r="W156" s="73">
        <v>799526.86</v>
      </c>
      <c r="Y156" s="73">
        <v>906.87</v>
      </c>
      <c r="AA156" s="73">
        <v>771246</v>
      </c>
      <c r="AB156" s="73">
        <v>142756.98000000001</v>
      </c>
      <c r="AC156" s="90">
        <v>974642.5</v>
      </c>
      <c r="AF156" s="90">
        <v>847152.64000000001</v>
      </c>
      <c r="AG156" s="90">
        <v>197875.83</v>
      </c>
      <c r="AK156" s="266">
        <f>SUM(F156:I156)</f>
        <v>929274</v>
      </c>
      <c r="AL156" s="267">
        <f>SUM(O156:R156)</f>
        <v>119650</v>
      </c>
      <c r="AM156" s="291">
        <f t="shared" si="9"/>
        <v>809624</v>
      </c>
      <c r="AN156" s="286">
        <f t="shared" si="11"/>
        <v>1714436.71</v>
      </c>
      <c r="AO156" s="294">
        <f t="shared" si="12"/>
        <v>2019670.9700000002</v>
      </c>
      <c r="AP156" s="268">
        <f t="shared" si="10"/>
        <v>-305234.26000000024</v>
      </c>
    </row>
    <row r="157" spans="1:42" ht="15" thickBot="1" x14ac:dyDescent="0.25">
      <c r="A157" s="256" t="s">
        <v>330</v>
      </c>
      <c r="B157" s="256" t="s">
        <v>48</v>
      </c>
      <c r="C157" s="295">
        <v>7013</v>
      </c>
      <c r="D157" s="296" t="s">
        <v>958</v>
      </c>
      <c r="E157" s="251" t="s">
        <v>2739</v>
      </c>
      <c r="F157" s="89">
        <v>861590.32</v>
      </c>
      <c r="G157" s="89">
        <v>72516.429999999993</v>
      </c>
      <c r="H157" s="89">
        <v>493536.9</v>
      </c>
      <c r="K157" s="251">
        <v>323686.14</v>
      </c>
      <c r="L157" s="251">
        <v>1157702.94</v>
      </c>
      <c r="O157" s="232">
        <v>39540</v>
      </c>
      <c r="P157" s="232">
        <v>94747.24</v>
      </c>
      <c r="S157" s="251">
        <v>3100</v>
      </c>
      <c r="U157" s="251">
        <v>558350.16</v>
      </c>
      <c r="V157" s="251">
        <v>4517827.99</v>
      </c>
      <c r="W157" s="73">
        <v>1881381.01</v>
      </c>
      <c r="Y157" s="73">
        <v>1570.42</v>
      </c>
      <c r="AA157" s="73">
        <v>1367133</v>
      </c>
      <c r="AB157" s="73">
        <v>236540.17</v>
      </c>
      <c r="AC157" s="90">
        <v>1916824.45</v>
      </c>
      <c r="AF157" s="90">
        <v>1024264.04</v>
      </c>
      <c r="AG157" s="90">
        <v>428971.27</v>
      </c>
      <c r="AJ157" s="90">
        <v>97859</v>
      </c>
      <c r="AK157" s="266">
        <f>SUM(F157:I157)</f>
        <v>1427643.65</v>
      </c>
      <c r="AL157" s="267">
        <f>SUM(O157:R157)</f>
        <v>134287.24</v>
      </c>
      <c r="AM157" s="291">
        <f t="shared" si="9"/>
        <v>1293356.4099999999</v>
      </c>
      <c r="AN157" s="286">
        <f t="shared" si="11"/>
        <v>3486624.5999999996</v>
      </c>
      <c r="AO157" s="294">
        <f t="shared" si="12"/>
        <v>3467918.7600000002</v>
      </c>
      <c r="AP157" s="268">
        <f t="shared" si="10"/>
        <v>18705.839999999385</v>
      </c>
    </row>
    <row r="158" spans="1:42" ht="15" thickBot="1" x14ac:dyDescent="0.25">
      <c r="A158" s="256" t="s">
        <v>330</v>
      </c>
      <c r="B158" s="256" t="s">
        <v>48</v>
      </c>
      <c r="C158" s="295">
        <v>4588</v>
      </c>
      <c r="D158" s="296" t="s">
        <v>959</v>
      </c>
      <c r="E158" s="251" t="s">
        <v>2740</v>
      </c>
      <c r="F158" s="89">
        <v>873623.8</v>
      </c>
      <c r="G158" s="89">
        <v>11448</v>
      </c>
      <c r="H158" s="89">
        <v>84325.36</v>
      </c>
      <c r="K158" s="251">
        <v>649133.39</v>
      </c>
      <c r="L158" s="251">
        <v>228707.89</v>
      </c>
      <c r="O158" s="232">
        <v>0</v>
      </c>
      <c r="P158" s="232">
        <v>53238</v>
      </c>
      <c r="U158" s="251">
        <v>385962.23</v>
      </c>
      <c r="V158" s="251">
        <v>3061336.79</v>
      </c>
      <c r="W158" s="73">
        <v>1352705.85</v>
      </c>
      <c r="X158" s="73">
        <v>195450</v>
      </c>
      <c r="Y158" s="73">
        <v>1095.43</v>
      </c>
      <c r="AA158" s="73">
        <v>1096294.5</v>
      </c>
      <c r="AB158" s="73">
        <v>259087.8</v>
      </c>
      <c r="AC158" s="90">
        <v>1558064.5</v>
      </c>
      <c r="AF158" s="90">
        <v>836212.29</v>
      </c>
      <c r="AG158" s="90">
        <v>232443.68</v>
      </c>
      <c r="AK158" s="266">
        <f>SUM(F158:I158)</f>
        <v>969397.16</v>
      </c>
      <c r="AL158" s="267">
        <f>SUM(O158:R158)</f>
        <v>53238</v>
      </c>
      <c r="AM158" s="291">
        <f t="shared" si="9"/>
        <v>916159.16</v>
      </c>
      <c r="AN158" s="286">
        <f t="shared" si="11"/>
        <v>2904633.58</v>
      </c>
      <c r="AO158" s="294">
        <f t="shared" si="12"/>
        <v>2626720.4700000002</v>
      </c>
      <c r="AP158" s="268">
        <f t="shared" si="10"/>
        <v>277913.10999999987</v>
      </c>
    </row>
    <row r="159" spans="1:42" ht="15" thickBot="1" x14ac:dyDescent="0.25">
      <c r="A159" s="256" t="s">
        <v>330</v>
      </c>
      <c r="B159" s="256" t="s">
        <v>48</v>
      </c>
      <c r="C159" s="295">
        <v>2353</v>
      </c>
      <c r="D159" s="296" t="s">
        <v>960</v>
      </c>
      <c r="E159" s="251" t="s">
        <v>2741</v>
      </c>
      <c r="F159" s="89">
        <v>520767.58</v>
      </c>
      <c r="G159" s="89">
        <v>40470.65</v>
      </c>
      <c r="H159" s="89">
        <v>270907.71999999997</v>
      </c>
      <c r="K159" s="251">
        <v>1752039.79</v>
      </c>
      <c r="L159" s="251">
        <v>570921.85</v>
      </c>
      <c r="O159" s="232">
        <v>0</v>
      </c>
      <c r="P159" s="232">
        <v>211014.59</v>
      </c>
      <c r="U159" s="251">
        <v>200726.69</v>
      </c>
      <c r="V159" s="251">
        <v>2227904.62</v>
      </c>
      <c r="W159" s="73">
        <v>1132453.0900000001</v>
      </c>
      <c r="X159" s="73">
        <v>83763</v>
      </c>
      <c r="Y159" s="73">
        <v>394.48</v>
      </c>
      <c r="AA159" s="73">
        <v>963975.6</v>
      </c>
      <c r="AB159" s="73">
        <v>82130</v>
      </c>
      <c r="AC159" s="90">
        <v>1398315.6</v>
      </c>
      <c r="AD159" s="90">
        <v>10252</v>
      </c>
      <c r="AF159" s="90">
        <v>577789.93999999994</v>
      </c>
      <c r="AG159" s="90">
        <v>52303.8</v>
      </c>
      <c r="AK159" s="266">
        <f>SUM(F159:I159)</f>
        <v>832145.95</v>
      </c>
      <c r="AL159" s="267">
        <f>SUM(O159:R159)</f>
        <v>211014.59</v>
      </c>
      <c r="AM159" s="291">
        <f t="shared" si="9"/>
        <v>621131.36</v>
      </c>
      <c r="AN159" s="286">
        <f t="shared" si="11"/>
        <v>2262716.17</v>
      </c>
      <c r="AO159" s="294">
        <f t="shared" si="12"/>
        <v>2038661.34</v>
      </c>
      <c r="AP159" s="268">
        <f t="shared" si="10"/>
        <v>224054.82999999984</v>
      </c>
    </row>
    <row r="160" spans="1:42" ht="15" thickBot="1" x14ac:dyDescent="0.25">
      <c r="A160" s="256" t="s">
        <v>330</v>
      </c>
      <c r="B160" s="256" t="s">
        <v>48</v>
      </c>
      <c r="C160" s="295">
        <v>3206</v>
      </c>
      <c r="D160" s="296" t="s">
        <v>961</v>
      </c>
      <c r="E160" s="251" t="s">
        <v>2742</v>
      </c>
      <c r="F160" s="89">
        <v>801002.64</v>
      </c>
      <c r="G160" s="89">
        <v>71802.100000000006</v>
      </c>
      <c r="H160" s="89">
        <v>359192.69</v>
      </c>
      <c r="K160" s="251">
        <v>1386051.79</v>
      </c>
      <c r="L160" s="251">
        <v>279578.32</v>
      </c>
      <c r="O160" s="232">
        <v>3200</v>
      </c>
      <c r="P160" s="232">
        <v>132793.9</v>
      </c>
      <c r="U160" s="251">
        <v>249455.07</v>
      </c>
      <c r="V160" s="251">
        <v>1652500.79</v>
      </c>
      <c r="W160" s="73">
        <v>1288939.82</v>
      </c>
      <c r="X160" s="73">
        <v>262300</v>
      </c>
      <c r="Y160" s="73">
        <v>945.67</v>
      </c>
      <c r="AA160" s="73">
        <v>587097</v>
      </c>
      <c r="AB160" s="73">
        <v>83761.3</v>
      </c>
      <c r="AC160" s="90">
        <v>1123687</v>
      </c>
      <c r="AF160" s="90">
        <v>616819.15</v>
      </c>
      <c r="AG160" s="90">
        <v>167069.60999999999</v>
      </c>
      <c r="AK160" s="266">
        <f>SUM(F160:I160)</f>
        <v>1231997.43</v>
      </c>
      <c r="AL160" s="267">
        <f>SUM(O160:R160)</f>
        <v>135993.9</v>
      </c>
      <c r="AM160" s="291">
        <f t="shared" si="9"/>
        <v>1096003.53</v>
      </c>
      <c r="AN160" s="286">
        <f t="shared" si="11"/>
        <v>2223043.79</v>
      </c>
      <c r="AO160" s="294">
        <f t="shared" si="12"/>
        <v>1907575.7599999998</v>
      </c>
      <c r="AP160" s="268">
        <f t="shared" si="10"/>
        <v>315468.03000000026</v>
      </c>
    </row>
    <row r="161" spans="1:43" ht="15" thickBot="1" x14ac:dyDescent="0.25">
      <c r="A161" s="256" t="s">
        <v>330</v>
      </c>
      <c r="B161" s="256" t="s">
        <v>48</v>
      </c>
      <c r="C161" s="295">
        <v>2498</v>
      </c>
      <c r="D161" s="296" t="s">
        <v>962</v>
      </c>
      <c r="E161" s="251" t="s">
        <v>2743</v>
      </c>
      <c r="F161" s="89">
        <v>808754.94</v>
      </c>
      <c r="G161" s="89">
        <v>0</v>
      </c>
      <c r="H161" s="89">
        <v>46783.51</v>
      </c>
      <c r="K161" s="251">
        <v>1084899.9099999999</v>
      </c>
      <c r="L161" s="251">
        <v>406589.8</v>
      </c>
      <c r="P161" s="232">
        <v>126818.57</v>
      </c>
      <c r="U161" s="251">
        <v>220721.19</v>
      </c>
      <c r="V161" s="251">
        <v>2038406.69</v>
      </c>
      <c r="W161" s="73">
        <v>817389.22</v>
      </c>
      <c r="X161" s="73">
        <v>184060</v>
      </c>
      <c r="Y161" s="73">
        <v>1057.46</v>
      </c>
      <c r="AA161" s="73">
        <v>825938</v>
      </c>
      <c r="AB161" s="73">
        <v>82709.279999999999</v>
      </c>
      <c r="AC161" s="90">
        <v>1118973</v>
      </c>
      <c r="AE161" s="90">
        <v>20075</v>
      </c>
      <c r="AF161" s="90">
        <v>368794.09</v>
      </c>
      <c r="AG161" s="90">
        <v>355446.81</v>
      </c>
      <c r="AK161" s="266">
        <f>SUM(F161:I161)</f>
        <v>855538.45</v>
      </c>
      <c r="AL161" s="267">
        <f>SUM(O161:R161)</f>
        <v>126818.57</v>
      </c>
      <c r="AM161" s="291">
        <f t="shared" si="9"/>
        <v>728719.87999999989</v>
      </c>
      <c r="AN161" s="286">
        <f t="shared" si="11"/>
        <v>1911153.96</v>
      </c>
      <c r="AO161" s="294">
        <f t="shared" si="12"/>
        <v>1863288.9000000001</v>
      </c>
      <c r="AP161" s="268">
        <f t="shared" si="10"/>
        <v>47865.059999999823</v>
      </c>
    </row>
    <row r="162" spans="1:43" ht="15" thickBot="1" x14ac:dyDescent="0.25">
      <c r="A162" s="256" t="s">
        <v>330</v>
      </c>
      <c r="B162" s="256" t="s">
        <v>48</v>
      </c>
      <c r="C162" s="295">
        <v>4052</v>
      </c>
      <c r="D162" s="296" t="s">
        <v>963</v>
      </c>
      <c r="E162" s="251" t="s">
        <v>2744</v>
      </c>
      <c r="F162" s="89">
        <v>746635.8</v>
      </c>
      <c r="G162" s="89">
        <v>2784.64</v>
      </c>
      <c r="H162" s="89">
        <v>67957.72</v>
      </c>
      <c r="K162" s="251">
        <v>1230153.75</v>
      </c>
      <c r="L162" s="251">
        <v>395655.85</v>
      </c>
      <c r="O162" s="232">
        <v>0</v>
      </c>
      <c r="P162" s="232">
        <v>66550</v>
      </c>
      <c r="U162" s="251">
        <v>442700.66</v>
      </c>
      <c r="V162" s="251">
        <v>2546107.46</v>
      </c>
      <c r="W162" s="73">
        <v>1402307.33</v>
      </c>
      <c r="X162" s="73">
        <v>84030</v>
      </c>
      <c r="Y162" s="73">
        <v>1005.65</v>
      </c>
      <c r="AA162" s="73">
        <v>846566</v>
      </c>
      <c r="AB162" s="73">
        <v>221932.71</v>
      </c>
      <c r="AC162" s="90">
        <v>1417132.75</v>
      </c>
      <c r="AF162" s="90">
        <v>750988.79</v>
      </c>
      <c r="AG162" s="90">
        <v>227565.34</v>
      </c>
      <c r="AJ162" s="90">
        <v>16768</v>
      </c>
      <c r="AK162" s="266">
        <f>SUM(F162:I162)</f>
        <v>817378.16</v>
      </c>
      <c r="AL162" s="267">
        <f>SUM(O162:R162)</f>
        <v>66550</v>
      </c>
      <c r="AM162" s="291">
        <f t="shared" si="9"/>
        <v>750828.16</v>
      </c>
      <c r="AN162" s="286">
        <f t="shared" si="11"/>
        <v>2555841.69</v>
      </c>
      <c r="AO162" s="294">
        <f t="shared" si="12"/>
        <v>2412454.88</v>
      </c>
      <c r="AP162" s="268">
        <f t="shared" si="10"/>
        <v>143386.81000000006</v>
      </c>
    </row>
    <row r="163" spans="1:43" ht="15" thickBot="1" x14ac:dyDescent="0.25">
      <c r="A163" s="256" t="s">
        <v>330</v>
      </c>
      <c r="B163" s="256" t="s">
        <v>48</v>
      </c>
      <c r="C163" s="295">
        <v>2478</v>
      </c>
      <c r="D163" s="296" t="s">
        <v>964</v>
      </c>
      <c r="E163" s="251" t="s">
        <v>2745</v>
      </c>
      <c r="F163" s="89">
        <v>420287.37</v>
      </c>
      <c r="G163" s="89">
        <v>20230.310000000001</v>
      </c>
      <c r="H163" s="89">
        <v>35266.959999999999</v>
      </c>
      <c r="K163" s="251">
        <v>272853.07</v>
      </c>
      <c r="L163" s="251">
        <v>467472.54</v>
      </c>
      <c r="O163" s="232">
        <v>9154</v>
      </c>
      <c r="P163" s="232">
        <v>72400</v>
      </c>
      <c r="U163" s="251">
        <v>263762.55</v>
      </c>
      <c r="V163" s="251">
        <v>2320392.7599999998</v>
      </c>
      <c r="W163" s="73">
        <v>1165285.45</v>
      </c>
      <c r="X163" s="73">
        <v>75000</v>
      </c>
      <c r="Y163" s="73">
        <v>561.19000000000005</v>
      </c>
      <c r="AA163" s="73">
        <v>620392.5</v>
      </c>
      <c r="AB163" s="73">
        <v>195109.08</v>
      </c>
      <c r="AC163" s="90">
        <v>1035072.5</v>
      </c>
      <c r="AF163" s="90">
        <v>794252.97</v>
      </c>
      <c r="AG163" s="90">
        <v>181529.46</v>
      </c>
      <c r="AK163" s="266">
        <f>SUM(F163:I163)</f>
        <v>475784.64</v>
      </c>
      <c r="AL163" s="267">
        <f>SUM(O163:R163)</f>
        <v>81554</v>
      </c>
      <c r="AM163" s="291">
        <f t="shared" si="9"/>
        <v>394230.64</v>
      </c>
      <c r="AN163" s="286">
        <f t="shared" si="11"/>
        <v>2056348.22</v>
      </c>
      <c r="AO163" s="294">
        <f t="shared" si="12"/>
        <v>2010854.93</v>
      </c>
      <c r="AP163" s="268">
        <f t="shared" si="10"/>
        <v>45493.290000000037</v>
      </c>
    </row>
    <row r="164" spans="1:43" ht="15" thickBot="1" x14ac:dyDescent="0.25">
      <c r="A164" s="256" t="s">
        <v>330</v>
      </c>
      <c r="B164" s="256" t="s">
        <v>48</v>
      </c>
      <c r="C164" s="295">
        <v>2353</v>
      </c>
      <c r="D164" s="296" t="s">
        <v>965</v>
      </c>
      <c r="E164" s="251" t="s">
        <v>2794</v>
      </c>
      <c r="F164" s="89">
        <v>674431.04</v>
      </c>
      <c r="G164" s="89">
        <v>18051</v>
      </c>
      <c r="H164" s="89">
        <v>119339.02</v>
      </c>
      <c r="K164" s="251">
        <v>1045094.31</v>
      </c>
      <c r="L164" s="251">
        <v>398949.75</v>
      </c>
      <c r="O164" s="232">
        <v>4000</v>
      </c>
      <c r="P164" s="232">
        <v>51176.3</v>
      </c>
      <c r="U164" s="251">
        <v>254035.98</v>
      </c>
      <c r="V164" s="251">
        <v>2754433.99</v>
      </c>
      <c r="W164" s="73">
        <v>1156867.25</v>
      </c>
      <c r="X164" s="73">
        <v>51665</v>
      </c>
      <c r="Y164" s="73">
        <v>988.37</v>
      </c>
      <c r="AA164" s="73">
        <v>847350</v>
      </c>
      <c r="AB164" s="73">
        <v>121913.84</v>
      </c>
      <c r="AC164" s="90">
        <v>1294810</v>
      </c>
      <c r="AF164" s="90">
        <v>728928.72</v>
      </c>
      <c r="AG164" s="90">
        <v>288929.89</v>
      </c>
      <c r="AJ164" s="90">
        <v>15870</v>
      </c>
      <c r="AK164" s="266">
        <f>SUM(F164:I164)</f>
        <v>811821.06</v>
      </c>
      <c r="AL164" s="267">
        <f>SUM(O164:R164)</f>
        <v>55176.3</v>
      </c>
      <c r="AM164" s="291">
        <f t="shared" si="9"/>
        <v>756644.76</v>
      </c>
      <c r="AN164" s="286">
        <f t="shared" si="11"/>
        <v>2178784.46</v>
      </c>
      <c r="AO164" s="294">
        <f t="shared" si="12"/>
        <v>2328538.61</v>
      </c>
      <c r="AP164" s="268">
        <f t="shared" si="10"/>
        <v>-149754.14999999991</v>
      </c>
    </row>
    <row r="165" spans="1:43" ht="15" thickBot="1" x14ac:dyDescent="0.25">
      <c r="A165" s="256" t="s">
        <v>330</v>
      </c>
      <c r="B165" s="256" t="s">
        <v>48</v>
      </c>
      <c r="C165" s="295">
        <v>5363</v>
      </c>
      <c r="D165" s="296" t="s">
        <v>966</v>
      </c>
      <c r="E165" s="251" t="s">
        <v>2798</v>
      </c>
      <c r="F165" s="89">
        <v>725126.4</v>
      </c>
      <c r="G165" s="89">
        <v>0</v>
      </c>
      <c r="H165" s="89">
        <v>108421.4</v>
      </c>
      <c r="K165" s="251">
        <v>523850</v>
      </c>
      <c r="L165" s="251">
        <v>222511.46</v>
      </c>
      <c r="O165" s="232">
        <v>32181</v>
      </c>
      <c r="P165" s="232">
        <v>129040.4</v>
      </c>
      <c r="Q165" s="232">
        <v>16900</v>
      </c>
      <c r="U165" s="251">
        <v>739953.83</v>
      </c>
      <c r="V165" s="251">
        <v>4164124</v>
      </c>
      <c r="W165" s="73">
        <v>1540379.54</v>
      </c>
      <c r="X165" s="73">
        <v>271885</v>
      </c>
      <c r="Y165" s="73">
        <v>1210.75</v>
      </c>
      <c r="AA165" s="73">
        <v>2534584.5</v>
      </c>
      <c r="AB165" s="73">
        <v>144994.94</v>
      </c>
      <c r="AC165" s="90">
        <v>2977294.5</v>
      </c>
      <c r="AF165" s="90">
        <v>1419665.54</v>
      </c>
      <c r="AG165" s="90">
        <v>73882.53</v>
      </c>
      <c r="AK165" s="266">
        <f>SUM(F165:I165)</f>
        <v>833547.8</v>
      </c>
      <c r="AL165" s="267">
        <f>SUM(O165:R165)</f>
        <v>178121.4</v>
      </c>
      <c r="AM165" s="291">
        <f t="shared" si="9"/>
        <v>655426.4</v>
      </c>
      <c r="AN165" s="286">
        <f t="shared" si="11"/>
        <v>4493054.7300000004</v>
      </c>
      <c r="AO165" s="294">
        <f t="shared" si="12"/>
        <v>4470842.57</v>
      </c>
      <c r="AP165" s="268">
        <f t="shared" si="10"/>
        <v>22212.160000000149</v>
      </c>
    </row>
    <row r="166" spans="1:43" ht="15" thickBot="1" x14ac:dyDescent="0.25">
      <c r="A166" s="256" t="s">
        <v>330</v>
      </c>
      <c r="B166" s="256" t="s">
        <v>48</v>
      </c>
      <c r="C166" s="295">
        <v>2121</v>
      </c>
      <c r="D166" s="296" t="s">
        <v>967</v>
      </c>
      <c r="E166" s="251" t="s">
        <v>2802</v>
      </c>
      <c r="F166" s="89">
        <v>547828.68999999994</v>
      </c>
      <c r="G166" s="89">
        <v>2430.31</v>
      </c>
      <c r="H166" s="89">
        <v>411351.96</v>
      </c>
      <c r="K166" s="251">
        <v>920426.02</v>
      </c>
      <c r="L166" s="251">
        <v>427721.98</v>
      </c>
      <c r="O166" s="232">
        <v>0</v>
      </c>
      <c r="P166" s="232">
        <v>172864.85</v>
      </c>
      <c r="U166" s="251">
        <v>216016.07</v>
      </c>
      <c r="V166" s="251">
        <v>3254719.47</v>
      </c>
      <c r="W166" s="73">
        <v>1100882.74</v>
      </c>
      <c r="X166" s="73">
        <v>81710</v>
      </c>
      <c r="Y166" s="73">
        <v>755.84</v>
      </c>
      <c r="AA166" s="73">
        <v>532980</v>
      </c>
      <c r="AB166" s="73">
        <v>31454.959999999999</v>
      </c>
      <c r="AC166" s="90">
        <v>853560</v>
      </c>
      <c r="AF166" s="90">
        <v>448247.84</v>
      </c>
      <c r="AG166" s="90">
        <v>228076.24</v>
      </c>
      <c r="AJ166" s="90">
        <v>4800</v>
      </c>
      <c r="AK166" s="266">
        <f>SUM(F166:I166)</f>
        <v>961610.96</v>
      </c>
      <c r="AL166" s="267">
        <f>SUM(O166:R166)</f>
        <v>172864.85</v>
      </c>
      <c r="AM166" s="291">
        <f t="shared" si="9"/>
        <v>788746.11</v>
      </c>
      <c r="AN166" s="286">
        <f t="shared" si="11"/>
        <v>1747783.54</v>
      </c>
      <c r="AO166" s="294">
        <f t="shared" si="12"/>
        <v>1534684.08</v>
      </c>
      <c r="AP166" s="268">
        <f t="shared" si="10"/>
        <v>213099.45999999996</v>
      </c>
    </row>
    <row r="167" spans="1:43" ht="15" thickBot="1" x14ac:dyDescent="0.25">
      <c r="A167" s="256" t="s">
        <v>332</v>
      </c>
      <c r="B167" s="256" t="s">
        <v>49</v>
      </c>
      <c r="C167" s="295">
        <v>5006</v>
      </c>
      <c r="D167" s="296" t="s">
        <v>968</v>
      </c>
      <c r="E167" s="251" t="s">
        <v>2746</v>
      </c>
      <c r="F167" s="89">
        <v>704432.8</v>
      </c>
      <c r="G167" s="89">
        <v>651283.5</v>
      </c>
      <c r="H167" s="89">
        <v>62104.52</v>
      </c>
      <c r="K167" s="251">
        <v>396245.58</v>
      </c>
      <c r="L167" s="251">
        <v>516202.83</v>
      </c>
      <c r="O167" s="232">
        <v>3000</v>
      </c>
      <c r="P167" s="232">
        <v>61602.94</v>
      </c>
      <c r="R167" s="232">
        <v>729.5</v>
      </c>
      <c r="T167" s="251">
        <v>38010.5</v>
      </c>
      <c r="U167" s="251">
        <v>20750</v>
      </c>
      <c r="V167" s="251">
        <v>4774273.9400000004</v>
      </c>
      <c r="W167" s="73">
        <v>1399146.08</v>
      </c>
      <c r="X167" s="73">
        <v>269334</v>
      </c>
      <c r="Y167" s="73">
        <v>1137.0899999999999</v>
      </c>
      <c r="AA167" s="73">
        <v>592798.5</v>
      </c>
      <c r="AB167" s="73">
        <v>178400</v>
      </c>
      <c r="AC167" s="90">
        <v>1011382.5</v>
      </c>
      <c r="AF167" s="90">
        <v>655388.51</v>
      </c>
      <c r="AG167" s="90">
        <v>251788.82</v>
      </c>
      <c r="AK167" s="266">
        <f>SUM(F167:I167)</f>
        <v>1417820.82</v>
      </c>
      <c r="AL167" s="267">
        <f>SUM(O167:R167)</f>
        <v>65332.44</v>
      </c>
      <c r="AM167" s="291">
        <f t="shared" si="9"/>
        <v>1352488.3800000001</v>
      </c>
      <c r="AN167" s="286">
        <f t="shared" si="11"/>
        <v>2440815.67</v>
      </c>
      <c r="AO167" s="294">
        <f t="shared" si="12"/>
        <v>1918559.83</v>
      </c>
      <c r="AP167" s="268">
        <f t="shared" si="10"/>
        <v>522255.83999999985</v>
      </c>
    </row>
    <row r="168" spans="1:43" ht="15" thickBot="1" x14ac:dyDescent="0.25">
      <c r="A168" s="256" t="s">
        <v>332</v>
      </c>
      <c r="B168" s="256" t="s">
        <v>49</v>
      </c>
      <c r="C168" s="295">
        <v>2343</v>
      </c>
      <c r="D168" s="296" t="s">
        <v>969</v>
      </c>
      <c r="E168" s="251" t="s">
        <v>2747</v>
      </c>
      <c r="F168" s="89">
        <v>340238.48</v>
      </c>
      <c r="G168" s="89">
        <v>28858.95</v>
      </c>
      <c r="H168" s="89">
        <v>40897.019999999997</v>
      </c>
      <c r="K168" s="251">
        <v>827776.31</v>
      </c>
      <c r="L168" s="251">
        <v>328384.90999999997</v>
      </c>
      <c r="O168" s="232">
        <v>3000</v>
      </c>
      <c r="P168" s="232">
        <v>59105.91</v>
      </c>
      <c r="R168" s="232">
        <v>1297.29</v>
      </c>
      <c r="T168" s="251">
        <v>-260256.04</v>
      </c>
      <c r="U168" s="251">
        <v>-2650</v>
      </c>
      <c r="V168" s="251">
        <v>3320080.98</v>
      </c>
      <c r="W168" s="73">
        <v>804054.44</v>
      </c>
      <c r="X168" s="73">
        <v>52765</v>
      </c>
      <c r="Y168" s="73">
        <v>448.24</v>
      </c>
      <c r="AA168" s="73">
        <v>1407585.5</v>
      </c>
      <c r="AB168" s="73">
        <v>105880</v>
      </c>
      <c r="AC168" s="90">
        <v>1593525.5</v>
      </c>
      <c r="AF168" s="90">
        <v>567018.06999999995</v>
      </c>
      <c r="AG168" s="90">
        <v>256777.17</v>
      </c>
      <c r="AK168" s="266">
        <f>SUM(F168:I168)</f>
        <v>409994.45</v>
      </c>
      <c r="AL168" s="267">
        <f>SUM(O168:R168)</f>
        <v>63403.200000000004</v>
      </c>
      <c r="AM168" s="291">
        <f t="shared" si="9"/>
        <v>346591.25</v>
      </c>
      <c r="AN168" s="286">
        <f t="shared" si="11"/>
        <v>2370733.1799999997</v>
      </c>
      <c r="AO168" s="294">
        <f t="shared" si="12"/>
        <v>2417320.7399999998</v>
      </c>
      <c r="AP168" s="268">
        <f t="shared" si="10"/>
        <v>-46587.560000000056</v>
      </c>
    </row>
    <row r="169" spans="1:43" ht="15" thickBot="1" x14ac:dyDescent="0.25">
      <c r="A169" s="256" t="s">
        <v>332</v>
      </c>
      <c r="B169" s="256" t="s">
        <v>49</v>
      </c>
      <c r="C169" s="295">
        <v>2524</v>
      </c>
      <c r="D169" s="296" t="s">
        <v>970</v>
      </c>
      <c r="E169" s="251" t="s">
        <v>2748</v>
      </c>
      <c r="F169" s="89">
        <v>394572.16</v>
      </c>
      <c r="G169" s="89">
        <v>259069.29</v>
      </c>
      <c r="H169" s="89">
        <v>18300.169999999998</v>
      </c>
      <c r="K169" s="251">
        <v>791131.74</v>
      </c>
      <c r="L169" s="251">
        <v>275931.93</v>
      </c>
      <c r="O169" s="232">
        <v>3000</v>
      </c>
      <c r="P169" s="232">
        <v>54919.74</v>
      </c>
      <c r="R169" s="232">
        <v>188.07</v>
      </c>
      <c r="T169" s="251">
        <v>-239048.11</v>
      </c>
      <c r="U169" s="251">
        <v>21100</v>
      </c>
      <c r="V169" s="251">
        <v>2333757.04</v>
      </c>
      <c r="W169" s="73">
        <v>963830.96</v>
      </c>
      <c r="X169" s="73">
        <v>217182</v>
      </c>
      <c r="Y169" s="73">
        <v>421.56</v>
      </c>
      <c r="AA169" s="73">
        <v>1046430</v>
      </c>
      <c r="AB169" s="73">
        <v>118700</v>
      </c>
      <c r="AC169" s="90">
        <v>1341760</v>
      </c>
      <c r="AF169" s="90">
        <v>608791.52</v>
      </c>
      <c r="AG169" s="90">
        <v>199863.55</v>
      </c>
      <c r="AK169" s="266">
        <f>SUM(F169:I169)</f>
        <v>671941.62</v>
      </c>
      <c r="AL169" s="267">
        <f>SUM(O169:R169)</f>
        <v>58107.81</v>
      </c>
      <c r="AM169" s="291">
        <f t="shared" si="9"/>
        <v>613833.81000000006</v>
      </c>
      <c r="AN169" s="286">
        <f t="shared" si="11"/>
        <v>2346564.52</v>
      </c>
      <c r="AO169" s="294">
        <f t="shared" si="12"/>
        <v>2150415.0699999998</v>
      </c>
      <c r="AP169" s="268">
        <f t="shared" si="10"/>
        <v>196149.45000000019</v>
      </c>
    </row>
    <row r="170" spans="1:43" ht="15" thickBot="1" x14ac:dyDescent="0.25">
      <c r="A170" s="256" t="s">
        <v>332</v>
      </c>
      <c r="B170" s="256" t="s">
        <v>49</v>
      </c>
      <c r="C170" s="295">
        <v>6272</v>
      </c>
      <c r="D170" s="296" t="s">
        <v>971</v>
      </c>
      <c r="E170" s="251" t="s">
        <v>2749</v>
      </c>
      <c r="F170" s="89">
        <v>1292299.79</v>
      </c>
      <c r="G170" s="89">
        <v>498216.24</v>
      </c>
      <c r="H170" s="89">
        <v>113398.38</v>
      </c>
      <c r="K170" s="251">
        <v>127498.24000000001</v>
      </c>
      <c r="L170" s="251">
        <v>224298.12</v>
      </c>
      <c r="O170" s="232">
        <v>3800</v>
      </c>
      <c r="P170" s="232">
        <v>72407.23</v>
      </c>
      <c r="R170" s="232">
        <v>0</v>
      </c>
      <c r="T170" s="251">
        <v>541546.69999999995</v>
      </c>
      <c r="U170" s="251">
        <v>57090.99</v>
      </c>
      <c r="V170" s="251">
        <v>2500833.27</v>
      </c>
      <c r="W170" s="73">
        <v>1820574.91</v>
      </c>
      <c r="X170" s="73">
        <v>330531</v>
      </c>
      <c r="Y170" s="73">
        <v>3008.74</v>
      </c>
      <c r="AA170" s="73">
        <v>1017558</v>
      </c>
      <c r="AB170" s="73">
        <v>208100</v>
      </c>
      <c r="AC170" s="90">
        <v>1738100</v>
      </c>
      <c r="AF170" s="90">
        <v>1154146.3500000001</v>
      </c>
      <c r="AG170" s="90">
        <v>127508.67</v>
      </c>
      <c r="AK170" s="266">
        <f>SUM(F170:I170)</f>
        <v>1903914.4100000001</v>
      </c>
      <c r="AL170" s="267">
        <f>SUM(O170:R170)</f>
        <v>76207.23</v>
      </c>
      <c r="AM170" s="291">
        <f t="shared" si="9"/>
        <v>1827707.1800000002</v>
      </c>
      <c r="AN170" s="286">
        <f t="shared" si="11"/>
        <v>3379772.6500000004</v>
      </c>
      <c r="AO170" s="294">
        <f t="shared" si="12"/>
        <v>3019755.02</v>
      </c>
      <c r="AP170" s="268">
        <f t="shared" si="10"/>
        <v>360017.63000000035</v>
      </c>
    </row>
    <row r="171" spans="1:43" ht="15" thickBot="1" x14ac:dyDescent="0.25">
      <c r="A171" s="256" t="s">
        <v>332</v>
      </c>
      <c r="B171" s="256" t="s">
        <v>49</v>
      </c>
      <c r="C171" s="295">
        <v>5818</v>
      </c>
      <c r="D171" s="296" t="s">
        <v>972</v>
      </c>
      <c r="E171" s="251" t="s">
        <v>2750</v>
      </c>
      <c r="F171" s="89">
        <v>1797826.17</v>
      </c>
      <c r="G171" s="89">
        <v>2991853.54</v>
      </c>
      <c r="H171" s="89">
        <v>107745.94</v>
      </c>
      <c r="K171" s="251">
        <v>519912.42</v>
      </c>
      <c r="L171" s="251">
        <v>618501.46</v>
      </c>
      <c r="O171" s="232">
        <v>1931</v>
      </c>
      <c r="P171" s="232">
        <v>182103.62</v>
      </c>
      <c r="R171" s="232">
        <v>5479.93</v>
      </c>
      <c r="S171" s="251">
        <v>800</v>
      </c>
      <c r="T171" s="251">
        <v>1408404.31</v>
      </c>
      <c r="U171" s="251">
        <v>41253.370000000003</v>
      </c>
      <c r="V171" s="251">
        <v>1757956.06</v>
      </c>
      <c r="W171" s="73">
        <v>2872756.06</v>
      </c>
      <c r="X171" s="73">
        <v>634661</v>
      </c>
      <c r="Y171" s="73">
        <v>3749.78</v>
      </c>
      <c r="AA171" s="73">
        <v>1106149.5</v>
      </c>
      <c r="AB171" s="73">
        <v>222600</v>
      </c>
      <c r="AC171" s="90">
        <v>1553659.5</v>
      </c>
      <c r="AF171" s="90">
        <v>1399445.43</v>
      </c>
      <c r="AG171" s="90">
        <v>308738.61</v>
      </c>
      <c r="AJ171" s="90">
        <v>56100</v>
      </c>
      <c r="AK171" s="266">
        <f>SUM(F171:I171)</f>
        <v>4897425.6500000004</v>
      </c>
      <c r="AL171" s="267">
        <f>SUM(O171:R171)</f>
        <v>189514.55</v>
      </c>
      <c r="AM171" s="291">
        <f t="shared" si="9"/>
        <v>4707911.1000000006</v>
      </c>
      <c r="AN171" s="286">
        <f t="shared" si="11"/>
        <v>4839916.34</v>
      </c>
      <c r="AO171" s="294">
        <f t="shared" si="12"/>
        <v>3317943.5399999996</v>
      </c>
      <c r="AP171" s="268">
        <f t="shared" si="10"/>
        <v>1521972.8000000003</v>
      </c>
    </row>
    <row r="172" spans="1:43" ht="15" thickBot="1" x14ac:dyDescent="0.25">
      <c r="A172" s="256" t="s">
        <v>332</v>
      </c>
      <c r="B172" s="256" t="s">
        <v>49</v>
      </c>
      <c r="C172" s="295">
        <v>3371</v>
      </c>
      <c r="D172" s="296" t="s">
        <v>973</v>
      </c>
      <c r="E172" s="251" t="s">
        <v>2751</v>
      </c>
      <c r="F172" s="89">
        <v>580588.88</v>
      </c>
      <c r="G172" s="89">
        <v>222033.4</v>
      </c>
      <c r="H172" s="89">
        <v>16607.09</v>
      </c>
      <c r="K172" s="251">
        <v>802991.69</v>
      </c>
      <c r="L172" s="251">
        <v>203312.05</v>
      </c>
      <c r="O172" s="232">
        <v>3000</v>
      </c>
      <c r="P172" s="232">
        <v>43732.35</v>
      </c>
      <c r="T172" s="251">
        <v>-310797.40000000002</v>
      </c>
      <c r="U172" s="251">
        <v>17801</v>
      </c>
      <c r="V172" s="251">
        <v>2321876.0699999998</v>
      </c>
      <c r="W172" s="73">
        <v>913251.7</v>
      </c>
      <c r="X172" s="73">
        <v>263620</v>
      </c>
      <c r="Y172" s="73">
        <v>676.61</v>
      </c>
      <c r="AA172" s="73">
        <v>758551.5</v>
      </c>
      <c r="AB172" s="73">
        <v>156600</v>
      </c>
      <c r="AC172" s="90">
        <v>997921.5</v>
      </c>
      <c r="AF172" s="90">
        <v>593862.02</v>
      </c>
      <c r="AG172" s="90">
        <v>206965.11</v>
      </c>
      <c r="AJ172" s="90">
        <v>2160</v>
      </c>
      <c r="AK172" s="266">
        <f>SUM(F172:I172)</f>
        <v>819229.37</v>
      </c>
      <c r="AL172" s="267">
        <f>SUM(O172:R172)</f>
        <v>46732.35</v>
      </c>
      <c r="AM172" s="291">
        <f t="shared" si="9"/>
        <v>772497.02</v>
      </c>
      <c r="AN172" s="286">
        <f t="shared" si="11"/>
        <v>2092699.81</v>
      </c>
      <c r="AO172" s="294">
        <f t="shared" si="12"/>
        <v>1800908.63</v>
      </c>
      <c r="AP172" s="268">
        <f t="shared" si="10"/>
        <v>291791.18000000017</v>
      </c>
    </row>
    <row r="173" spans="1:43" ht="15" thickBot="1" x14ac:dyDescent="0.25">
      <c r="A173" s="256" t="s">
        <v>332</v>
      </c>
      <c r="B173" s="256" t="s">
        <v>49</v>
      </c>
      <c r="C173" s="295">
        <v>4485</v>
      </c>
      <c r="D173" s="296" t="s">
        <v>974</v>
      </c>
      <c r="E173" s="251" t="s">
        <v>2752</v>
      </c>
      <c r="F173" s="89">
        <v>636689.29</v>
      </c>
      <c r="G173" s="89">
        <v>711896.3</v>
      </c>
      <c r="H173" s="89">
        <v>37362.39</v>
      </c>
      <c r="K173" s="251">
        <v>341278.01</v>
      </c>
      <c r="L173" s="251">
        <v>159995.41</v>
      </c>
      <c r="O173" s="232">
        <v>4000</v>
      </c>
      <c r="P173" s="232">
        <v>62890.36</v>
      </c>
      <c r="R173" s="232">
        <v>533.41</v>
      </c>
      <c r="T173" s="251">
        <v>98620.23</v>
      </c>
      <c r="U173" s="251">
        <v>56557.62</v>
      </c>
      <c r="V173" s="251">
        <v>2694098.62</v>
      </c>
      <c r="W173" s="73">
        <v>1121839.99</v>
      </c>
      <c r="X173" s="73">
        <v>117100</v>
      </c>
      <c r="Y173" s="73">
        <v>1232.31</v>
      </c>
      <c r="AA173" s="73">
        <v>789529.5</v>
      </c>
      <c r="AB173" s="73">
        <v>178600</v>
      </c>
      <c r="AC173" s="90">
        <v>1175539.5</v>
      </c>
      <c r="AE173" s="90">
        <v>6180</v>
      </c>
      <c r="AF173" s="90">
        <v>525552.15</v>
      </c>
      <c r="AG173" s="90">
        <v>190000.12</v>
      </c>
      <c r="AK173" s="266">
        <f>SUM(F173:I173)</f>
        <v>1385947.98</v>
      </c>
      <c r="AL173" s="267">
        <f>SUM(O173:R173)</f>
        <v>67423.77</v>
      </c>
      <c r="AM173" s="291">
        <f t="shared" si="9"/>
        <v>1318524.21</v>
      </c>
      <c r="AN173" s="286">
        <f t="shared" si="11"/>
        <v>2208301.7999999998</v>
      </c>
      <c r="AO173" s="294">
        <f t="shared" si="12"/>
        <v>1897271.77</v>
      </c>
      <c r="AP173" s="268">
        <f t="shared" si="10"/>
        <v>311030.0299999998</v>
      </c>
    </row>
    <row r="174" spans="1:43" ht="15" thickBot="1" x14ac:dyDescent="0.25">
      <c r="A174" s="256" t="s">
        <v>332</v>
      </c>
      <c r="B174" s="256" t="s">
        <v>49</v>
      </c>
      <c r="C174" s="295">
        <v>2325</v>
      </c>
      <c r="D174" s="296" t="s">
        <v>975</v>
      </c>
      <c r="E174" s="251" t="s">
        <v>2792</v>
      </c>
      <c r="F174" s="89">
        <v>431186.12</v>
      </c>
      <c r="G174" s="89">
        <v>285248.5</v>
      </c>
      <c r="H174" s="89">
        <v>70801.67</v>
      </c>
      <c r="K174" s="251">
        <v>581171.07999999996</v>
      </c>
      <c r="L174" s="251">
        <v>210130.14</v>
      </c>
      <c r="O174" s="232">
        <v>3500</v>
      </c>
      <c r="P174" s="232">
        <v>31194.79</v>
      </c>
      <c r="R174" s="232">
        <v>162.06</v>
      </c>
      <c r="T174" s="251">
        <v>50221.99</v>
      </c>
      <c r="U174" s="251">
        <v>109550</v>
      </c>
      <c r="V174" s="251">
        <v>2583494.75</v>
      </c>
      <c r="W174" s="73">
        <v>950171.89</v>
      </c>
      <c r="X174" s="73">
        <v>150650</v>
      </c>
      <c r="Y174" s="73">
        <v>676.39</v>
      </c>
      <c r="AA174" s="73">
        <v>312795</v>
      </c>
      <c r="AB174" s="73">
        <v>133800</v>
      </c>
      <c r="AC174" s="90">
        <v>789092</v>
      </c>
      <c r="AF174" s="90">
        <v>406157.38</v>
      </c>
      <c r="AG174" s="90">
        <v>128615.11</v>
      </c>
      <c r="AJ174" s="90">
        <v>1382.35</v>
      </c>
      <c r="AK174" s="266">
        <f>SUM(F174:I174)</f>
        <v>787236.29</v>
      </c>
      <c r="AL174" s="267">
        <f>SUM(O174:R174)</f>
        <v>34856.85</v>
      </c>
      <c r="AM174" s="291">
        <f t="shared" si="9"/>
        <v>752379.44000000006</v>
      </c>
      <c r="AN174" s="286">
        <f t="shared" si="11"/>
        <v>1548093.28</v>
      </c>
      <c r="AO174" s="294">
        <f t="shared" si="12"/>
        <v>1325246.8400000001</v>
      </c>
      <c r="AP174" s="268">
        <f t="shared" si="10"/>
        <v>222846.43999999994</v>
      </c>
    </row>
    <row r="175" spans="1:43" ht="15" thickBot="1" x14ac:dyDescent="0.25">
      <c r="A175" s="256" t="s">
        <v>332</v>
      </c>
      <c r="B175" s="256" t="s">
        <v>49</v>
      </c>
      <c r="C175" s="295">
        <v>1480</v>
      </c>
      <c r="D175" s="296" t="s">
        <v>976</v>
      </c>
      <c r="E175" s="251" t="s">
        <v>2803</v>
      </c>
      <c r="F175" s="89">
        <v>235931.56</v>
      </c>
      <c r="G175" s="89">
        <v>46294.95</v>
      </c>
      <c r="H175" s="89">
        <v>41679.25</v>
      </c>
      <c r="K175" s="251">
        <v>1182504</v>
      </c>
      <c r="L175" s="251">
        <v>167428.82</v>
      </c>
      <c r="P175" s="232">
        <v>32879.019999999997</v>
      </c>
      <c r="R175" s="232">
        <v>22.43</v>
      </c>
      <c r="T175" s="251">
        <v>-227846.8</v>
      </c>
      <c r="U175" s="251">
        <v>134464.71</v>
      </c>
      <c r="V175" s="251">
        <v>2913433.4</v>
      </c>
      <c r="W175" s="73">
        <v>626717.4</v>
      </c>
      <c r="X175" s="73">
        <v>83000</v>
      </c>
      <c r="Y175" s="73">
        <v>379.75</v>
      </c>
      <c r="AA175" s="73">
        <v>521640</v>
      </c>
      <c r="AB175" s="73">
        <v>109000</v>
      </c>
      <c r="AC175" s="90">
        <v>685530</v>
      </c>
      <c r="AE175" s="90">
        <v>12240</v>
      </c>
      <c r="AF175" s="90">
        <v>381666.79</v>
      </c>
      <c r="AG175" s="90">
        <v>122315.52</v>
      </c>
      <c r="AK175" s="266">
        <f>SUM(F175:I175)</f>
        <v>323905.76</v>
      </c>
      <c r="AL175" s="267">
        <f>SUM(O175:R175)</f>
        <v>32901.449999999997</v>
      </c>
      <c r="AM175" s="291">
        <f t="shared" si="9"/>
        <v>291004.31</v>
      </c>
      <c r="AN175" s="286">
        <f t="shared" si="11"/>
        <v>1340737.1499999999</v>
      </c>
      <c r="AO175" s="294">
        <f t="shared" si="12"/>
        <v>1201752.31</v>
      </c>
      <c r="AP175" s="268">
        <f t="shared" si="10"/>
        <v>138984.83999999985</v>
      </c>
    </row>
    <row r="176" spans="1:43" ht="15.75" thickBot="1" x14ac:dyDescent="0.3">
      <c r="A176" s="256" t="s">
        <v>333</v>
      </c>
      <c r="B176" s="256" t="s">
        <v>50</v>
      </c>
      <c r="C176" s="295">
        <v>8344</v>
      </c>
      <c r="D176" s="296" t="s">
        <v>977</v>
      </c>
      <c r="E176" s="251" t="s">
        <v>17</v>
      </c>
      <c r="F176" s="89">
        <v>1784991.37</v>
      </c>
      <c r="G176" s="89">
        <v>1445995.55</v>
      </c>
      <c r="H176" s="89">
        <v>128526.17</v>
      </c>
      <c r="K176" s="251">
        <v>1016046.81</v>
      </c>
      <c r="L176" s="251">
        <v>449897.83</v>
      </c>
      <c r="O176" s="232">
        <v>0</v>
      </c>
      <c r="P176" s="232">
        <v>84462.01</v>
      </c>
      <c r="R176" s="232">
        <v>10929.02</v>
      </c>
      <c r="U176" s="251">
        <v>673951.84</v>
      </c>
      <c r="V176" s="251">
        <v>2535471.5499999998</v>
      </c>
      <c r="W176" s="73">
        <v>3816069.82</v>
      </c>
      <c r="Y176" s="73">
        <v>1272.3499999999999</v>
      </c>
      <c r="AA176" s="73">
        <v>651914.80000000005</v>
      </c>
      <c r="AB176" s="73">
        <v>124</v>
      </c>
      <c r="AC176" s="90">
        <v>1562667.8</v>
      </c>
      <c r="AD176" s="90">
        <v>4670</v>
      </c>
      <c r="AF176" s="90">
        <v>1278701.75</v>
      </c>
      <c r="AG176" s="90">
        <v>281433.21999999997</v>
      </c>
      <c r="AJ176" s="90">
        <v>180</v>
      </c>
      <c r="AK176" s="266">
        <f>SUM(F176:I176)</f>
        <v>3359513.09</v>
      </c>
      <c r="AL176" s="267">
        <f>SUM(O176:R176)</f>
        <v>95391.03</v>
      </c>
      <c r="AM176" s="291">
        <f t="shared" si="9"/>
        <v>3264122.06</v>
      </c>
      <c r="AN176" s="286">
        <f t="shared" si="11"/>
        <v>4469380.97</v>
      </c>
      <c r="AO176" s="294">
        <f t="shared" si="12"/>
        <v>3127652.7699999996</v>
      </c>
      <c r="AP176" s="268">
        <f t="shared" si="10"/>
        <v>1341728.2000000002</v>
      </c>
      <c r="AQ176" s="300" t="s">
        <v>17</v>
      </c>
    </row>
    <row r="177" spans="1:43" ht="15.75" thickBot="1" x14ac:dyDescent="0.3">
      <c r="A177" s="256" t="s">
        <v>333</v>
      </c>
      <c r="B177" s="256" t="s">
        <v>50</v>
      </c>
      <c r="C177" s="295">
        <v>3901</v>
      </c>
      <c r="D177" s="296" t="s">
        <v>978</v>
      </c>
      <c r="E177" s="251" t="s">
        <v>18</v>
      </c>
      <c r="F177" s="89">
        <v>833928.55</v>
      </c>
      <c r="G177" s="89">
        <v>22900</v>
      </c>
      <c r="H177" s="89">
        <v>263701.33</v>
      </c>
      <c r="K177" s="251">
        <v>350606.01</v>
      </c>
      <c r="L177" s="251">
        <v>351360.73</v>
      </c>
      <c r="O177" s="232">
        <v>2300</v>
      </c>
      <c r="P177" s="232">
        <v>72020.78</v>
      </c>
      <c r="Q177" s="232">
        <v>37600</v>
      </c>
      <c r="R177" s="232">
        <v>46021.03</v>
      </c>
      <c r="U177" s="251">
        <v>232274.97</v>
      </c>
      <c r="V177" s="251">
        <v>3491897.05</v>
      </c>
      <c r="W177" s="73">
        <v>1693962.42</v>
      </c>
      <c r="X177" s="73">
        <v>52800</v>
      </c>
      <c r="Y177" s="73">
        <v>951.67</v>
      </c>
      <c r="AA177" s="73">
        <v>1135329.1000000001</v>
      </c>
      <c r="AB177" s="73">
        <v>133200</v>
      </c>
      <c r="AC177" s="90">
        <v>1833487.1</v>
      </c>
      <c r="AD177" s="90">
        <v>6285</v>
      </c>
      <c r="AF177" s="90">
        <v>1008948.35</v>
      </c>
      <c r="AG177" s="90">
        <v>166088.4</v>
      </c>
      <c r="AK177" s="266">
        <f>SUM(F177:I177)</f>
        <v>1120529.8800000001</v>
      </c>
      <c r="AL177" s="267">
        <f>SUM(O177:R177)</f>
        <v>157941.81</v>
      </c>
      <c r="AM177" s="291">
        <f t="shared" si="9"/>
        <v>962588.07000000007</v>
      </c>
      <c r="AN177" s="286">
        <f t="shared" si="11"/>
        <v>3016243.19</v>
      </c>
      <c r="AO177" s="294">
        <f t="shared" si="12"/>
        <v>3014808.85</v>
      </c>
      <c r="AP177" s="268">
        <f t="shared" si="10"/>
        <v>1434.339999999851</v>
      </c>
      <c r="AQ177" s="300" t="s">
        <v>18</v>
      </c>
    </row>
    <row r="178" spans="1:43" s="303" customFormat="1" ht="15.75" thickBot="1" x14ac:dyDescent="0.3">
      <c r="A178" s="256" t="s">
        <v>333</v>
      </c>
      <c r="B178" s="256" t="s">
        <v>50</v>
      </c>
      <c r="C178" s="295">
        <v>4653</v>
      </c>
      <c r="D178" s="296" t="s">
        <v>979</v>
      </c>
      <c r="E178" s="251" t="s">
        <v>2753</v>
      </c>
      <c r="F178" s="89">
        <v>1020356.61</v>
      </c>
      <c r="G178" s="89">
        <v>7097</v>
      </c>
      <c r="H178" s="89">
        <v>178654.19</v>
      </c>
      <c r="I178" s="89"/>
      <c r="J178" s="251"/>
      <c r="K178" s="251">
        <v>8119417.1100000003</v>
      </c>
      <c r="L178" s="251">
        <v>3516818.55</v>
      </c>
      <c r="M178" s="251"/>
      <c r="N178" s="251"/>
      <c r="O178" s="232">
        <v>2860</v>
      </c>
      <c r="P178" s="232">
        <v>104506.85</v>
      </c>
      <c r="Q178" s="232"/>
      <c r="R178" s="232">
        <v>504.26</v>
      </c>
      <c r="S178" s="251"/>
      <c r="T178" s="251"/>
      <c r="U178" s="251">
        <v>1697644.1</v>
      </c>
      <c r="V178" s="251">
        <v>2917750.69</v>
      </c>
      <c r="W178" s="73">
        <v>2111529.0499999998</v>
      </c>
      <c r="X178" s="73">
        <v>1277448.68</v>
      </c>
      <c r="Y178" s="73">
        <v>719.41</v>
      </c>
      <c r="Z178" s="73"/>
      <c r="AA178" s="73">
        <v>2393401</v>
      </c>
      <c r="AB178" s="73">
        <v>18040</v>
      </c>
      <c r="AC178" s="90">
        <v>3333447</v>
      </c>
      <c r="AD178" s="90">
        <v>88650</v>
      </c>
      <c r="AE178" s="90"/>
      <c r="AF178" s="90">
        <v>1401959.96</v>
      </c>
      <c r="AG178" s="90">
        <v>3361206.25</v>
      </c>
      <c r="AH178" s="90"/>
      <c r="AI178" s="90">
        <v>516637.93</v>
      </c>
      <c r="AJ178" s="90"/>
      <c r="AK178" s="266">
        <f>SUM(F178:I178)</f>
        <v>1206107.8</v>
      </c>
      <c r="AL178" s="267">
        <f>SUM(O178:R178)</f>
        <v>107871.11</v>
      </c>
      <c r="AM178" s="291">
        <f t="shared" si="9"/>
        <v>1098236.69</v>
      </c>
      <c r="AN178" s="286">
        <f t="shared" si="11"/>
        <v>5801138.1399999997</v>
      </c>
      <c r="AO178" s="294">
        <f t="shared" si="12"/>
        <v>8701901.1400000006</v>
      </c>
      <c r="AP178" s="301">
        <f t="shared" si="10"/>
        <v>-2900763.0000000009</v>
      </c>
      <c r="AQ178" s="302"/>
    </row>
    <row r="179" spans="1:43" ht="15.75" thickBot="1" x14ac:dyDescent="0.3">
      <c r="A179" s="256" t="s">
        <v>333</v>
      </c>
      <c r="B179" s="256" t="s">
        <v>50</v>
      </c>
      <c r="C179" s="295">
        <v>4479</v>
      </c>
      <c r="D179" s="296" t="s">
        <v>980</v>
      </c>
      <c r="E179" s="251" t="s">
        <v>19</v>
      </c>
      <c r="F179" s="89">
        <v>1216437.99</v>
      </c>
      <c r="G179" s="89">
        <v>17700</v>
      </c>
      <c r="H179" s="89">
        <v>29578.39</v>
      </c>
      <c r="K179" s="251">
        <v>187325.51</v>
      </c>
      <c r="L179" s="251">
        <v>247001.64</v>
      </c>
      <c r="O179" s="232">
        <v>4300</v>
      </c>
      <c r="P179" s="232">
        <v>31972.9</v>
      </c>
      <c r="Q179" s="232">
        <v>170000</v>
      </c>
      <c r="R179" s="232">
        <v>310.18</v>
      </c>
      <c r="S179" s="251">
        <v>185000</v>
      </c>
      <c r="U179" s="251">
        <v>119160.82</v>
      </c>
      <c r="V179" s="251">
        <v>3101018.9</v>
      </c>
      <c r="W179" s="73">
        <v>1098623.2</v>
      </c>
      <c r="X179" s="73">
        <v>1000000</v>
      </c>
      <c r="Y179" s="73">
        <v>445.4</v>
      </c>
      <c r="AB179" s="73">
        <v>6000</v>
      </c>
      <c r="AC179" s="90">
        <v>364000</v>
      </c>
      <c r="AD179" s="90">
        <v>11320</v>
      </c>
      <c r="AF179" s="90">
        <v>703433.99</v>
      </c>
      <c r="AG179" s="90">
        <v>254339.52</v>
      </c>
      <c r="AK179" s="266">
        <f>SUM(F179:I179)</f>
        <v>1263716.3799999999</v>
      </c>
      <c r="AL179" s="267">
        <f>SUM(O179:R179)</f>
        <v>206583.08</v>
      </c>
      <c r="AM179" s="291">
        <f t="shared" si="9"/>
        <v>1057133.2999999998</v>
      </c>
      <c r="AN179" s="286">
        <f t="shared" si="11"/>
        <v>2105068.6</v>
      </c>
      <c r="AO179" s="294">
        <f t="shared" si="12"/>
        <v>1333093.51</v>
      </c>
      <c r="AP179" s="268">
        <f t="shared" si="10"/>
        <v>771975.09000000008</v>
      </c>
      <c r="AQ179" s="304" t="s">
        <v>19</v>
      </c>
    </row>
    <row r="180" spans="1:43" ht="15.75" thickBot="1" x14ac:dyDescent="0.3">
      <c r="A180" s="256" t="s">
        <v>333</v>
      </c>
      <c r="B180" s="256" t="s">
        <v>50</v>
      </c>
      <c r="C180" s="295">
        <v>5054</v>
      </c>
      <c r="D180" s="296" t="s">
        <v>981</v>
      </c>
      <c r="E180" s="251" t="s">
        <v>20</v>
      </c>
      <c r="F180" s="89">
        <v>1146750.57</v>
      </c>
      <c r="G180" s="89">
        <v>31247.82</v>
      </c>
      <c r="H180" s="89">
        <v>193945</v>
      </c>
      <c r="K180" s="251">
        <v>336778.2</v>
      </c>
      <c r="L180" s="251">
        <v>794838.4</v>
      </c>
      <c r="O180" s="232">
        <v>1250</v>
      </c>
      <c r="P180" s="232">
        <v>82356.160000000003</v>
      </c>
      <c r="Q180" s="232">
        <v>74960</v>
      </c>
      <c r="R180" s="232">
        <v>16147.19</v>
      </c>
      <c r="U180" s="251">
        <v>629112.63</v>
      </c>
      <c r="V180" s="251">
        <v>254405.43</v>
      </c>
      <c r="W180" s="73">
        <v>2238730.73</v>
      </c>
      <c r="Y180" s="73">
        <v>1139.53</v>
      </c>
      <c r="AA180" s="73">
        <v>1292423.3999999999</v>
      </c>
      <c r="AB180" s="73">
        <v>131400</v>
      </c>
      <c r="AC180" s="90">
        <v>2046713.4</v>
      </c>
      <c r="AF180" s="90">
        <v>735021.78</v>
      </c>
      <c r="AG180" s="90">
        <v>235385.08</v>
      </c>
      <c r="AK180" s="266">
        <f>SUM(F180:I180)</f>
        <v>1371943.3900000001</v>
      </c>
      <c r="AL180" s="267">
        <f>SUM(O180:R180)</f>
        <v>174713.35</v>
      </c>
      <c r="AM180" s="291">
        <f t="shared" si="9"/>
        <v>1197230.04</v>
      </c>
      <c r="AN180" s="286">
        <f t="shared" si="11"/>
        <v>3663693.6599999997</v>
      </c>
      <c r="AO180" s="294">
        <f t="shared" si="12"/>
        <v>3017120.26</v>
      </c>
      <c r="AP180" s="268">
        <f t="shared" si="10"/>
        <v>646573.39999999991</v>
      </c>
      <c r="AQ180" s="300" t="s">
        <v>20</v>
      </c>
    </row>
    <row r="181" spans="1:43" ht="15.75" thickBot="1" x14ac:dyDescent="0.3">
      <c r="A181" s="256" t="s">
        <v>333</v>
      </c>
      <c r="B181" s="256" t="s">
        <v>50</v>
      </c>
      <c r="C181" s="295">
        <v>5698</v>
      </c>
      <c r="D181" s="296" t="s">
        <v>982</v>
      </c>
      <c r="E181" s="251" t="s">
        <v>21</v>
      </c>
      <c r="F181" s="89">
        <v>1088483.75</v>
      </c>
      <c r="G181" s="89">
        <v>68049</v>
      </c>
      <c r="H181" s="89">
        <v>111798.51</v>
      </c>
      <c r="K181" s="251">
        <v>608886.78</v>
      </c>
      <c r="L181" s="251">
        <v>203624.13</v>
      </c>
      <c r="O181" s="232">
        <v>29510</v>
      </c>
      <c r="P181" s="232">
        <v>119322.6</v>
      </c>
      <c r="Q181" s="232">
        <v>118960</v>
      </c>
      <c r="R181" s="232">
        <v>66406.87</v>
      </c>
      <c r="U181" s="251">
        <v>-483336.85</v>
      </c>
      <c r="V181" s="251">
        <v>4470863.96</v>
      </c>
      <c r="W181" s="73">
        <v>3002218.45</v>
      </c>
      <c r="Y181" s="73">
        <v>985.7</v>
      </c>
      <c r="AA181" s="73">
        <v>1911911.01</v>
      </c>
      <c r="AB181" s="73">
        <v>167000</v>
      </c>
      <c r="AC181" s="90">
        <v>2668591.0099999998</v>
      </c>
      <c r="AD181" s="90">
        <v>4240</v>
      </c>
      <c r="AF181" s="90">
        <v>712961.2</v>
      </c>
      <c r="AG181" s="90">
        <v>137684.94</v>
      </c>
      <c r="AK181" s="266">
        <f>SUM(F181:I181)</f>
        <v>1268331.26</v>
      </c>
      <c r="AL181" s="267">
        <f>SUM(O181:R181)</f>
        <v>334199.46999999997</v>
      </c>
      <c r="AM181" s="291">
        <f t="shared" si="9"/>
        <v>934131.79</v>
      </c>
      <c r="AN181" s="286">
        <f t="shared" si="11"/>
        <v>5082115.16</v>
      </c>
      <c r="AO181" s="294">
        <f t="shared" si="12"/>
        <v>3523477.15</v>
      </c>
      <c r="AP181" s="268">
        <f t="shared" si="10"/>
        <v>1558638.0100000002</v>
      </c>
      <c r="AQ181" s="300" t="s">
        <v>21</v>
      </c>
    </row>
    <row r="182" spans="1:43" ht="15.75" thickBot="1" x14ac:dyDescent="0.3">
      <c r="A182" s="256" t="s">
        <v>333</v>
      </c>
      <c r="B182" s="256" t="s">
        <v>50</v>
      </c>
      <c r="C182" s="295">
        <v>5218</v>
      </c>
      <c r="D182" s="296" t="s">
        <v>983</v>
      </c>
      <c r="E182" s="251" t="s">
        <v>22</v>
      </c>
      <c r="F182" s="89">
        <v>1194273.31</v>
      </c>
      <c r="G182" s="89">
        <v>24752.5</v>
      </c>
      <c r="H182" s="89">
        <v>141531.39000000001</v>
      </c>
      <c r="K182" s="251">
        <v>58954.38</v>
      </c>
      <c r="L182" s="251">
        <v>142936.99</v>
      </c>
      <c r="O182" s="232">
        <v>13448</v>
      </c>
      <c r="P182" s="232">
        <v>174803.07</v>
      </c>
      <c r="Q182" s="232">
        <v>183000</v>
      </c>
      <c r="R182" s="232">
        <v>18342.12</v>
      </c>
      <c r="U182" s="251">
        <v>-475200.84</v>
      </c>
      <c r="V182" s="251">
        <v>1315785.06</v>
      </c>
      <c r="W182" s="73">
        <v>1946257.12</v>
      </c>
      <c r="Y182" s="73">
        <v>1079.94</v>
      </c>
      <c r="AA182" s="73">
        <v>1969965.4</v>
      </c>
      <c r="AB182" s="73">
        <v>140600</v>
      </c>
      <c r="AC182" s="90">
        <v>2577094.4</v>
      </c>
      <c r="AD182" s="90">
        <v>3710</v>
      </c>
      <c r="AF182" s="90">
        <v>905810.39</v>
      </c>
      <c r="AG182" s="90">
        <v>158784.07</v>
      </c>
      <c r="AK182" s="266">
        <f>SUM(F182:I182)</f>
        <v>1360557.2000000002</v>
      </c>
      <c r="AL182" s="267">
        <f>SUM(O182:R182)</f>
        <v>389593.19</v>
      </c>
      <c r="AM182" s="291">
        <f t="shared" si="9"/>
        <v>970964.01000000024</v>
      </c>
      <c r="AN182" s="286">
        <f t="shared" si="11"/>
        <v>4057902.46</v>
      </c>
      <c r="AO182" s="294">
        <f t="shared" si="12"/>
        <v>3645398.86</v>
      </c>
      <c r="AP182" s="268">
        <f t="shared" si="10"/>
        <v>412503.60000000009</v>
      </c>
      <c r="AQ182" s="300" t="s">
        <v>22</v>
      </c>
    </row>
    <row r="183" spans="1:43" ht="15.75" thickBot="1" x14ac:dyDescent="0.3">
      <c r="A183" s="256" t="s">
        <v>333</v>
      </c>
      <c r="B183" s="256" t="s">
        <v>50</v>
      </c>
      <c r="C183" s="295">
        <v>6468</v>
      </c>
      <c r="D183" s="296" t="s">
        <v>984</v>
      </c>
      <c r="E183" s="251" t="s">
        <v>23</v>
      </c>
      <c r="F183" s="89">
        <v>1147281.08</v>
      </c>
      <c r="G183" s="89">
        <v>1498</v>
      </c>
      <c r="H183" s="89">
        <v>220693.6</v>
      </c>
      <c r="K183" s="251">
        <v>880256.17</v>
      </c>
      <c r="L183" s="251">
        <v>369384.32</v>
      </c>
      <c r="O183" s="232">
        <v>1590</v>
      </c>
      <c r="P183" s="232">
        <v>80953.149999999994</v>
      </c>
      <c r="Q183" s="232">
        <v>148225</v>
      </c>
      <c r="R183" s="232">
        <v>47726.83</v>
      </c>
      <c r="U183" s="251">
        <v>342149.12</v>
      </c>
      <c r="V183" s="251">
        <v>1137972.49</v>
      </c>
      <c r="W183" s="73">
        <v>2035520.19</v>
      </c>
      <c r="X183" s="73">
        <v>151255</v>
      </c>
      <c r="Y183" s="73">
        <v>1545.45</v>
      </c>
      <c r="AA183" s="73">
        <v>1385760.46</v>
      </c>
      <c r="AB183" s="73">
        <v>123000</v>
      </c>
      <c r="AC183" s="90">
        <v>2128010.46</v>
      </c>
      <c r="AD183" s="90">
        <v>0</v>
      </c>
      <c r="AF183" s="90">
        <v>1025947.86</v>
      </c>
      <c r="AG183" s="90">
        <v>198352.54</v>
      </c>
      <c r="AJ183" s="90">
        <v>171750</v>
      </c>
      <c r="AK183" s="266">
        <f>SUM(F183:I183)</f>
        <v>1369472.6800000002</v>
      </c>
      <c r="AL183" s="267">
        <f>SUM(O183:R183)</f>
        <v>278494.98</v>
      </c>
      <c r="AM183" s="291">
        <f t="shared" si="9"/>
        <v>1090977.7000000002</v>
      </c>
      <c r="AN183" s="286">
        <f t="shared" si="11"/>
        <v>3697081.1</v>
      </c>
      <c r="AO183" s="294">
        <f t="shared" si="12"/>
        <v>3524060.86</v>
      </c>
      <c r="AP183" s="268">
        <f t="shared" si="10"/>
        <v>173020.24000000022</v>
      </c>
      <c r="AQ183" s="300" t="s">
        <v>23</v>
      </c>
    </row>
    <row r="184" spans="1:43" ht="15.75" thickBot="1" x14ac:dyDescent="0.3">
      <c r="A184" s="256" t="s">
        <v>333</v>
      </c>
      <c r="B184" s="256" t="s">
        <v>50</v>
      </c>
      <c r="C184" s="295">
        <v>8206</v>
      </c>
      <c r="D184" s="296" t="s">
        <v>985</v>
      </c>
      <c r="E184" s="251" t="s">
        <v>24</v>
      </c>
      <c r="F184" s="89">
        <v>2219339.19</v>
      </c>
      <c r="G184" s="89">
        <v>58360.34</v>
      </c>
      <c r="H184" s="89">
        <v>98008.75</v>
      </c>
      <c r="K184" s="251">
        <v>1829946.44</v>
      </c>
      <c r="L184" s="251">
        <v>627226.05000000005</v>
      </c>
      <c r="O184" s="232">
        <v>0</v>
      </c>
      <c r="P184" s="232">
        <v>97588.84</v>
      </c>
      <c r="Q184" s="232">
        <v>13000</v>
      </c>
      <c r="R184" s="232">
        <v>16600</v>
      </c>
      <c r="U184" s="251">
        <v>850704.83</v>
      </c>
      <c r="V184" s="251">
        <v>1899168.01</v>
      </c>
      <c r="W184" s="73">
        <v>3430709.8</v>
      </c>
      <c r="Y184" s="73">
        <v>2276.1</v>
      </c>
      <c r="AA184" s="73">
        <v>899957.8</v>
      </c>
      <c r="AB184" s="73">
        <v>166800</v>
      </c>
      <c r="AC184" s="90">
        <v>1828037.8</v>
      </c>
      <c r="AD184" s="90">
        <v>12210</v>
      </c>
      <c r="AF184" s="90">
        <v>1285873.51</v>
      </c>
      <c r="AG184" s="90">
        <v>277875.98</v>
      </c>
      <c r="AK184" s="266">
        <f>SUM(F184:I184)</f>
        <v>2375708.2799999998</v>
      </c>
      <c r="AL184" s="267">
        <f>SUM(O184:R184)</f>
        <v>127188.84</v>
      </c>
      <c r="AM184" s="291">
        <f t="shared" si="9"/>
        <v>2248519.44</v>
      </c>
      <c r="AN184" s="286">
        <f t="shared" si="11"/>
        <v>4499743.7</v>
      </c>
      <c r="AO184" s="294">
        <f t="shared" si="12"/>
        <v>3403997.29</v>
      </c>
      <c r="AP184" s="268">
        <f t="shared" si="10"/>
        <v>1095746.4100000001</v>
      </c>
      <c r="AQ184" s="300" t="s">
        <v>24</v>
      </c>
    </row>
    <row r="185" spans="1:43" ht="15.75" thickBot="1" x14ac:dyDescent="0.3">
      <c r="A185" s="256" t="s">
        <v>333</v>
      </c>
      <c r="B185" s="256" t="s">
        <v>50</v>
      </c>
      <c r="C185" s="295">
        <v>4682</v>
      </c>
      <c r="D185" s="296" t="s">
        <v>986</v>
      </c>
      <c r="E185" s="251" t="s">
        <v>25</v>
      </c>
      <c r="F185" s="89">
        <v>446054.23</v>
      </c>
      <c r="G185" s="89">
        <v>25447.24</v>
      </c>
      <c r="H185" s="89">
        <v>260819.44</v>
      </c>
      <c r="K185" s="251">
        <v>1694376.19</v>
      </c>
      <c r="L185" s="251">
        <v>273162.08</v>
      </c>
      <c r="O185" s="232">
        <v>6000</v>
      </c>
      <c r="P185" s="232">
        <v>71105.53</v>
      </c>
      <c r="Q185" s="232">
        <v>0</v>
      </c>
      <c r="R185" s="232">
        <v>16548.169999999998</v>
      </c>
      <c r="U185" s="251">
        <v>215578.56</v>
      </c>
      <c r="V185" s="251">
        <v>4128965.53</v>
      </c>
      <c r="W185" s="73">
        <v>1677864.78</v>
      </c>
      <c r="X185" s="73">
        <v>260000</v>
      </c>
      <c r="Y185" s="73">
        <v>825.62</v>
      </c>
      <c r="AA185" s="73">
        <v>711401.4</v>
      </c>
      <c r="AB185" s="73">
        <v>1020400</v>
      </c>
      <c r="AC185" s="90">
        <v>1293451.3999999999</v>
      </c>
      <c r="AD185" s="90">
        <v>0</v>
      </c>
      <c r="AF185" s="90">
        <v>776158.46</v>
      </c>
      <c r="AG185" s="90">
        <v>166612.93</v>
      </c>
      <c r="AK185" s="266">
        <f>SUM(F185:I185)</f>
        <v>732320.90999999992</v>
      </c>
      <c r="AL185" s="267">
        <f>SUM(O185:R185)</f>
        <v>93653.7</v>
      </c>
      <c r="AM185" s="291">
        <f t="shared" si="9"/>
        <v>638667.21</v>
      </c>
      <c r="AN185" s="286">
        <f t="shared" si="11"/>
        <v>3670491.8000000003</v>
      </c>
      <c r="AO185" s="294">
        <f t="shared" si="12"/>
        <v>2236222.79</v>
      </c>
      <c r="AP185" s="268">
        <f t="shared" si="10"/>
        <v>1434269.0100000002</v>
      </c>
      <c r="AQ185" s="300" t="s">
        <v>25</v>
      </c>
    </row>
    <row r="186" spans="1:43" ht="15.75" thickBot="1" x14ac:dyDescent="0.3">
      <c r="A186" s="256" t="s">
        <v>333</v>
      </c>
      <c r="B186" s="256" t="s">
        <v>50</v>
      </c>
      <c r="C186" s="295">
        <v>5558</v>
      </c>
      <c r="D186" s="296" t="s">
        <v>987</v>
      </c>
      <c r="E186" s="251" t="s">
        <v>26</v>
      </c>
      <c r="F186" s="89">
        <v>315737.28000000003</v>
      </c>
      <c r="G186" s="89">
        <v>13136.4</v>
      </c>
      <c r="H186" s="89">
        <v>180457.17</v>
      </c>
      <c r="I186" s="89">
        <v>381525</v>
      </c>
      <c r="K186" s="251">
        <v>270760.58</v>
      </c>
      <c r="L186" s="251">
        <v>649626.96</v>
      </c>
      <c r="O186" s="232">
        <v>0</v>
      </c>
      <c r="P186" s="232">
        <v>81007.3</v>
      </c>
      <c r="Q186" s="232">
        <v>31900</v>
      </c>
      <c r="R186" s="232">
        <v>10000</v>
      </c>
      <c r="S186" s="251">
        <v>50200</v>
      </c>
      <c r="U186" s="251">
        <v>387929.98</v>
      </c>
      <c r="V186" s="251">
        <v>1898710.57</v>
      </c>
      <c r="W186" s="73">
        <v>2038646.53</v>
      </c>
      <c r="X186" s="73">
        <v>124040</v>
      </c>
      <c r="Y186" s="73">
        <v>936.99</v>
      </c>
      <c r="AA186" s="73">
        <v>1512725</v>
      </c>
      <c r="AB186" s="73">
        <v>45000</v>
      </c>
      <c r="AC186" s="90">
        <v>2142995</v>
      </c>
      <c r="AD186" s="90">
        <v>7850</v>
      </c>
      <c r="AF186" s="90">
        <v>775517.39</v>
      </c>
      <c r="AG186" s="90">
        <v>100927.87</v>
      </c>
      <c r="AK186" s="266">
        <f>SUM(F186:I186)</f>
        <v>890855.85000000009</v>
      </c>
      <c r="AL186" s="267">
        <f>SUM(O186:R186)</f>
        <v>122907.3</v>
      </c>
      <c r="AM186" s="291">
        <f t="shared" si="9"/>
        <v>767948.55</v>
      </c>
      <c r="AN186" s="286">
        <f t="shared" si="11"/>
        <v>3721348.5200000005</v>
      </c>
      <c r="AO186" s="294">
        <f t="shared" si="12"/>
        <v>3027290.2600000002</v>
      </c>
      <c r="AP186" s="268">
        <f t="shared" si="10"/>
        <v>694058.26000000024</v>
      </c>
      <c r="AQ186" s="300" t="s">
        <v>26</v>
      </c>
    </row>
    <row r="187" spans="1:43" ht="15.75" thickBot="1" x14ac:dyDescent="0.3">
      <c r="A187" s="256" t="s">
        <v>333</v>
      </c>
      <c r="B187" s="256" t="s">
        <v>50</v>
      </c>
      <c r="C187" s="295">
        <v>4731</v>
      </c>
      <c r="D187" s="296" t="s">
        <v>988</v>
      </c>
      <c r="E187" s="251" t="s">
        <v>27</v>
      </c>
      <c r="F187" s="89">
        <v>669073.12</v>
      </c>
      <c r="G187" s="89">
        <v>10153.84</v>
      </c>
      <c r="H187" s="89">
        <v>51692.800000000003</v>
      </c>
      <c r="K187" s="251">
        <v>475627.53</v>
      </c>
      <c r="L187" s="251">
        <v>602868.12</v>
      </c>
      <c r="O187" s="232">
        <v>3000</v>
      </c>
      <c r="P187" s="232">
        <v>72432</v>
      </c>
      <c r="R187" s="232">
        <v>18001.099999999999</v>
      </c>
      <c r="U187" s="251">
        <v>219718.79</v>
      </c>
      <c r="V187" s="251">
        <v>2242933.0699999998</v>
      </c>
      <c r="W187" s="73">
        <v>1554056.61</v>
      </c>
      <c r="Y187" s="73">
        <v>762.7</v>
      </c>
      <c r="AA187" s="73">
        <v>1331688.8999999999</v>
      </c>
      <c r="AB187" s="73">
        <v>136800</v>
      </c>
      <c r="AC187" s="90">
        <v>1954316.9</v>
      </c>
      <c r="AD187" s="90">
        <v>4625</v>
      </c>
      <c r="AF187" s="90">
        <v>809595.06</v>
      </c>
      <c r="AG187" s="90">
        <v>242316.34</v>
      </c>
      <c r="AI187" s="90">
        <v>90617.16</v>
      </c>
      <c r="AK187" s="266">
        <f>SUM(F187:I187)</f>
        <v>730919.76</v>
      </c>
      <c r="AL187" s="267">
        <f>SUM(O187:R187)</f>
        <v>93433.1</v>
      </c>
      <c r="AM187" s="291">
        <f t="shared" si="9"/>
        <v>637486.66</v>
      </c>
      <c r="AN187" s="286">
        <f t="shared" si="11"/>
        <v>3023308.21</v>
      </c>
      <c r="AO187" s="294">
        <f t="shared" si="12"/>
        <v>3101470.46</v>
      </c>
      <c r="AP187" s="268">
        <f t="shared" si="10"/>
        <v>-78162.25</v>
      </c>
      <c r="AQ187" s="300" t="s">
        <v>27</v>
      </c>
    </row>
    <row r="188" spans="1:43" ht="15.75" thickBot="1" x14ac:dyDescent="0.3">
      <c r="A188" s="256" t="s">
        <v>333</v>
      </c>
      <c r="B188" s="256" t="s">
        <v>50</v>
      </c>
      <c r="C188" s="295">
        <v>3338</v>
      </c>
      <c r="D188" s="296" t="s">
        <v>989</v>
      </c>
      <c r="E188" s="251" t="s">
        <v>2795</v>
      </c>
      <c r="F188" s="89">
        <v>380164.99</v>
      </c>
      <c r="G188" s="89">
        <v>23004</v>
      </c>
      <c r="H188" s="89">
        <v>110670.62</v>
      </c>
      <c r="K188" s="251">
        <v>787784.15</v>
      </c>
      <c r="L188" s="251">
        <v>370312.34</v>
      </c>
      <c r="O188" s="232">
        <v>24285</v>
      </c>
      <c r="P188" s="232">
        <v>63921.26</v>
      </c>
      <c r="Q188" s="232">
        <v>2720</v>
      </c>
      <c r="R188" s="232">
        <v>102025.99</v>
      </c>
      <c r="U188" s="251">
        <v>146734.20000000001</v>
      </c>
      <c r="V188" s="251">
        <v>3605471.06</v>
      </c>
      <c r="W188" s="73">
        <v>1527287.56</v>
      </c>
      <c r="Y188" s="73">
        <v>347.23</v>
      </c>
      <c r="AA188" s="73">
        <v>949770</v>
      </c>
      <c r="AB188" s="73">
        <v>70800</v>
      </c>
      <c r="AC188" s="90">
        <v>1644120</v>
      </c>
      <c r="AD188" s="90">
        <v>4130</v>
      </c>
      <c r="AF188" s="90">
        <v>708649.67</v>
      </c>
      <c r="AG188" s="90">
        <v>252425.16</v>
      </c>
      <c r="AK188" s="266">
        <f>SUM(F188:I188)</f>
        <v>513839.61</v>
      </c>
      <c r="AL188" s="267">
        <f>SUM(O188:R188)</f>
        <v>192952.25</v>
      </c>
      <c r="AM188" s="291">
        <f t="shared" si="9"/>
        <v>320887.36</v>
      </c>
      <c r="AN188" s="286">
        <f t="shared" si="11"/>
        <v>2548204.79</v>
      </c>
      <c r="AO188" s="294">
        <f t="shared" si="12"/>
        <v>2609324.83</v>
      </c>
      <c r="AP188" s="268">
        <f t="shared" si="10"/>
        <v>-61120.040000000037</v>
      </c>
      <c r="AQ188" s="300" t="s">
        <v>28</v>
      </c>
    </row>
    <row r="189" spans="1:43" s="294" customFormat="1" ht="15" thickBot="1" x14ac:dyDescent="0.25">
      <c r="A189" s="256" t="s">
        <v>333</v>
      </c>
      <c r="B189" s="256" t="s">
        <v>50</v>
      </c>
      <c r="C189" s="295">
        <v>6544</v>
      </c>
      <c r="D189" s="296" t="s">
        <v>990</v>
      </c>
      <c r="E189" s="251" t="s">
        <v>28</v>
      </c>
      <c r="F189" s="89">
        <v>1286519.23</v>
      </c>
      <c r="G189" s="89">
        <v>17317.419999999998</v>
      </c>
      <c r="H189" s="89">
        <v>205640.57</v>
      </c>
      <c r="I189" s="89"/>
      <c r="J189" s="251"/>
      <c r="K189" s="251">
        <v>1977228.65</v>
      </c>
      <c r="L189" s="251">
        <v>373637.29</v>
      </c>
      <c r="M189" s="251"/>
      <c r="N189" s="251"/>
      <c r="O189" s="232">
        <v>1440</v>
      </c>
      <c r="P189" s="232">
        <v>84137.16</v>
      </c>
      <c r="Q189" s="232">
        <v>6000</v>
      </c>
      <c r="R189" s="232">
        <v>16039.71</v>
      </c>
      <c r="S189" s="251"/>
      <c r="T189" s="251"/>
      <c r="U189" s="251">
        <v>384122.99</v>
      </c>
      <c r="V189" s="251">
        <v>3600900</v>
      </c>
      <c r="W189" s="73">
        <v>2162094.6</v>
      </c>
      <c r="X189" s="73"/>
      <c r="Y189" s="73">
        <v>1210.92</v>
      </c>
      <c r="Z189" s="73"/>
      <c r="AA189" s="73">
        <v>1182005.6000000001</v>
      </c>
      <c r="AB189" s="73">
        <v>572250</v>
      </c>
      <c r="AC189" s="90">
        <v>1797034.6</v>
      </c>
      <c r="AD189" s="90">
        <v>0</v>
      </c>
      <c r="AE189" s="90"/>
      <c r="AF189" s="90">
        <v>834017.55</v>
      </c>
      <c r="AG189" s="90">
        <v>333746.01</v>
      </c>
      <c r="AH189" s="90"/>
      <c r="AI189" s="90"/>
      <c r="AJ189" s="90"/>
      <c r="AK189" s="266">
        <f>SUM(F189:I189)</f>
        <v>1509477.22</v>
      </c>
      <c r="AL189" s="267">
        <f>SUM(O189:R189)</f>
        <v>107616.87</v>
      </c>
      <c r="AM189" s="291">
        <f t="shared" si="9"/>
        <v>1401860.35</v>
      </c>
      <c r="AN189" s="286">
        <f t="shared" si="11"/>
        <v>3917561.12</v>
      </c>
      <c r="AO189" s="294">
        <f t="shared" si="12"/>
        <v>2964798.16</v>
      </c>
      <c r="AP189" s="268">
        <f t="shared" si="10"/>
        <v>952762.96</v>
      </c>
      <c r="AQ189" s="293"/>
    </row>
    <row r="190" spans="1:43" ht="15" thickBot="1" x14ac:dyDescent="0.25">
      <c r="A190" s="256" t="s">
        <v>334</v>
      </c>
      <c r="B190" s="256" t="s">
        <v>51</v>
      </c>
      <c r="C190" s="295">
        <v>2511</v>
      </c>
      <c r="D190" s="296" t="s">
        <v>991</v>
      </c>
      <c r="E190" s="251" t="s">
        <v>2754</v>
      </c>
      <c r="F190" s="89">
        <v>661049.06000000006</v>
      </c>
      <c r="G190" s="89">
        <v>4361</v>
      </c>
      <c r="H190" s="89">
        <v>108259.13</v>
      </c>
      <c r="K190" s="251">
        <v>677342.92</v>
      </c>
      <c r="L190" s="251">
        <v>71606.91</v>
      </c>
      <c r="O190" s="232">
        <v>0</v>
      </c>
      <c r="P190" s="232">
        <v>30756.76</v>
      </c>
      <c r="R190" s="232">
        <v>3783.64</v>
      </c>
      <c r="U190" s="251">
        <v>69881.070000000007</v>
      </c>
      <c r="V190" s="251">
        <v>2938659.03</v>
      </c>
      <c r="W190" s="73">
        <v>1042647.05</v>
      </c>
      <c r="X190" s="73">
        <v>234130</v>
      </c>
      <c r="Y190" s="73">
        <v>701.62</v>
      </c>
      <c r="AA190" s="73">
        <v>1259659.5900000001</v>
      </c>
      <c r="AB190" s="73">
        <v>4500</v>
      </c>
      <c r="AC190" s="90">
        <v>1543754.59</v>
      </c>
      <c r="AF190" s="90">
        <v>358537.99</v>
      </c>
      <c r="AG190" s="90">
        <v>160358.28</v>
      </c>
      <c r="AK190" s="266">
        <f>SUM(F190:I190)</f>
        <v>773669.19000000006</v>
      </c>
      <c r="AL190" s="267">
        <f>SUM(O190:R190)</f>
        <v>34540.400000000001</v>
      </c>
      <c r="AM190" s="291">
        <f t="shared" si="9"/>
        <v>739128.79</v>
      </c>
      <c r="AN190" s="286">
        <f t="shared" si="11"/>
        <v>2541638.2600000002</v>
      </c>
      <c r="AO190" s="294">
        <f t="shared" si="12"/>
        <v>2062650.86</v>
      </c>
      <c r="AP190" s="268">
        <f t="shared" si="10"/>
        <v>478987.40000000014</v>
      </c>
      <c r="AQ190" s="294"/>
    </row>
    <row r="191" spans="1:43" ht="15" thickBot="1" x14ac:dyDescent="0.25">
      <c r="A191" s="256" t="s">
        <v>334</v>
      </c>
      <c r="B191" s="256" t="s">
        <v>51</v>
      </c>
      <c r="C191" s="295">
        <v>3129</v>
      </c>
      <c r="D191" s="296" t="s">
        <v>992</v>
      </c>
      <c r="E191" s="251" t="s">
        <v>2755</v>
      </c>
      <c r="F191" s="89">
        <v>209306.84</v>
      </c>
      <c r="G191" s="89">
        <v>1275</v>
      </c>
      <c r="H191" s="89">
        <v>189281.54</v>
      </c>
      <c r="K191" s="251">
        <v>1782667.64</v>
      </c>
      <c r="L191" s="251">
        <v>623022.64</v>
      </c>
      <c r="P191" s="232">
        <v>25795.61</v>
      </c>
      <c r="R191" s="232">
        <v>1360.94</v>
      </c>
      <c r="U191" s="251">
        <v>16800</v>
      </c>
      <c r="V191" s="251">
        <v>309271.51</v>
      </c>
      <c r="W191" s="73">
        <v>1044056.58</v>
      </c>
      <c r="Y191" s="73">
        <v>953.16</v>
      </c>
      <c r="AA191" s="73">
        <v>1123699</v>
      </c>
      <c r="AB191" s="73">
        <v>100500</v>
      </c>
      <c r="AC191" s="90">
        <v>1447159</v>
      </c>
      <c r="AF191" s="90">
        <v>460818.49</v>
      </c>
      <c r="AG191" s="90">
        <v>23033.58</v>
      </c>
      <c r="AK191" s="266">
        <f>SUM(F191:I191)</f>
        <v>399863.38</v>
      </c>
      <c r="AL191" s="267">
        <f>SUM(O191:R191)</f>
        <v>27156.55</v>
      </c>
      <c r="AM191" s="291">
        <f t="shared" si="9"/>
        <v>372706.83</v>
      </c>
      <c r="AN191" s="286">
        <f t="shared" si="11"/>
        <v>2269208.7400000002</v>
      </c>
      <c r="AO191" s="294">
        <f t="shared" si="12"/>
        <v>1931011.07</v>
      </c>
      <c r="AP191" s="268">
        <f t="shared" si="10"/>
        <v>338197.67000000016</v>
      </c>
    </row>
    <row r="192" spans="1:43" ht="15" thickBot="1" x14ac:dyDescent="0.25">
      <c r="A192" s="256" t="s">
        <v>334</v>
      </c>
      <c r="B192" s="256" t="s">
        <v>51</v>
      </c>
      <c r="C192" s="295">
        <v>5633</v>
      </c>
      <c r="D192" s="296" t="s">
        <v>993</v>
      </c>
      <c r="E192" s="251" t="s">
        <v>2756</v>
      </c>
      <c r="F192" s="89">
        <v>304325.86</v>
      </c>
      <c r="G192" s="89">
        <v>2400</v>
      </c>
      <c r="H192" s="89">
        <v>139241.96</v>
      </c>
      <c r="K192" s="251">
        <v>2522108.1800000002</v>
      </c>
      <c r="L192" s="251">
        <v>274393.08</v>
      </c>
      <c r="O192" s="232">
        <v>0</v>
      </c>
      <c r="P192" s="232">
        <v>71107</v>
      </c>
      <c r="R192" s="232">
        <v>355.24</v>
      </c>
      <c r="U192" s="251">
        <v>154994.44</v>
      </c>
      <c r="V192" s="251">
        <v>2920045.89</v>
      </c>
      <c r="W192" s="73">
        <v>1440569.22</v>
      </c>
      <c r="Y192" s="73">
        <v>427.89</v>
      </c>
      <c r="AA192" s="73">
        <v>1774407.65</v>
      </c>
      <c r="AB192" s="73">
        <v>20240</v>
      </c>
      <c r="AC192" s="90">
        <v>2307377.65</v>
      </c>
      <c r="AF192" s="90">
        <v>541407.94999999995</v>
      </c>
      <c r="AG192" s="90">
        <v>317881.5</v>
      </c>
      <c r="AK192" s="266">
        <f>SUM(F192:I192)</f>
        <v>445967.81999999995</v>
      </c>
      <c r="AL192" s="267">
        <f>SUM(O192:R192)</f>
        <v>71462.240000000005</v>
      </c>
      <c r="AM192" s="291">
        <f t="shared" si="9"/>
        <v>374505.57999999996</v>
      </c>
      <c r="AN192" s="286">
        <f t="shared" si="11"/>
        <v>3235644.76</v>
      </c>
      <c r="AO192" s="294">
        <f t="shared" si="12"/>
        <v>3166667.0999999996</v>
      </c>
      <c r="AP192" s="268">
        <f t="shared" si="10"/>
        <v>68977.660000000149</v>
      </c>
    </row>
    <row r="193" spans="1:42" ht="15" thickBot="1" x14ac:dyDescent="0.25">
      <c r="A193" s="256" t="s">
        <v>334</v>
      </c>
      <c r="B193" s="256" t="s">
        <v>51</v>
      </c>
      <c r="C193" s="295">
        <v>1850</v>
      </c>
      <c r="D193" s="296" t="s">
        <v>994</v>
      </c>
      <c r="E193" s="251" t="s">
        <v>2757</v>
      </c>
      <c r="F193" s="89">
        <v>650387.25</v>
      </c>
      <c r="G193" s="89">
        <v>1097</v>
      </c>
      <c r="H193" s="89">
        <v>80203.88</v>
      </c>
      <c r="K193" s="251">
        <v>466729.42</v>
      </c>
      <c r="L193" s="251">
        <v>410488.47</v>
      </c>
      <c r="O193" s="232">
        <v>0</v>
      </c>
      <c r="P193" s="232">
        <v>31100</v>
      </c>
      <c r="R193" s="232">
        <v>33.64</v>
      </c>
      <c r="U193" s="251">
        <v>48312.09</v>
      </c>
      <c r="V193" s="251">
        <v>2662416.9900000002</v>
      </c>
      <c r="W193" s="73">
        <v>1042813.6</v>
      </c>
      <c r="X193" s="73">
        <v>223874</v>
      </c>
      <c r="Y193" s="73">
        <v>873.43</v>
      </c>
      <c r="AA193" s="73">
        <v>699174</v>
      </c>
      <c r="AB193" s="73">
        <v>27000</v>
      </c>
      <c r="AC193" s="90">
        <v>990694</v>
      </c>
      <c r="AF193" s="90">
        <v>491156.17</v>
      </c>
      <c r="AG193" s="90">
        <v>136192.56</v>
      </c>
      <c r="AK193" s="266">
        <f>SUM(F193:I193)</f>
        <v>731688.13</v>
      </c>
      <c r="AL193" s="267">
        <f>SUM(O193:R193)</f>
        <v>31133.64</v>
      </c>
      <c r="AM193" s="291">
        <f t="shared" si="9"/>
        <v>700554.49</v>
      </c>
      <c r="AN193" s="286">
        <f t="shared" si="11"/>
        <v>1993735.03</v>
      </c>
      <c r="AO193" s="294">
        <f t="shared" si="12"/>
        <v>1618042.73</v>
      </c>
      <c r="AP193" s="268">
        <f t="shared" si="10"/>
        <v>375692.30000000005</v>
      </c>
    </row>
    <row r="194" spans="1:42" ht="15" thickBot="1" x14ac:dyDescent="0.25">
      <c r="A194" s="256" t="s">
        <v>334</v>
      </c>
      <c r="B194" s="256" t="s">
        <v>51</v>
      </c>
      <c r="C194" s="295">
        <v>3330</v>
      </c>
      <c r="D194" s="296" t="s">
        <v>995</v>
      </c>
      <c r="E194" s="251" t="s">
        <v>2758</v>
      </c>
      <c r="F194" s="89">
        <v>985301.8</v>
      </c>
      <c r="G194" s="89">
        <v>0</v>
      </c>
      <c r="H194" s="89">
        <v>31479.78</v>
      </c>
      <c r="K194" s="251">
        <v>230743.4</v>
      </c>
      <c r="L194" s="251">
        <v>280803.82</v>
      </c>
      <c r="O194" s="232">
        <v>0</v>
      </c>
      <c r="P194" s="232">
        <v>42644.3</v>
      </c>
      <c r="R194" s="232">
        <v>35.51</v>
      </c>
      <c r="U194" s="251">
        <v>18000</v>
      </c>
      <c r="V194" s="251">
        <v>2577037.9500000002</v>
      </c>
      <c r="W194" s="73">
        <v>1405354.3</v>
      </c>
      <c r="X194" s="73">
        <v>141330</v>
      </c>
      <c r="Y194" s="73">
        <v>1150.96</v>
      </c>
      <c r="AA194" s="73">
        <v>404554.5</v>
      </c>
      <c r="AC194" s="90">
        <v>913643.5</v>
      </c>
      <c r="AF194" s="90">
        <v>500668.07</v>
      </c>
      <c r="AG194" s="90">
        <v>141847.92000000001</v>
      </c>
      <c r="AK194" s="266">
        <f>SUM(F194:I194)</f>
        <v>1016781.5800000001</v>
      </c>
      <c r="AL194" s="267">
        <f>SUM(O194:R194)</f>
        <v>42679.810000000005</v>
      </c>
      <c r="AM194" s="291">
        <f t="shared" si="9"/>
        <v>974101.77</v>
      </c>
      <c r="AN194" s="286">
        <f t="shared" si="11"/>
        <v>1952389.76</v>
      </c>
      <c r="AO194" s="294">
        <f t="shared" si="12"/>
        <v>1556159.49</v>
      </c>
      <c r="AP194" s="268">
        <f t="shared" si="10"/>
        <v>396230.27</v>
      </c>
    </row>
    <row r="195" spans="1:42" ht="15" thickBot="1" x14ac:dyDescent="0.25">
      <c r="A195" s="256" t="s">
        <v>342</v>
      </c>
      <c r="B195" s="256" t="s">
        <v>52</v>
      </c>
      <c r="C195" s="295">
        <v>3397</v>
      </c>
      <c r="D195" s="296" t="s">
        <v>996</v>
      </c>
      <c r="E195" s="251" t="s">
        <v>2759</v>
      </c>
      <c r="F195" s="89">
        <v>1435550.07</v>
      </c>
      <c r="G195" s="89">
        <v>13880</v>
      </c>
      <c r="H195" s="89">
        <v>79252.320000000007</v>
      </c>
      <c r="I195" s="89">
        <v>0</v>
      </c>
      <c r="K195" s="251">
        <v>687242.84</v>
      </c>
      <c r="L195" s="251">
        <v>601182.91</v>
      </c>
      <c r="P195" s="232">
        <v>56000</v>
      </c>
      <c r="R195" s="232">
        <v>61677.5</v>
      </c>
      <c r="U195" s="251">
        <v>554040.53</v>
      </c>
      <c r="V195" s="251">
        <v>2987149.95</v>
      </c>
      <c r="W195" s="73">
        <v>1448213.84</v>
      </c>
      <c r="X195" s="73">
        <v>118032</v>
      </c>
      <c r="Y195" s="73">
        <v>1984.22</v>
      </c>
      <c r="AA195" s="73">
        <v>634590</v>
      </c>
      <c r="AB195" s="73">
        <v>55270</v>
      </c>
      <c r="AC195" s="90">
        <v>1161800</v>
      </c>
      <c r="AF195" s="90">
        <v>866633.93</v>
      </c>
      <c r="AG195" s="90">
        <v>270145.40000000002</v>
      </c>
      <c r="AJ195" s="90">
        <v>108</v>
      </c>
      <c r="AK195" s="266">
        <f>SUM(F195:I195)</f>
        <v>1528682.3900000001</v>
      </c>
      <c r="AL195" s="267">
        <f>SUM(O195:R195)</f>
        <v>117677.5</v>
      </c>
      <c r="AM195" s="291">
        <f t="shared" si="9"/>
        <v>1411004.8900000001</v>
      </c>
      <c r="AN195" s="286">
        <f t="shared" si="11"/>
        <v>2258090.06</v>
      </c>
      <c r="AO195" s="294">
        <f t="shared" si="12"/>
        <v>2298687.33</v>
      </c>
      <c r="AP195" s="268">
        <f t="shared" si="10"/>
        <v>-40597.270000000019</v>
      </c>
    </row>
    <row r="196" spans="1:42" ht="15" thickBot="1" x14ac:dyDescent="0.25">
      <c r="A196" s="256" t="s">
        <v>342</v>
      </c>
      <c r="B196" s="256" t="s">
        <v>52</v>
      </c>
      <c r="C196" s="295">
        <v>2599</v>
      </c>
      <c r="D196" s="296" t="s">
        <v>997</v>
      </c>
      <c r="E196" s="251" t="s">
        <v>2760</v>
      </c>
      <c r="F196" s="89">
        <v>979929.43</v>
      </c>
      <c r="G196" s="89">
        <v>26022.81</v>
      </c>
      <c r="H196" s="89">
        <v>163431.28</v>
      </c>
      <c r="K196" s="251">
        <v>3291273.12</v>
      </c>
      <c r="L196" s="251">
        <v>310790.53000000003</v>
      </c>
      <c r="O196" s="232">
        <v>0</v>
      </c>
      <c r="P196" s="232">
        <v>0</v>
      </c>
      <c r="Q196" s="232">
        <v>51300</v>
      </c>
      <c r="R196" s="232">
        <v>2261.67</v>
      </c>
      <c r="U196" s="251">
        <v>178471.18</v>
      </c>
      <c r="V196" s="251">
        <v>2987149.95</v>
      </c>
      <c r="W196" s="73">
        <v>1212583.8400000001</v>
      </c>
      <c r="Y196" s="73">
        <v>1433.48</v>
      </c>
      <c r="AA196" s="73">
        <v>1401300</v>
      </c>
      <c r="AC196" s="90">
        <v>1485210</v>
      </c>
      <c r="AF196" s="90">
        <v>699005.9</v>
      </c>
      <c r="AG196" s="90">
        <v>5315.31</v>
      </c>
      <c r="AK196" s="266">
        <f>SUM(F196:I196)</f>
        <v>1169383.52</v>
      </c>
      <c r="AL196" s="267">
        <f>SUM(O196:R196)</f>
        <v>53561.67</v>
      </c>
      <c r="AM196" s="291">
        <f t="shared" si="9"/>
        <v>1115821.8500000001</v>
      </c>
      <c r="AN196" s="286">
        <f t="shared" si="11"/>
        <v>2615317.3200000003</v>
      </c>
      <c r="AO196" s="294">
        <f t="shared" si="12"/>
        <v>2189531.21</v>
      </c>
      <c r="AP196" s="268">
        <f t="shared" si="10"/>
        <v>425786.11000000034</v>
      </c>
    </row>
    <row r="197" spans="1:42" ht="15" thickBot="1" x14ac:dyDescent="0.25">
      <c r="A197" s="256" t="s">
        <v>342</v>
      </c>
      <c r="B197" s="256" t="s">
        <v>52</v>
      </c>
      <c r="C197" s="295">
        <v>3184</v>
      </c>
      <c r="D197" s="296" t="s">
        <v>998</v>
      </c>
      <c r="E197" s="251" t="s">
        <v>2761</v>
      </c>
      <c r="F197" s="89">
        <v>994739.18</v>
      </c>
      <c r="G197" s="89">
        <v>8300</v>
      </c>
      <c r="H197" s="89">
        <v>53106.239999999998</v>
      </c>
      <c r="K197" s="251">
        <v>667295.16</v>
      </c>
      <c r="L197" s="251">
        <v>195431.59</v>
      </c>
      <c r="O197" s="232">
        <v>0</v>
      </c>
      <c r="P197" s="232">
        <v>20022</v>
      </c>
      <c r="R197" s="232">
        <v>369.16</v>
      </c>
      <c r="U197" s="251">
        <v>321933.95</v>
      </c>
      <c r="V197" s="251">
        <v>2090614.96</v>
      </c>
      <c r="W197" s="73">
        <v>1170863.33</v>
      </c>
      <c r="X197" s="73">
        <v>137850</v>
      </c>
      <c r="Y197" s="73">
        <v>1506.82</v>
      </c>
      <c r="AA197" s="73">
        <v>1196824.6000000001</v>
      </c>
      <c r="AB197" s="73">
        <v>101800</v>
      </c>
      <c r="AC197" s="90">
        <v>1686104.6</v>
      </c>
      <c r="AF197" s="90">
        <v>677266.23</v>
      </c>
      <c r="AG197" s="90">
        <v>153053.9</v>
      </c>
      <c r="AH197" s="90">
        <v>0</v>
      </c>
      <c r="AK197" s="266">
        <f>SUM(F197:I197)</f>
        <v>1056145.4200000002</v>
      </c>
      <c r="AL197" s="267">
        <f>SUM(O197:R197)</f>
        <v>20391.16</v>
      </c>
      <c r="AM197" s="291">
        <f t="shared" ref="AM197:AM222" si="13">AK197-AL197</f>
        <v>1035754.2600000001</v>
      </c>
      <c r="AN197" s="286">
        <f t="shared" si="11"/>
        <v>2608844.75</v>
      </c>
      <c r="AO197" s="294">
        <f t="shared" si="12"/>
        <v>2516424.73</v>
      </c>
      <c r="AP197" s="268">
        <f t="shared" ref="AP197:AP222" si="14">AN197-AO197</f>
        <v>92420.020000000019</v>
      </c>
    </row>
    <row r="198" spans="1:42" ht="15" thickBot="1" x14ac:dyDescent="0.25">
      <c r="A198" s="256" t="s">
        <v>342</v>
      </c>
      <c r="B198" s="256" t="s">
        <v>52</v>
      </c>
      <c r="C198" s="295">
        <v>4760</v>
      </c>
      <c r="D198" s="296" t="s">
        <v>999</v>
      </c>
      <c r="E198" s="251" t="s">
        <v>2762</v>
      </c>
      <c r="F198" s="89">
        <v>1219973.3899999999</v>
      </c>
      <c r="G198" s="89">
        <v>296478.08000000002</v>
      </c>
      <c r="H198" s="89">
        <v>81069.11</v>
      </c>
      <c r="K198" s="251">
        <v>547386.49</v>
      </c>
      <c r="L198" s="251">
        <v>576517.46</v>
      </c>
      <c r="P198" s="232">
        <v>126330</v>
      </c>
      <c r="R198" s="232">
        <v>0</v>
      </c>
      <c r="U198" s="251">
        <v>-40532.050000000003</v>
      </c>
      <c r="V198" s="251">
        <v>433496.95</v>
      </c>
      <c r="W198" s="73">
        <v>1965948.84</v>
      </c>
      <c r="X198" s="73">
        <v>71600</v>
      </c>
      <c r="Y198" s="73">
        <v>1669.75</v>
      </c>
      <c r="AA198" s="73">
        <v>1198980</v>
      </c>
      <c r="AB198" s="73">
        <v>95900</v>
      </c>
      <c r="AC198" s="90">
        <v>1653565</v>
      </c>
      <c r="AD198" s="90">
        <v>5136</v>
      </c>
      <c r="AF198" s="90">
        <v>949748.28</v>
      </c>
      <c r="AG198" s="90">
        <v>165849.98000000001</v>
      </c>
      <c r="AJ198" s="90">
        <v>86.7</v>
      </c>
      <c r="AK198" s="266">
        <f>SUM(F198:I198)</f>
        <v>1597520.58</v>
      </c>
      <c r="AL198" s="267">
        <f>SUM(O198:R198)</f>
        <v>126330</v>
      </c>
      <c r="AM198" s="291">
        <f t="shared" si="13"/>
        <v>1471190.58</v>
      </c>
      <c r="AN198" s="286">
        <f t="shared" ref="AN198:AN222" si="15">SUM(W198:AB198)</f>
        <v>3334098.59</v>
      </c>
      <c r="AO198" s="294">
        <f t="shared" ref="AO198:AO222" si="16">SUM(AC198:AJ198)</f>
        <v>2774385.9600000004</v>
      </c>
      <c r="AP198" s="268">
        <f t="shared" si="14"/>
        <v>559712.62999999942</v>
      </c>
    </row>
    <row r="199" spans="1:42" ht="15" thickBot="1" x14ac:dyDescent="0.25">
      <c r="A199" s="256" t="s">
        <v>345</v>
      </c>
      <c r="B199" s="256" t="s">
        <v>53</v>
      </c>
      <c r="C199" s="295">
        <v>3288</v>
      </c>
      <c r="D199" s="296" t="s">
        <v>1000</v>
      </c>
      <c r="E199" s="251" t="s">
        <v>2763</v>
      </c>
      <c r="F199" s="89">
        <v>722134.36</v>
      </c>
      <c r="G199" s="89">
        <v>0</v>
      </c>
      <c r="H199" s="89">
        <v>101826.89</v>
      </c>
      <c r="I199" s="89">
        <v>7374</v>
      </c>
      <c r="K199" s="251">
        <v>980499.1</v>
      </c>
      <c r="L199" s="251">
        <v>-781216.52</v>
      </c>
      <c r="O199" s="232">
        <v>42000</v>
      </c>
      <c r="P199" s="232">
        <v>141316.1</v>
      </c>
      <c r="Q199" s="232">
        <v>7640</v>
      </c>
      <c r="U199" s="251">
        <v>-1731260.95</v>
      </c>
      <c r="V199" s="251">
        <v>4047651.72</v>
      </c>
      <c r="W199" s="73">
        <v>537407.44999999995</v>
      </c>
      <c r="Y199" s="73">
        <v>1541.09</v>
      </c>
      <c r="AA199" s="73">
        <v>1199160</v>
      </c>
      <c r="AC199" s="90">
        <v>1412360</v>
      </c>
      <c r="AE199" s="90">
        <v>7744</v>
      </c>
      <c r="AF199" s="90">
        <v>470188.26</v>
      </c>
      <c r="AG199" s="90">
        <v>1124906.04</v>
      </c>
      <c r="AK199" s="266">
        <f>SUM(F199:I199)</f>
        <v>831335.25</v>
      </c>
      <c r="AL199" s="267">
        <f>SUM(O199:R199)</f>
        <v>190956.1</v>
      </c>
      <c r="AM199" s="291">
        <f t="shared" si="13"/>
        <v>640379.15</v>
      </c>
      <c r="AN199" s="286">
        <f t="shared" si="15"/>
        <v>1738108.54</v>
      </c>
      <c r="AO199" s="294">
        <f t="shared" si="16"/>
        <v>3015198.3</v>
      </c>
      <c r="AP199" s="268">
        <f t="shared" si="14"/>
        <v>-1277089.7599999998</v>
      </c>
    </row>
    <row r="200" spans="1:42" ht="15" thickBot="1" x14ac:dyDescent="0.25">
      <c r="A200" s="256" t="s">
        <v>345</v>
      </c>
      <c r="B200" s="256" t="s">
        <v>53</v>
      </c>
      <c r="C200" s="295">
        <v>2561</v>
      </c>
      <c r="D200" s="296" t="s">
        <v>1001</v>
      </c>
      <c r="E200" s="251" t="s">
        <v>2764</v>
      </c>
      <c r="F200" s="89">
        <v>658860.82999999996</v>
      </c>
      <c r="G200" s="89">
        <v>11100</v>
      </c>
      <c r="H200" s="89">
        <v>74056.98</v>
      </c>
      <c r="I200" s="89">
        <v>0</v>
      </c>
      <c r="K200" s="251">
        <v>790727.92</v>
      </c>
      <c r="L200" s="251">
        <v>284351.32</v>
      </c>
      <c r="O200" s="232">
        <v>3500</v>
      </c>
      <c r="P200" s="232">
        <v>104919.65</v>
      </c>
      <c r="U200" s="251">
        <v>875921.81</v>
      </c>
      <c r="V200" s="251">
        <v>769808.6</v>
      </c>
      <c r="W200" s="73">
        <v>904494.09</v>
      </c>
      <c r="Y200" s="73">
        <v>1000.18</v>
      </c>
      <c r="AA200" s="73">
        <v>897850.5</v>
      </c>
      <c r="AC200" s="90">
        <v>1207200.5</v>
      </c>
      <c r="AF200" s="90">
        <v>411423.92</v>
      </c>
      <c r="AG200" s="90">
        <v>135336.06</v>
      </c>
      <c r="AK200" s="266">
        <f>SUM(F200:I200)</f>
        <v>744017.80999999994</v>
      </c>
      <c r="AL200" s="267">
        <f>SUM(O200:R200)</f>
        <v>108419.65</v>
      </c>
      <c r="AM200" s="291">
        <f t="shared" si="13"/>
        <v>635598.15999999992</v>
      </c>
      <c r="AN200" s="286">
        <f t="shared" si="15"/>
        <v>1803344.77</v>
      </c>
      <c r="AO200" s="294">
        <f t="shared" si="16"/>
        <v>1753960.48</v>
      </c>
      <c r="AP200" s="268">
        <f t="shared" si="14"/>
        <v>49384.290000000037</v>
      </c>
    </row>
    <row r="201" spans="1:42" ht="15" thickBot="1" x14ac:dyDescent="0.25">
      <c r="A201" s="256" t="s">
        <v>345</v>
      </c>
      <c r="B201" s="256" t="s">
        <v>53</v>
      </c>
      <c r="C201" s="295">
        <v>3118</v>
      </c>
      <c r="D201" s="296" t="s">
        <v>1002</v>
      </c>
      <c r="E201" s="251" t="s">
        <v>2765</v>
      </c>
      <c r="F201" s="89">
        <v>244113.65</v>
      </c>
      <c r="G201" s="89">
        <v>171359.38</v>
      </c>
      <c r="H201" s="89">
        <v>72602.55</v>
      </c>
      <c r="I201" s="89">
        <v>0</v>
      </c>
      <c r="K201" s="251">
        <v>961184.09</v>
      </c>
      <c r="L201" s="251">
        <v>165456.57</v>
      </c>
      <c r="O201" s="232">
        <v>8500</v>
      </c>
      <c r="P201" s="232">
        <v>21150</v>
      </c>
      <c r="Q201" s="232">
        <v>57679</v>
      </c>
      <c r="U201" s="251">
        <v>1838407.9</v>
      </c>
      <c r="W201" s="73">
        <v>932709.07</v>
      </c>
      <c r="X201" s="73">
        <v>486480</v>
      </c>
      <c r="Y201" s="73">
        <v>636.15</v>
      </c>
      <c r="AA201" s="73">
        <v>920556</v>
      </c>
      <c r="AC201" s="90">
        <v>1408186</v>
      </c>
      <c r="AF201" s="90">
        <v>872496.07</v>
      </c>
      <c r="AG201" s="90">
        <v>121781.25</v>
      </c>
      <c r="AK201" s="266">
        <f>SUM(F201:I201)</f>
        <v>488075.58</v>
      </c>
      <c r="AL201" s="267">
        <f>SUM(O201:R201)</f>
        <v>87329</v>
      </c>
      <c r="AM201" s="291">
        <f t="shared" si="13"/>
        <v>400746.58</v>
      </c>
      <c r="AN201" s="286">
        <f t="shared" si="15"/>
        <v>2340381.2199999997</v>
      </c>
      <c r="AO201" s="294">
        <f t="shared" si="16"/>
        <v>2402463.3199999998</v>
      </c>
      <c r="AP201" s="268">
        <f t="shared" si="14"/>
        <v>-62082.100000000093</v>
      </c>
    </row>
    <row r="202" spans="1:42" ht="15" thickBot="1" x14ac:dyDescent="0.25">
      <c r="A202" s="256" t="s">
        <v>345</v>
      </c>
      <c r="B202" s="256" t="s">
        <v>53</v>
      </c>
      <c r="C202" s="295">
        <v>1408</v>
      </c>
      <c r="D202" s="296" t="s">
        <v>1003</v>
      </c>
      <c r="E202" s="251" t="s">
        <v>2766</v>
      </c>
      <c r="F202" s="89">
        <v>180363.6</v>
      </c>
      <c r="G202" s="89">
        <v>0</v>
      </c>
      <c r="H202" s="89">
        <v>30658.48</v>
      </c>
      <c r="I202" s="89">
        <v>0</v>
      </c>
      <c r="K202" s="251">
        <v>943742.68</v>
      </c>
      <c r="L202" s="251">
        <v>316333.37</v>
      </c>
      <c r="O202" s="232">
        <v>4000</v>
      </c>
      <c r="P202" s="232">
        <v>45600</v>
      </c>
      <c r="Q202" s="232">
        <v>2300</v>
      </c>
      <c r="U202" s="251">
        <v>-537437.31000000006</v>
      </c>
      <c r="V202" s="251">
        <v>2464354.4300000002</v>
      </c>
      <c r="W202" s="73">
        <v>732886.71</v>
      </c>
      <c r="X202" s="73">
        <v>45000</v>
      </c>
      <c r="Y202" s="73">
        <v>470.54</v>
      </c>
      <c r="AA202" s="73">
        <v>738517.5</v>
      </c>
      <c r="AC202" s="90">
        <v>1079227.5</v>
      </c>
      <c r="AF202" s="90">
        <v>323093.65000000002</v>
      </c>
      <c r="AG202" s="90">
        <v>264973.02</v>
      </c>
      <c r="AK202" s="266">
        <f>SUM(F202:I202)</f>
        <v>211022.08000000002</v>
      </c>
      <c r="AL202" s="267">
        <f>SUM(O202:R202)</f>
        <v>51900</v>
      </c>
      <c r="AM202" s="291">
        <f t="shared" si="13"/>
        <v>159122.08000000002</v>
      </c>
      <c r="AN202" s="286">
        <f t="shared" si="15"/>
        <v>1516874.75</v>
      </c>
      <c r="AO202" s="294">
        <f t="shared" si="16"/>
        <v>1667294.17</v>
      </c>
      <c r="AP202" s="268">
        <f t="shared" si="14"/>
        <v>-150419.41999999993</v>
      </c>
    </row>
    <row r="203" spans="1:42" ht="15" thickBot="1" x14ac:dyDescent="0.25">
      <c r="A203" s="256" t="s">
        <v>345</v>
      </c>
      <c r="B203" s="256" t="s">
        <v>53</v>
      </c>
      <c r="C203" s="295">
        <v>1888</v>
      </c>
      <c r="D203" s="296" t="s">
        <v>1004</v>
      </c>
      <c r="E203" s="251" t="s">
        <v>2767</v>
      </c>
      <c r="F203" s="89">
        <v>605024.48</v>
      </c>
      <c r="G203" s="89">
        <v>0</v>
      </c>
      <c r="H203" s="89">
        <v>191750.73</v>
      </c>
      <c r="K203" s="251">
        <v>1309012.8700000001</v>
      </c>
      <c r="L203" s="251">
        <v>182926.06</v>
      </c>
      <c r="O203" s="232">
        <v>83044</v>
      </c>
      <c r="P203" s="232">
        <v>121859.11</v>
      </c>
      <c r="U203" s="251">
        <v>1079706.33</v>
      </c>
      <c r="V203" s="251">
        <v>1488605.78</v>
      </c>
      <c r="W203" s="73">
        <v>659286.01</v>
      </c>
      <c r="Y203" s="73">
        <v>1152.1199999999999</v>
      </c>
      <c r="AA203" s="73">
        <v>1207611</v>
      </c>
      <c r="AC203" s="90">
        <v>1695341</v>
      </c>
      <c r="AF203" s="90">
        <v>403625.09</v>
      </c>
      <c r="AG203" s="90">
        <v>238381.43</v>
      </c>
      <c r="AK203" s="266">
        <f>SUM(F203:I203)</f>
        <v>796775.21</v>
      </c>
      <c r="AL203" s="267">
        <f>SUM(O203:R203)</f>
        <v>204903.11</v>
      </c>
      <c r="AM203" s="291">
        <f t="shared" si="13"/>
        <v>591872.1</v>
      </c>
      <c r="AN203" s="286">
        <f t="shared" si="15"/>
        <v>1868049.13</v>
      </c>
      <c r="AO203" s="294">
        <f t="shared" si="16"/>
        <v>2337347.52</v>
      </c>
      <c r="AP203" s="268">
        <f t="shared" si="14"/>
        <v>-469298.39000000013</v>
      </c>
    </row>
    <row r="204" spans="1:42" ht="15" thickBot="1" x14ac:dyDescent="0.25">
      <c r="A204" s="256" t="s">
        <v>345</v>
      </c>
      <c r="B204" s="256" t="s">
        <v>53</v>
      </c>
      <c r="C204" s="295">
        <v>1058</v>
      </c>
      <c r="D204" s="296" t="s">
        <v>1005</v>
      </c>
      <c r="E204" s="251" t="s">
        <v>2768</v>
      </c>
      <c r="F204" s="89">
        <v>609243.34</v>
      </c>
      <c r="G204" s="89">
        <v>1000</v>
      </c>
      <c r="H204" s="89">
        <v>10841.3</v>
      </c>
      <c r="I204" s="89">
        <v>1270</v>
      </c>
      <c r="K204" s="251">
        <v>238518.61</v>
      </c>
      <c r="L204" s="251">
        <v>149265.53</v>
      </c>
      <c r="O204" s="232">
        <v>55550</v>
      </c>
      <c r="P204" s="232">
        <v>21364.84</v>
      </c>
      <c r="Q204" s="232">
        <v>400</v>
      </c>
      <c r="U204" s="251">
        <v>-1592681.02</v>
      </c>
      <c r="V204" s="251">
        <v>2328715.77</v>
      </c>
      <c r="W204" s="73">
        <v>548140.63</v>
      </c>
      <c r="X204" s="73">
        <v>205800</v>
      </c>
      <c r="Y204" s="73">
        <v>940.05</v>
      </c>
      <c r="AA204" s="73">
        <v>939330</v>
      </c>
      <c r="AC204" s="90">
        <v>1085640</v>
      </c>
      <c r="AD204" s="90">
        <v>1200</v>
      </c>
      <c r="AF204" s="90">
        <v>342249.94</v>
      </c>
      <c r="AG204" s="90">
        <v>57422.55</v>
      </c>
      <c r="AK204" s="266">
        <f>SUM(F204:I204)</f>
        <v>622354.64</v>
      </c>
      <c r="AL204" s="267">
        <f>SUM(O204:R204)</f>
        <v>77314.84</v>
      </c>
      <c r="AM204" s="291">
        <f t="shared" si="13"/>
        <v>545039.80000000005</v>
      </c>
      <c r="AN204" s="286">
        <f t="shared" si="15"/>
        <v>1694210.6800000002</v>
      </c>
      <c r="AO204" s="294">
        <f t="shared" si="16"/>
        <v>1486512.49</v>
      </c>
      <c r="AP204" s="268">
        <f t="shared" si="14"/>
        <v>207698.19000000018</v>
      </c>
    </row>
    <row r="205" spans="1:42" ht="15" thickBot="1" x14ac:dyDescent="0.25">
      <c r="A205" s="256" t="s">
        <v>345</v>
      </c>
      <c r="B205" s="256" t="s">
        <v>53</v>
      </c>
      <c r="C205" s="295">
        <v>3487</v>
      </c>
      <c r="D205" s="296" t="s">
        <v>1006</v>
      </c>
      <c r="E205" s="251" t="s">
        <v>2769</v>
      </c>
      <c r="F205" s="89">
        <v>861260.88</v>
      </c>
      <c r="G205" s="89">
        <v>0</v>
      </c>
      <c r="H205" s="89">
        <v>116304.17</v>
      </c>
      <c r="K205" s="251">
        <v>2283312.29</v>
      </c>
      <c r="L205" s="251">
        <v>405540.89</v>
      </c>
      <c r="O205" s="232">
        <v>13500</v>
      </c>
      <c r="P205" s="232">
        <v>19650</v>
      </c>
      <c r="U205" s="251">
        <v>-320180.18</v>
      </c>
      <c r="V205" s="251">
        <v>4119895.74</v>
      </c>
      <c r="W205" s="73">
        <v>521840.37</v>
      </c>
      <c r="X205" s="73">
        <v>182237</v>
      </c>
      <c r="Y205" s="73">
        <v>1597.43</v>
      </c>
      <c r="AA205" s="73">
        <v>996303</v>
      </c>
      <c r="AC205" s="90">
        <v>1171768.5</v>
      </c>
      <c r="AF205" s="90">
        <v>587583.06999999995</v>
      </c>
      <c r="AG205" s="90">
        <v>67918.06</v>
      </c>
      <c r="AK205" s="266">
        <f>SUM(F205:I205)</f>
        <v>977565.05</v>
      </c>
      <c r="AL205" s="267">
        <f>SUM(O205:R205)</f>
        <v>33150</v>
      </c>
      <c r="AM205" s="291">
        <f t="shared" si="13"/>
        <v>944415.05</v>
      </c>
      <c r="AN205" s="286">
        <f t="shared" si="15"/>
        <v>1701977.8</v>
      </c>
      <c r="AO205" s="294">
        <f t="shared" si="16"/>
        <v>1827269.63</v>
      </c>
      <c r="AP205" s="268">
        <f t="shared" si="14"/>
        <v>-125291.82999999984</v>
      </c>
    </row>
    <row r="206" spans="1:42" ht="15" thickBot="1" x14ac:dyDescent="0.25">
      <c r="A206" s="256" t="s">
        <v>345</v>
      </c>
      <c r="B206" s="256" t="s">
        <v>53</v>
      </c>
      <c r="C206" s="257">
        <v>2685</v>
      </c>
      <c r="D206" s="258" t="s">
        <v>1007</v>
      </c>
      <c r="E206" s="251" t="s">
        <v>2793</v>
      </c>
      <c r="F206" s="89">
        <v>884995.56</v>
      </c>
      <c r="G206" s="89">
        <v>30442.95</v>
      </c>
      <c r="H206" s="89">
        <v>117808.81</v>
      </c>
      <c r="K206" s="251">
        <v>593116.46</v>
      </c>
      <c r="L206" s="251">
        <v>33118.89</v>
      </c>
      <c r="O206" s="232">
        <v>22600</v>
      </c>
      <c r="P206" s="232">
        <v>68835.59</v>
      </c>
      <c r="U206" s="251">
        <v>-1374289.93</v>
      </c>
      <c r="V206" s="251">
        <v>2992215.82</v>
      </c>
      <c r="W206" s="73">
        <v>875312.93</v>
      </c>
      <c r="Y206" s="73">
        <v>1328.07</v>
      </c>
      <c r="AA206" s="73">
        <v>1796760</v>
      </c>
      <c r="AC206" s="90">
        <v>1971887</v>
      </c>
      <c r="AE206" s="90">
        <v>7552</v>
      </c>
      <c r="AF206" s="90">
        <v>419580.45</v>
      </c>
      <c r="AG206" s="90">
        <v>201750.1</v>
      </c>
      <c r="AK206" s="266">
        <f>SUM(F206:I206)</f>
        <v>1033247.3200000001</v>
      </c>
      <c r="AL206" s="267">
        <f>SUM(O206:R206)</f>
        <v>91435.59</v>
      </c>
      <c r="AM206" s="291">
        <f t="shared" si="13"/>
        <v>941811.7300000001</v>
      </c>
      <c r="AN206" s="286">
        <f t="shared" si="15"/>
        <v>2673401</v>
      </c>
      <c r="AO206" s="294">
        <f t="shared" si="16"/>
        <v>2600769.5500000003</v>
      </c>
      <c r="AP206" s="268">
        <f t="shared" si="14"/>
        <v>72631.449999999721</v>
      </c>
    </row>
    <row r="207" spans="1:42" s="278" customFormat="1" ht="15" thickBot="1" x14ac:dyDescent="0.25">
      <c r="A207" s="259" t="s">
        <v>345</v>
      </c>
      <c r="B207" s="259" t="s">
        <v>53</v>
      </c>
      <c r="C207" s="260">
        <v>996</v>
      </c>
      <c r="D207" s="261" t="s">
        <v>1008</v>
      </c>
      <c r="E207" s="251" t="s">
        <v>2804</v>
      </c>
      <c r="F207" s="89">
        <v>305750.48</v>
      </c>
      <c r="G207" s="89">
        <v>5400</v>
      </c>
      <c r="H207" s="89">
        <v>28142.54</v>
      </c>
      <c r="I207" s="89"/>
      <c r="J207" s="251"/>
      <c r="K207" s="251">
        <v>1213169.6000000001</v>
      </c>
      <c r="L207" s="251">
        <v>189326.19</v>
      </c>
      <c r="M207" s="251"/>
      <c r="N207" s="251"/>
      <c r="O207" s="232">
        <v>4800</v>
      </c>
      <c r="P207" s="232">
        <v>23013.96</v>
      </c>
      <c r="Q207" s="232"/>
      <c r="R207" s="232"/>
      <c r="S207" s="251"/>
      <c r="T207" s="251"/>
      <c r="U207" s="251">
        <v>1010547.35</v>
      </c>
      <c r="V207" s="251">
        <v>889745.48</v>
      </c>
      <c r="W207" s="73">
        <v>455419.37</v>
      </c>
      <c r="X207" s="73">
        <v>91600</v>
      </c>
      <c r="Y207" s="73">
        <v>393.64</v>
      </c>
      <c r="Z207" s="73"/>
      <c r="AA207" s="73"/>
      <c r="AB207" s="73"/>
      <c r="AC207" s="90">
        <v>94630</v>
      </c>
      <c r="AD207" s="90"/>
      <c r="AE207" s="90">
        <v>11280</v>
      </c>
      <c r="AF207" s="90">
        <v>307094.25</v>
      </c>
      <c r="AG207" s="90">
        <v>118372.62</v>
      </c>
      <c r="AH207" s="90"/>
      <c r="AI207" s="90"/>
      <c r="AJ207" s="90"/>
      <c r="AK207" s="266">
        <f>SUM(F207:I207)</f>
        <v>339293.01999999996</v>
      </c>
      <c r="AL207" s="267">
        <f>SUM(O207:R207)</f>
        <v>27813.96</v>
      </c>
      <c r="AM207" s="291">
        <f t="shared" si="13"/>
        <v>311479.05999999994</v>
      </c>
      <c r="AN207" s="286">
        <f t="shared" si="15"/>
        <v>547413.01</v>
      </c>
      <c r="AO207" s="294">
        <f t="shared" si="16"/>
        <v>531376.87</v>
      </c>
      <c r="AP207" s="297">
        <f t="shared" si="14"/>
        <v>16036.140000000014</v>
      </c>
    </row>
    <row r="208" spans="1:42" ht="15" thickBot="1" x14ac:dyDescent="0.25">
      <c r="A208" s="256" t="s">
        <v>39</v>
      </c>
      <c r="B208" s="256" t="s">
        <v>40</v>
      </c>
      <c r="C208" s="257">
        <v>3443</v>
      </c>
      <c r="D208" s="258" t="s">
        <v>1009</v>
      </c>
      <c r="E208" s="251" t="s">
        <v>2770</v>
      </c>
      <c r="F208" s="89">
        <v>776607.13</v>
      </c>
      <c r="G208" s="89">
        <v>11100</v>
      </c>
      <c r="H208" s="89">
        <v>72623.03</v>
      </c>
      <c r="K208" s="251">
        <v>1920005.08</v>
      </c>
      <c r="L208" s="251">
        <v>291368.15000000002</v>
      </c>
      <c r="O208" s="232">
        <v>0</v>
      </c>
      <c r="P208" s="232">
        <v>26640</v>
      </c>
      <c r="R208" s="232">
        <v>1182</v>
      </c>
      <c r="U208" s="251">
        <v>4422.49</v>
      </c>
      <c r="V208" s="251">
        <v>574807.30000000005</v>
      </c>
      <c r="W208" s="73">
        <v>1172333.8500000001</v>
      </c>
      <c r="Y208" s="73">
        <v>1327.9</v>
      </c>
      <c r="AA208" s="73">
        <v>1428147</v>
      </c>
      <c r="AB208" s="73">
        <v>78597</v>
      </c>
      <c r="AC208" s="90">
        <v>1605714</v>
      </c>
      <c r="AD208" s="90">
        <v>2560</v>
      </c>
      <c r="AF208" s="90">
        <v>602907.07999999996</v>
      </c>
      <c r="AG208" s="90">
        <v>251608.36</v>
      </c>
      <c r="AK208" s="266">
        <f>SUM(F208:I208)</f>
        <v>860330.16</v>
      </c>
      <c r="AL208" s="267">
        <f>SUM(O208:R208)</f>
        <v>27822</v>
      </c>
      <c r="AM208" s="291">
        <f t="shared" si="13"/>
        <v>832508.16</v>
      </c>
      <c r="AN208" s="286">
        <f t="shared" si="15"/>
        <v>2680405.75</v>
      </c>
      <c r="AO208" s="294">
        <f t="shared" si="16"/>
        <v>2462789.44</v>
      </c>
      <c r="AP208" s="268">
        <f t="shared" si="14"/>
        <v>217616.31000000006</v>
      </c>
    </row>
    <row r="209" spans="1:42" ht="15" thickBot="1" x14ac:dyDescent="0.25">
      <c r="A209" s="256" t="s">
        <v>39</v>
      </c>
      <c r="B209" s="256" t="s">
        <v>40</v>
      </c>
      <c r="C209" s="257">
        <v>2891</v>
      </c>
      <c r="D209" s="258" t="s">
        <v>1010</v>
      </c>
      <c r="E209" s="251" t="s">
        <v>2771</v>
      </c>
      <c r="F209" s="89">
        <v>449342.79</v>
      </c>
      <c r="G209" s="89">
        <v>17858</v>
      </c>
      <c r="H209" s="89">
        <v>75410.17</v>
      </c>
      <c r="K209" s="251">
        <v>-946469.27</v>
      </c>
      <c r="L209" s="251">
        <v>40726.6</v>
      </c>
      <c r="O209" s="232">
        <v>18750</v>
      </c>
      <c r="P209" s="232">
        <v>45557.86</v>
      </c>
      <c r="U209" s="251">
        <v>4286</v>
      </c>
      <c r="V209" s="251">
        <v>2085517.75</v>
      </c>
      <c r="W209" s="73">
        <v>1052553.1200000001</v>
      </c>
      <c r="Y209" s="73">
        <v>885.46</v>
      </c>
      <c r="AA209" s="73">
        <v>305756</v>
      </c>
      <c r="AB209" s="73">
        <v>63000</v>
      </c>
      <c r="AC209" s="90">
        <v>617143</v>
      </c>
      <c r="AF209" s="90">
        <v>446752.07</v>
      </c>
      <c r="AG209" s="90">
        <v>237057.72</v>
      </c>
      <c r="AK209" s="266">
        <f>SUM(F209:I209)</f>
        <v>542610.96</v>
      </c>
      <c r="AL209" s="267">
        <f>SUM(O209:R209)</f>
        <v>64307.86</v>
      </c>
      <c r="AM209" s="291">
        <f t="shared" si="13"/>
        <v>478303.1</v>
      </c>
      <c r="AN209" s="286">
        <f t="shared" si="15"/>
        <v>1422194.58</v>
      </c>
      <c r="AO209" s="294">
        <f t="shared" si="16"/>
        <v>1300952.79</v>
      </c>
      <c r="AP209" s="268">
        <f t="shared" si="14"/>
        <v>121241.79000000004</v>
      </c>
    </row>
    <row r="210" spans="1:42" ht="15" thickBot="1" x14ac:dyDescent="0.25">
      <c r="A210" s="256" t="s">
        <v>39</v>
      </c>
      <c r="B210" s="256" t="s">
        <v>40</v>
      </c>
      <c r="C210" s="257">
        <v>5426</v>
      </c>
      <c r="D210" s="258" t="s">
        <v>1011</v>
      </c>
      <c r="E210" s="251" t="s">
        <v>2772</v>
      </c>
      <c r="F210" s="89">
        <v>1617873.9199999999</v>
      </c>
      <c r="G210" s="89">
        <v>55986</v>
      </c>
      <c r="H210" s="89">
        <v>167126.78</v>
      </c>
      <c r="K210" s="251">
        <v>846697.2</v>
      </c>
      <c r="L210" s="251">
        <v>387315.8</v>
      </c>
      <c r="O210" s="232">
        <v>1000</v>
      </c>
      <c r="P210" s="232">
        <v>126205</v>
      </c>
      <c r="S210" s="251">
        <v>234044.26</v>
      </c>
      <c r="U210" s="251">
        <v>733.36</v>
      </c>
      <c r="V210" s="251">
        <v>2982894.62</v>
      </c>
      <c r="W210" s="73">
        <v>1616639.95</v>
      </c>
      <c r="X210" s="73">
        <v>71250</v>
      </c>
      <c r="Y210" s="73">
        <v>2293.6999999999998</v>
      </c>
      <c r="AA210" s="73">
        <v>1722159</v>
      </c>
      <c r="AB210" s="73">
        <v>116900</v>
      </c>
      <c r="AC210" s="90">
        <v>2183202</v>
      </c>
      <c r="AF210" s="90">
        <v>640636.52</v>
      </c>
      <c r="AG210" s="90">
        <v>173426.63</v>
      </c>
      <c r="AK210" s="266">
        <f>SUM(F210:I210)</f>
        <v>1840986.7</v>
      </c>
      <c r="AL210" s="267">
        <f>SUM(O210:R210)</f>
        <v>127205</v>
      </c>
      <c r="AM210" s="291">
        <f t="shared" si="13"/>
        <v>1713781.7</v>
      </c>
      <c r="AN210" s="286">
        <f t="shared" si="15"/>
        <v>3529242.65</v>
      </c>
      <c r="AO210" s="294">
        <f t="shared" si="16"/>
        <v>2997265.15</v>
      </c>
      <c r="AP210" s="268">
        <f t="shared" si="14"/>
        <v>531977.5</v>
      </c>
    </row>
    <row r="211" spans="1:42" ht="15" thickBot="1" x14ac:dyDescent="0.25">
      <c r="A211" s="256" t="s">
        <v>39</v>
      </c>
      <c r="B211" s="256" t="s">
        <v>40</v>
      </c>
      <c r="C211" s="295">
        <v>3183</v>
      </c>
      <c r="D211" s="296" t="s">
        <v>1012</v>
      </c>
      <c r="E211" s="251" t="s">
        <v>2796</v>
      </c>
      <c r="F211" s="89">
        <v>515439.48</v>
      </c>
      <c r="G211" s="89">
        <v>3110</v>
      </c>
      <c r="H211" s="89">
        <v>72061.679999999993</v>
      </c>
      <c r="K211" s="251">
        <v>2125191.0099999998</v>
      </c>
      <c r="L211" s="251">
        <v>166334.76</v>
      </c>
      <c r="P211" s="232">
        <v>33340</v>
      </c>
      <c r="U211" s="251">
        <v>119946.43</v>
      </c>
      <c r="V211" s="251">
        <v>2454994.11</v>
      </c>
      <c r="W211" s="73">
        <v>1059493.3400000001</v>
      </c>
      <c r="Y211" s="73">
        <v>756.25</v>
      </c>
      <c r="AA211" s="73">
        <v>1205536.5</v>
      </c>
      <c r="AB211" s="73">
        <v>139888</v>
      </c>
      <c r="AC211" s="90">
        <v>1425702.5</v>
      </c>
      <c r="AF211" s="90">
        <v>626403.31000000006</v>
      </c>
      <c r="AG211" s="90">
        <v>193019.95</v>
      </c>
      <c r="AK211" s="266">
        <f>SUM(F211:I211)</f>
        <v>590611.15999999992</v>
      </c>
      <c r="AL211" s="267">
        <f>SUM(O211:R211)</f>
        <v>33340</v>
      </c>
      <c r="AM211" s="291">
        <f t="shared" si="13"/>
        <v>557271.15999999992</v>
      </c>
      <c r="AN211" s="286">
        <f t="shared" si="15"/>
        <v>2405674.09</v>
      </c>
      <c r="AO211" s="294">
        <f t="shared" si="16"/>
        <v>2245125.7600000002</v>
      </c>
      <c r="AP211" s="268">
        <f t="shared" si="14"/>
        <v>160548.32999999961</v>
      </c>
    </row>
    <row r="212" spans="1:42" ht="15" thickBot="1" x14ac:dyDescent="0.25">
      <c r="A212" s="256" t="s">
        <v>353</v>
      </c>
      <c r="B212" s="256" t="s">
        <v>54</v>
      </c>
      <c r="C212" s="295">
        <v>3850</v>
      </c>
      <c r="D212" s="296" t="s">
        <v>1013</v>
      </c>
      <c r="E212" s="251" t="s">
        <v>2773</v>
      </c>
      <c r="F212" s="89">
        <v>1285149.1399999999</v>
      </c>
      <c r="G212" s="89">
        <v>256347.28</v>
      </c>
      <c r="H212" s="89">
        <v>131782.88</v>
      </c>
      <c r="K212" s="251">
        <v>1443820.37</v>
      </c>
      <c r="L212" s="251">
        <v>385594.85</v>
      </c>
      <c r="O212" s="232">
        <v>20750</v>
      </c>
      <c r="P212" s="232">
        <v>117820.69</v>
      </c>
      <c r="R212" s="232">
        <v>300.08999999999997</v>
      </c>
      <c r="U212" s="251">
        <v>3281871.5</v>
      </c>
      <c r="W212" s="73">
        <v>1662162.9</v>
      </c>
      <c r="X212" s="73">
        <v>131300</v>
      </c>
      <c r="Y212" s="73">
        <v>2100.37</v>
      </c>
      <c r="AA212" s="73">
        <v>1148590</v>
      </c>
      <c r="AB212" s="73">
        <v>7020</v>
      </c>
      <c r="AC212" s="90">
        <v>1588420</v>
      </c>
      <c r="AD212" s="90">
        <v>1540</v>
      </c>
      <c r="AF212" s="90">
        <v>982402.91</v>
      </c>
      <c r="AG212" s="90">
        <v>177567.39</v>
      </c>
      <c r="AH212" s="90">
        <v>94976.73</v>
      </c>
      <c r="AK212" s="266">
        <f>SUM(F212:I212)</f>
        <v>1673279.2999999998</v>
      </c>
      <c r="AL212" s="267">
        <f>SUM(O212:R212)</f>
        <v>138870.78</v>
      </c>
      <c r="AM212" s="291">
        <f t="shared" si="13"/>
        <v>1534408.5199999998</v>
      </c>
      <c r="AN212" s="286">
        <f t="shared" si="15"/>
        <v>2951173.27</v>
      </c>
      <c r="AO212" s="294">
        <f t="shared" si="16"/>
        <v>2844907.0300000003</v>
      </c>
      <c r="AP212" s="268">
        <f t="shared" si="14"/>
        <v>106266.23999999976</v>
      </c>
    </row>
    <row r="213" spans="1:42" ht="15" thickBot="1" x14ac:dyDescent="0.25">
      <c r="A213" s="256" t="s">
        <v>353</v>
      </c>
      <c r="B213" s="256" t="s">
        <v>54</v>
      </c>
      <c r="C213" s="295">
        <v>3381</v>
      </c>
      <c r="D213" s="296" t="s">
        <v>1014</v>
      </c>
      <c r="E213" s="251" t="s">
        <v>2774</v>
      </c>
      <c r="F213" s="89">
        <v>756492.24</v>
      </c>
      <c r="G213" s="89">
        <v>17431</v>
      </c>
      <c r="H213" s="89">
        <v>156707.16</v>
      </c>
      <c r="K213" s="251">
        <v>571493.66</v>
      </c>
      <c r="L213" s="251">
        <v>446573.42</v>
      </c>
      <c r="O213" s="232">
        <v>0</v>
      </c>
      <c r="P213" s="232">
        <v>38584.69</v>
      </c>
      <c r="R213" s="232">
        <v>110.46</v>
      </c>
      <c r="U213" s="251">
        <v>1733966.78</v>
      </c>
      <c r="W213" s="73">
        <v>214116.35</v>
      </c>
      <c r="Y213" s="73">
        <v>982.51</v>
      </c>
      <c r="AA213" s="73">
        <v>828000</v>
      </c>
      <c r="AB213" s="73">
        <v>1052343.06</v>
      </c>
      <c r="AC213" s="90">
        <v>1260660</v>
      </c>
      <c r="AF213" s="90">
        <v>489873.3</v>
      </c>
      <c r="AG213" s="90">
        <v>118607.16</v>
      </c>
      <c r="AH213" s="90">
        <v>13927</v>
      </c>
      <c r="AJ213" s="90">
        <v>9599.91</v>
      </c>
      <c r="AK213" s="266">
        <f>SUM(F213:I213)</f>
        <v>930630.4</v>
      </c>
      <c r="AL213" s="267">
        <f>SUM(O213:R213)</f>
        <v>38695.15</v>
      </c>
      <c r="AM213" s="291">
        <f t="shared" si="13"/>
        <v>891935.25</v>
      </c>
      <c r="AN213" s="286">
        <f t="shared" si="15"/>
        <v>2095441.9199999999</v>
      </c>
      <c r="AO213" s="294">
        <f t="shared" si="16"/>
        <v>1892667.3699999999</v>
      </c>
      <c r="AP213" s="268">
        <f t="shared" si="14"/>
        <v>202774.55000000005</v>
      </c>
    </row>
    <row r="214" spans="1:42" ht="15" thickBot="1" x14ac:dyDescent="0.25">
      <c r="A214" s="256" t="s">
        <v>353</v>
      </c>
      <c r="B214" s="256" t="s">
        <v>54</v>
      </c>
      <c r="C214" s="295">
        <v>2640</v>
      </c>
      <c r="D214" s="296" t="s">
        <v>1015</v>
      </c>
      <c r="E214" s="251" t="s">
        <v>2775</v>
      </c>
      <c r="F214" s="89">
        <v>981708.96</v>
      </c>
      <c r="G214" s="89">
        <v>311697.5</v>
      </c>
      <c r="H214" s="89">
        <v>80703.02</v>
      </c>
      <c r="K214" s="251">
        <v>1870881.19</v>
      </c>
      <c r="L214" s="251">
        <v>91857</v>
      </c>
      <c r="O214" s="232">
        <v>4556</v>
      </c>
      <c r="P214" s="232">
        <v>185526.06</v>
      </c>
      <c r="U214" s="251">
        <v>2788476.86</v>
      </c>
      <c r="W214" s="73">
        <v>1282576.21</v>
      </c>
      <c r="AA214" s="73">
        <v>650240</v>
      </c>
      <c r="AB214" s="73">
        <v>112800</v>
      </c>
      <c r="AC214" s="90">
        <v>1099982</v>
      </c>
      <c r="AD214" s="90">
        <v>5960</v>
      </c>
      <c r="AF214" s="90">
        <v>409059.43</v>
      </c>
      <c r="AG214" s="90">
        <v>143526.03</v>
      </c>
      <c r="AK214" s="266">
        <f>SUM(F214:I214)</f>
        <v>1374109.48</v>
      </c>
      <c r="AL214" s="267">
        <f>SUM(O214:R214)</f>
        <v>190082.06</v>
      </c>
      <c r="AM214" s="291">
        <f t="shared" si="13"/>
        <v>1184027.42</v>
      </c>
      <c r="AN214" s="286">
        <f t="shared" si="15"/>
        <v>2045616.21</v>
      </c>
      <c r="AO214" s="294">
        <f t="shared" si="16"/>
        <v>1658527.46</v>
      </c>
      <c r="AP214" s="268">
        <f t="shared" si="14"/>
        <v>387088.75</v>
      </c>
    </row>
    <row r="215" spans="1:42" ht="15" thickBot="1" x14ac:dyDescent="0.25">
      <c r="A215" s="256" t="s">
        <v>353</v>
      </c>
      <c r="B215" s="256" t="s">
        <v>54</v>
      </c>
      <c r="C215" s="295">
        <v>5792</v>
      </c>
      <c r="D215" s="296" t="s">
        <v>1016</v>
      </c>
      <c r="E215" s="251" t="s">
        <v>2776</v>
      </c>
      <c r="F215" s="89">
        <v>1699156.78</v>
      </c>
      <c r="G215" s="89">
        <v>32966.42</v>
      </c>
      <c r="H215" s="89">
        <v>172823.56</v>
      </c>
      <c r="K215" s="251">
        <v>1851582.48</v>
      </c>
      <c r="L215" s="251">
        <v>1022259.81</v>
      </c>
      <c r="O215" s="232">
        <v>56220</v>
      </c>
      <c r="P215" s="232">
        <v>53269.51</v>
      </c>
      <c r="R215" s="232">
        <v>2495.2800000000002</v>
      </c>
      <c r="U215" s="251">
        <v>-787794.2</v>
      </c>
      <c r="V215" s="251">
        <v>5060758.04</v>
      </c>
      <c r="W215" s="73">
        <v>2184270.2400000002</v>
      </c>
      <c r="X215" s="73">
        <v>320093</v>
      </c>
      <c r="Y215" s="73">
        <v>2655.44</v>
      </c>
      <c r="Z215" s="73">
        <v>1295</v>
      </c>
      <c r="AA215" s="73">
        <v>1551510</v>
      </c>
      <c r="AB215" s="73">
        <v>174000</v>
      </c>
      <c r="AC215" s="90">
        <v>2293218</v>
      </c>
      <c r="AE215" s="90">
        <v>8260</v>
      </c>
      <c r="AF215" s="90">
        <v>1279024.93</v>
      </c>
      <c r="AG215" s="90">
        <v>205249.05</v>
      </c>
      <c r="AH215" s="90">
        <v>22304.58</v>
      </c>
      <c r="AJ215" s="90">
        <v>9380</v>
      </c>
      <c r="AK215" s="266">
        <f>SUM(F215:I215)</f>
        <v>1904946.76</v>
      </c>
      <c r="AL215" s="267">
        <f>SUM(O215:R215)</f>
        <v>111984.79000000001</v>
      </c>
      <c r="AM215" s="291">
        <f t="shared" si="13"/>
        <v>1792961.97</v>
      </c>
      <c r="AN215" s="286">
        <f t="shared" si="15"/>
        <v>4233823.68</v>
      </c>
      <c r="AO215" s="294">
        <f t="shared" si="16"/>
        <v>3817436.5599999996</v>
      </c>
      <c r="AP215" s="268">
        <f t="shared" si="14"/>
        <v>416387.12000000011</v>
      </c>
    </row>
    <row r="216" spans="1:42" ht="15" thickBot="1" x14ac:dyDescent="0.25">
      <c r="A216" s="256" t="s">
        <v>353</v>
      </c>
      <c r="B216" s="256" t="s">
        <v>54</v>
      </c>
      <c r="C216" s="295">
        <v>1533</v>
      </c>
      <c r="D216" s="296" t="s">
        <v>1017</v>
      </c>
      <c r="E216" s="251" t="s">
        <v>2797</v>
      </c>
      <c r="F216" s="89">
        <v>759844.35</v>
      </c>
      <c r="G216" s="89">
        <v>51162.73</v>
      </c>
      <c r="H216" s="89">
        <v>87670.74</v>
      </c>
      <c r="K216" s="251">
        <v>146432.76</v>
      </c>
      <c r="L216" s="251">
        <v>264071.28000000003</v>
      </c>
      <c r="O216" s="232">
        <v>93200</v>
      </c>
      <c r="P216" s="232">
        <v>26157.35</v>
      </c>
      <c r="R216" s="232">
        <v>354.21</v>
      </c>
      <c r="U216" s="251">
        <v>-715799.46</v>
      </c>
      <c r="V216" s="251">
        <v>1741122.88</v>
      </c>
      <c r="W216" s="73">
        <v>1047769.74</v>
      </c>
      <c r="X216" s="73">
        <v>13525</v>
      </c>
      <c r="Y216" s="73">
        <v>1019.01</v>
      </c>
      <c r="AA216" s="73">
        <v>779060</v>
      </c>
      <c r="AB216" s="73">
        <v>87500</v>
      </c>
      <c r="AC216" s="90">
        <v>1150243</v>
      </c>
      <c r="AD216" s="90">
        <v>4700</v>
      </c>
      <c r="AF216" s="90">
        <v>504494.42</v>
      </c>
      <c r="AG216" s="90">
        <v>92739.68</v>
      </c>
      <c r="AH216" s="90">
        <v>1875.77</v>
      </c>
      <c r="AK216" s="266">
        <f>SUM(F216:I216)</f>
        <v>898677.82</v>
      </c>
      <c r="AL216" s="267">
        <f>SUM(O216:R216)</f>
        <v>119711.56000000001</v>
      </c>
      <c r="AM216" s="291">
        <f t="shared" si="13"/>
        <v>778966.25999999989</v>
      </c>
      <c r="AN216" s="286">
        <f t="shared" si="15"/>
        <v>1928873.75</v>
      </c>
      <c r="AO216" s="294">
        <f t="shared" si="16"/>
        <v>1754052.8699999999</v>
      </c>
      <c r="AP216" s="268">
        <f t="shared" si="14"/>
        <v>174820.88000000012</v>
      </c>
    </row>
    <row r="217" spans="1:42" ht="15" thickBot="1" x14ac:dyDescent="0.25">
      <c r="A217" s="256" t="s">
        <v>356</v>
      </c>
      <c r="B217" s="256" t="s">
        <v>43</v>
      </c>
      <c r="C217" s="295">
        <v>6007</v>
      </c>
      <c r="D217" s="296" t="s">
        <v>1018</v>
      </c>
      <c r="E217" s="251" t="s">
        <v>2652</v>
      </c>
      <c r="F217" s="89">
        <v>361388.79</v>
      </c>
      <c r="G217" s="89">
        <v>25459.75</v>
      </c>
      <c r="H217" s="89">
        <v>71306.05</v>
      </c>
      <c r="K217" s="251">
        <v>896590.8</v>
      </c>
      <c r="L217" s="251">
        <v>715114.59</v>
      </c>
      <c r="O217" s="232">
        <v>0</v>
      </c>
      <c r="P217" s="232">
        <v>0</v>
      </c>
      <c r="R217" s="232">
        <v>1141.9100000000001</v>
      </c>
      <c r="S217" s="251">
        <v>51750</v>
      </c>
      <c r="U217" s="251">
        <v>145207.03</v>
      </c>
      <c r="V217" s="251">
        <v>3760347.17</v>
      </c>
      <c r="W217" s="73">
        <v>1824747.74</v>
      </c>
      <c r="X217" s="73">
        <v>290460</v>
      </c>
      <c r="Y217" s="73">
        <v>758.07</v>
      </c>
      <c r="AA217" s="73">
        <v>1162660.5</v>
      </c>
      <c r="AB217" s="73">
        <v>195800</v>
      </c>
      <c r="AC217" s="90">
        <v>2011396.5</v>
      </c>
      <c r="AF217" s="90">
        <v>902701.14</v>
      </c>
      <c r="AG217" s="90">
        <v>299182.62</v>
      </c>
      <c r="AK217" s="266">
        <f>SUM(F217:I217)</f>
        <v>458154.58999999997</v>
      </c>
      <c r="AL217" s="267">
        <f>SUM(O217:R217)</f>
        <v>1141.9100000000001</v>
      </c>
      <c r="AM217" s="291">
        <f t="shared" si="13"/>
        <v>457012.68</v>
      </c>
      <c r="AN217" s="286">
        <f t="shared" si="15"/>
        <v>3474426.31</v>
      </c>
      <c r="AO217" s="294">
        <f t="shared" si="16"/>
        <v>3213280.2600000002</v>
      </c>
      <c r="AP217" s="268">
        <f t="shared" si="14"/>
        <v>261146.04999999981</v>
      </c>
    </row>
    <row r="218" spans="1:42" ht="15" thickBot="1" x14ac:dyDescent="0.25">
      <c r="A218" s="256" t="s">
        <v>356</v>
      </c>
      <c r="B218" s="256" t="s">
        <v>43</v>
      </c>
      <c r="C218" s="295">
        <v>2330</v>
      </c>
      <c r="D218" s="296" t="s">
        <v>1019</v>
      </c>
      <c r="E218" s="251" t="s">
        <v>2655</v>
      </c>
      <c r="F218" s="89">
        <v>316772.08</v>
      </c>
      <c r="G218" s="89">
        <v>6415.75</v>
      </c>
      <c r="H218" s="89">
        <v>62061.99</v>
      </c>
      <c r="K218" s="251">
        <v>99978.48</v>
      </c>
      <c r="L218" s="251">
        <v>46188.11</v>
      </c>
      <c r="O218" s="232">
        <v>2990</v>
      </c>
      <c r="P218" s="232">
        <v>43140</v>
      </c>
      <c r="R218" s="232">
        <v>412.89</v>
      </c>
      <c r="U218" s="251">
        <v>63888.04</v>
      </c>
      <c r="V218" s="251">
        <v>2267172.48</v>
      </c>
      <c r="W218" s="73">
        <v>1055470.8999999999</v>
      </c>
      <c r="X218" s="73">
        <v>91906</v>
      </c>
      <c r="Y218" s="73">
        <v>457.15</v>
      </c>
      <c r="AA218" s="73">
        <v>744552</v>
      </c>
      <c r="AC218" s="90">
        <v>1150025.6000000001</v>
      </c>
      <c r="AF218" s="90">
        <v>418878.34</v>
      </c>
      <c r="AG218" s="90">
        <v>88817.42</v>
      </c>
      <c r="AH218" s="90">
        <v>67412.97</v>
      </c>
      <c r="AJ218" s="90">
        <v>0</v>
      </c>
      <c r="AK218" s="266">
        <f>SUM(F218:I218)</f>
        <v>385249.82</v>
      </c>
      <c r="AL218" s="267">
        <f>SUM(O218:R218)</f>
        <v>46542.89</v>
      </c>
      <c r="AM218" s="291">
        <f t="shared" si="13"/>
        <v>338706.93</v>
      </c>
      <c r="AN218" s="286">
        <f t="shared" si="15"/>
        <v>1892386.0499999998</v>
      </c>
      <c r="AO218" s="294">
        <f t="shared" si="16"/>
        <v>1725134.33</v>
      </c>
      <c r="AP218" s="268">
        <f t="shared" si="14"/>
        <v>167251.71999999974</v>
      </c>
    </row>
    <row r="219" spans="1:42" ht="15" thickBot="1" x14ac:dyDescent="0.25">
      <c r="A219" s="256" t="s">
        <v>356</v>
      </c>
      <c r="B219" s="256" t="s">
        <v>43</v>
      </c>
      <c r="C219" s="295">
        <v>2684</v>
      </c>
      <c r="D219" s="296" t="s">
        <v>1020</v>
      </c>
      <c r="E219" s="251" t="s">
        <v>2656</v>
      </c>
      <c r="F219" s="89">
        <v>453192.56</v>
      </c>
      <c r="G219" s="89">
        <v>20000</v>
      </c>
      <c r="H219" s="89">
        <v>111105.25</v>
      </c>
      <c r="K219" s="251">
        <v>232347.08</v>
      </c>
      <c r="L219" s="251">
        <v>208185.1</v>
      </c>
      <c r="O219" s="232">
        <v>9220</v>
      </c>
      <c r="P219" s="232">
        <v>45478.28</v>
      </c>
      <c r="R219" s="232">
        <v>28523.99</v>
      </c>
      <c r="U219" s="251">
        <v>41301.4</v>
      </c>
      <c r="V219" s="251">
        <v>1870864.76</v>
      </c>
      <c r="W219" s="73">
        <v>976553.3</v>
      </c>
      <c r="X219" s="73">
        <v>115900</v>
      </c>
      <c r="Y219" s="73">
        <v>683.59</v>
      </c>
      <c r="AA219" s="73">
        <v>1139220</v>
      </c>
      <c r="AC219" s="90">
        <v>1356479.8</v>
      </c>
      <c r="AF219" s="90">
        <v>608876.41</v>
      </c>
      <c r="AG219" s="90">
        <v>171316.6</v>
      </c>
      <c r="AK219" s="266">
        <f>SUM(F219:I219)</f>
        <v>584297.81000000006</v>
      </c>
      <c r="AL219" s="267">
        <f>SUM(O219:R219)</f>
        <v>83222.27</v>
      </c>
      <c r="AM219" s="291">
        <f t="shared" si="13"/>
        <v>501075.54000000004</v>
      </c>
      <c r="AN219" s="286">
        <f t="shared" si="15"/>
        <v>2232356.89</v>
      </c>
      <c r="AO219" s="294">
        <f t="shared" si="16"/>
        <v>2136672.81</v>
      </c>
      <c r="AP219" s="268">
        <f t="shared" si="14"/>
        <v>95684.080000000075</v>
      </c>
    </row>
    <row r="220" spans="1:42" ht="15" thickBot="1" x14ac:dyDescent="0.25">
      <c r="A220" s="256" t="s">
        <v>356</v>
      </c>
      <c r="B220" s="256" t="s">
        <v>43</v>
      </c>
      <c r="C220" s="295">
        <v>7170</v>
      </c>
      <c r="D220" s="296" t="s">
        <v>1021</v>
      </c>
      <c r="E220" s="251" t="s">
        <v>2660</v>
      </c>
      <c r="F220" s="89">
        <v>533209.87</v>
      </c>
      <c r="G220" s="89">
        <v>96114.6</v>
      </c>
      <c r="H220" s="89">
        <v>379937.1</v>
      </c>
      <c r="K220" s="251">
        <v>505832.5</v>
      </c>
      <c r="L220" s="251">
        <v>646659.38</v>
      </c>
      <c r="O220" s="232">
        <v>14070</v>
      </c>
      <c r="P220" s="232">
        <v>132594.26</v>
      </c>
      <c r="R220" s="232">
        <v>638.17999999999995</v>
      </c>
      <c r="U220" s="251">
        <v>-66854.13</v>
      </c>
      <c r="V220" s="251">
        <v>4524693.96</v>
      </c>
      <c r="W220" s="73">
        <v>3435212.88</v>
      </c>
      <c r="X220" s="73">
        <v>372025</v>
      </c>
      <c r="Y220" s="73">
        <v>1385.8</v>
      </c>
      <c r="AA220" s="73">
        <v>1087232.8</v>
      </c>
      <c r="AC220" s="90">
        <v>1961518</v>
      </c>
      <c r="AD220" s="90">
        <v>5000</v>
      </c>
      <c r="AF220" s="90">
        <v>1306187.3400000001</v>
      </c>
      <c r="AG220" s="90">
        <v>693261.55</v>
      </c>
      <c r="AJ220" s="90">
        <v>478989</v>
      </c>
      <c r="AK220" s="266">
        <f>SUM(F220:I220)</f>
        <v>1009261.57</v>
      </c>
      <c r="AL220" s="267">
        <f>SUM(O220:R220)</f>
        <v>147302.44</v>
      </c>
      <c r="AM220" s="291">
        <f t="shared" si="13"/>
        <v>861959.12999999989</v>
      </c>
      <c r="AN220" s="286">
        <f t="shared" si="15"/>
        <v>4895856.4799999995</v>
      </c>
      <c r="AO220" s="294">
        <f t="shared" si="16"/>
        <v>4444955.8899999997</v>
      </c>
      <c r="AP220" s="268">
        <f t="shared" si="14"/>
        <v>450900.58999999985</v>
      </c>
    </row>
    <row r="221" spans="1:42" x14ac:dyDescent="0.2">
      <c r="AK221" s="266">
        <f>SUM(F221:I221)</f>
        <v>0</v>
      </c>
      <c r="AL221" s="267">
        <f>SUM(O221:R221)</f>
        <v>0</v>
      </c>
      <c r="AM221" s="291">
        <f t="shared" si="13"/>
        <v>0</v>
      </c>
      <c r="AN221" s="286">
        <f t="shared" si="15"/>
        <v>0</v>
      </c>
      <c r="AO221" s="294">
        <f t="shared" si="16"/>
        <v>0</v>
      </c>
      <c r="AP221" s="268">
        <f t="shared" si="14"/>
        <v>0</v>
      </c>
    </row>
    <row r="222" spans="1:42" x14ac:dyDescent="0.2">
      <c r="AK222" s="266">
        <f>SUM(F222:I222)</f>
        <v>0</v>
      </c>
      <c r="AL222" s="267">
        <f>SUM(O222:R222)</f>
        <v>0</v>
      </c>
      <c r="AM222" s="291">
        <f t="shared" si="13"/>
        <v>0</v>
      </c>
      <c r="AN222" s="286">
        <f t="shared" si="15"/>
        <v>0</v>
      </c>
      <c r="AO222" s="294">
        <f t="shared" si="16"/>
        <v>0</v>
      </c>
      <c r="AP222" s="268">
        <f t="shared" si="14"/>
        <v>0</v>
      </c>
    </row>
  </sheetData>
  <autoFilter ref="A1:AQ22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0"/>
  <sheetViews>
    <sheetView topLeftCell="U1" zoomScale="60" zoomScaleNormal="60" workbookViewId="0">
      <selection activeCell="AB1" sqref="A1:AB1048576"/>
    </sheetView>
  </sheetViews>
  <sheetFormatPr defaultColWidth="17.75" defaultRowHeight="14.25" x14ac:dyDescent="0.2"/>
  <cols>
    <col min="1" max="1" width="20.625" style="251" customWidth="1"/>
    <col min="2" max="4" width="17.75" style="89"/>
    <col min="5" max="6" width="17.75" style="251"/>
    <col min="7" max="10" width="17.75" style="232"/>
    <col min="11" max="14" width="17.75" style="251"/>
    <col min="15" max="20" width="17.75" style="73"/>
    <col min="21" max="27" width="17.75" style="90"/>
    <col min="28" max="28" width="33.125" style="90" bestFit="1" customWidth="1"/>
    <col min="29" max="16384" width="17.75" style="251"/>
  </cols>
  <sheetData>
    <row r="1" spans="1:28" x14ac:dyDescent="0.2">
      <c r="A1" s="251" t="s">
        <v>2456</v>
      </c>
      <c r="B1" s="89" t="s">
        <v>2457</v>
      </c>
      <c r="C1" s="89" t="s">
        <v>2458</v>
      </c>
      <c r="D1" s="89" t="s">
        <v>2459</v>
      </c>
      <c r="E1" s="251" t="s">
        <v>2460</v>
      </c>
      <c r="F1" s="251" t="s">
        <v>2461</v>
      </c>
      <c r="G1" s="232" t="s">
        <v>2463</v>
      </c>
      <c r="H1" s="232" t="s">
        <v>2464</v>
      </c>
      <c r="I1" s="232" t="s">
        <v>2465</v>
      </c>
      <c r="J1" s="232" t="s">
        <v>2466</v>
      </c>
      <c r="K1" s="251" t="s">
        <v>2467</v>
      </c>
      <c r="L1" s="251" t="s">
        <v>2468</v>
      </c>
      <c r="M1" s="251" t="s">
        <v>2469</v>
      </c>
      <c r="N1" s="251" t="s">
        <v>2470</v>
      </c>
      <c r="O1" s="73" t="s">
        <v>2471</v>
      </c>
      <c r="P1" s="73" t="s">
        <v>2472</v>
      </c>
      <c r="Q1" s="73" t="s">
        <v>2473</v>
      </c>
      <c r="R1" s="73" t="s">
        <v>2598</v>
      </c>
      <c r="S1" s="73" t="s">
        <v>2474</v>
      </c>
      <c r="T1" s="73" t="s">
        <v>2475</v>
      </c>
      <c r="U1" s="90" t="s">
        <v>2476</v>
      </c>
      <c r="V1" s="90" t="s">
        <v>2477</v>
      </c>
      <c r="W1" s="90" t="s">
        <v>2478</v>
      </c>
      <c r="X1" s="90" t="s">
        <v>2479</v>
      </c>
      <c r="Y1" s="90" t="s">
        <v>2480</v>
      </c>
      <c r="Z1" s="90" t="s">
        <v>2599</v>
      </c>
      <c r="AA1" s="90" t="s">
        <v>2600</v>
      </c>
      <c r="AB1" s="90" t="s">
        <v>2481</v>
      </c>
    </row>
    <row r="2" spans="1:28" x14ac:dyDescent="0.2">
      <c r="A2" s="251" t="s">
        <v>2482</v>
      </c>
      <c r="B2" s="89" t="s">
        <v>2483</v>
      </c>
      <c r="C2" s="89" t="s">
        <v>2484</v>
      </c>
      <c r="D2" s="89" t="s">
        <v>2485</v>
      </c>
      <c r="E2" s="251" t="s">
        <v>2486</v>
      </c>
      <c r="F2" s="251" t="s">
        <v>2487</v>
      </c>
      <c r="G2" s="232" t="s">
        <v>2489</v>
      </c>
      <c r="H2" s="232" t="s">
        <v>2490</v>
      </c>
      <c r="I2" s="232" t="s">
        <v>2491</v>
      </c>
      <c r="J2" s="232" t="s">
        <v>2492</v>
      </c>
      <c r="K2" s="251" t="s">
        <v>2493</v>
      </c>
      <c r="L2" s="251" t="s">
        <v>2494</v>
      </c>
      <c r="M2" s="251" t="s">
        <v>2495</v>
      </c>
      <c r="N2" s="251" t="s">
        <v>2496</v>
      </c>
      <c r="O2" s="73" t="s">
        <v>2497</v>
      </c>
      <c r="P2" s="73" t="s">
        <v>2498</v>
      </c>
      <c r="Q2" s="73" t="s">
        <v>2499</v>
      </c>
      <c r="R2" s="73" t="s">
        <v>2604</v>
      </c>
      <c r="S2" s="73" t="s">
        <v>2500</v>
      </c>
      <c r="T2" s="73" t="s">
        <v>2501</v>
      </c>
      <c r="U2" s="90" t="s">
        <v>2502</v>
      </c>
      <c r="V2" s="90" t="s">
        <v>2503</v>
      </c>
      <c r="W2" s="90" t="s">
        <v>2504</v>
      </c>
      <c r="X2" s="90" t="s">
        <v>2505</v>
      </c>
      <c r="Y2" s="90" t="s">
        <v>2506</v>
      </c>
      <c r="Z2" s="90" t="s">
        <v>2605</v>
      </c>
      <c r="AA2" s="90" t="s">
        <v>2606</v>
      </c>
      <c r="AB2" s="90" t="s">
        <v>2507</v>
      </c>
    </row>
    <row r="3" spans="1:28" x14ac:dyDescent="0.2">
      <c r="A3" s="251" t="s">
        <v>2508</v>
      </c>
      <c r="B3" s="89">
        <v>82568573.689999998</v>
      </c>
      <c r="C3" s="89">
        <v>3888337.4</v>
      </c>
      <c r="D3" s="89">
        <v>9020724.2200000007</v>
      </c>
      <c r="E3" s="251">
        <v>129683541.68000001</v>
      </c>
      <c r="F3" s="251">
        <v>26008006.899999999</v>
      </c>
      <c r="G3" s="232">
        <v>1051526.76</v>
      </c>
      <c r="H3" s="232">
        <v>3078991.84</v>
      </c>
      <c r="I3" s="232">
        <v>5622344.4400000004</v>
      </c>
      <c r="J3" s="232">
        <v>158791.29999999999</v>
      </c>
      <c r="K3" s="251">
        <v>3829387.32</v>
      </c>
      <c r="L3" s="251">
        <v>-12154050.18</v>
      </c>
      <c r="M3" s="251">
        <v>7991803.9500000002</v>
      </c>
      <c r="N3" s="251">
        <v>224399334.74000001</v>
      </c>
      <c r="O3" s="73">
        <v>140398686.25999999</v>
      </c>
      <c r="P3" s="73">
        <v>6863559.4900000002</v>
      </c>
      <c r="Q3" s="73">
        <v>114947.79</v>
      </c>
      <c r="R3" s="73">
        <v>17573.57</v>
      </c>
      <c r="S3" s="73">
        <v>115663614.98</v>
      </c>
      <c r="T3" s="73">
        <v>11373026.130000001</v>
      </c>
      <c r="U3" s="90">
        <v>164127891.06999999</v>
      </c>
      <c r="V3" s="90">
        <v>188632</v>
      </c>
      <c r="W3" s="90">
        <v>125908.9</v>
      </c>
      <c r="X3" s="90">
        <v>60009519.710000001</v>
      </c>
      <c r="Y3" s="90">
        <v>21943426.84</v>
      </c>
      <c r="Z3" s="90">
        <v>43607.5</v>
      </c>
      <c r="AA3" s="90">
        <v>91529</v>
      </c>
      <c r="AB3" s="90">
        <v>1380578.17</v>
      </c>
    </row>
    <row r="4" spans="1:28" x14ac:dyDescent="0.2">
      <c r="A4" s="251" t="s">
        <v>2807</v>
      </c>
      <c r="B4" s="89">
        <v>1101122.05</v>
      </c>
      <c r="C4" s="89">
        <v>0</v>
      </c>
      <c r="D4" s="89">
        <v>79607.539999999994</v>
      </c>
      <c r="E4" s="251">
        <v>4646659.55</v>
      </c>
      <c r="F4" s="251">
        <v>357992.82</v>
      </c>
      <c r="G4" s="232">
        <v>0</v>
      </c>
      <c r="J4" s="232">
        <v>4062.46</v>
      </c>
      <c r="K4" s="251">
        <v>54570</v>
      </c>
      <c r="M4" s="251">
        <v>148710.29999999999</v>
      </c>
      <c r="N4" s="251">
        <v>1723269</v>
      </c>
      <c r="O4" s="73">
        <v>1528218.75</v>
      </c>
      <c r="Q4" s="73">
        <v>1560.34</v>
      </c>
      <c r="S4" s="73">
        <v>1958206</v>
      </c>
      <c r="T4" s="73">
        <v>360360</v>
      </c>
      <c r="U4" s="90">
        <v>2405455</v>
      </c>
      <c r="X4" s="90">
        <v>745885.64</v>
      </c>
      <c r="Y4" s="90">
        <v>250905.48</v>
      </c>
      <c r="AB4" s="90">
        <v>39652</v>
      </c>
    </row>
    <row r="5" spans="1:28" x14ac:dyDescent="0.2">
      <c r="A5" s="251" t="s">
        <v>2808</v>
      </c>
      <c r="B5" s="89">
        <v>330230.03999999998</v>
      </c>
      <c r="C5" s="89">
        <v>0</v>
      </c>
      <c r="D5" s="89">
        <v>180312.92</v>
      </c>
      <c r="E5" s="251">
        <v>608013.41</v>
      </c>
      <c r="F5" s="251">
        <v>272745.32</v>
      </c>
      <c r="G5" s="232">
        <v>0</v>
      </c>
      <c r="J5" s="232">
        <v>1292.73</v>
      </c>
      <c r="K5" s="251">
        <v>273980</v>
      </c>
      <c r="M5" s="251">
        <v>13152.09</v>
      </c>
      <c r="N5" s="251">
        <v>1740746.12</v>
      </c>
      <c r="O5" s="73">
        <v>759071.72</v>
      </c>
      <c r="P5" s="73">
        <v>16300</v>
      </c>
      <c r="Q5" s="73">
        <v>316.89</v>
      </c>
      <c r="S5" s="73">
        <v>920182.5</v>
      </c>
      <c r="T5" s="73">
        <v>329010</v>
      </c>
      <c r="U5" s="90">
        <v>1067282.5</v>
      </c>
      <c r="X5" s="90">
        <v>483334.3</v>
      </c>
      <c r="Y5" s="90">
        <v>187704.1</v>
      </c>
      <c r="AB5" s="90">
        <v>38380</v>
      </c>
    </row>
    <row r="6" spans="1:28" x14ac:dyDescent="0.2">
      <c r="A6" s="251" t="s">
        <v>2809</v>
      </c>
      <c r="B6" s="89">
        <v>528312.32999999996</v>
      </c>
      <c r="C6" s="89">
        <v>134796.5</v>
      </c>
      <c r="D6" s="89">
        <v>72679.850000000006</v>
      </c>
      <c r="E6" s="251">
        <v>1175540.53</v>
      </c>
      <c r="F6" s="251">
        <v>746076.42</v>
      </c>
      <c r="G6" s="232">
        <v>0</v>
      </c>
      <c r="H6" s="232">
        <v>219.89</v>
      </c>
      <c r="J6" s="232">
        <v>611.05999999999995</v>
      </c>
      <c r="K6" s="251">
        <v>89300</v>
      </c>
      <c r="M6" s="251">
        <v>194000</v>
      </c>
      <c r="N6" s="251">
        <v>2169071.4500000002</v>
      </c>
      <c r="O6" s="73">
        <v>1932774.85</v>
      </c>
      <c r="P6" s="73">
        <v>40160</v>
      </c>
      <c r="Q6" s="73">
        <v>677.51</v>
      </c>
      <c r="S6" s="73">
        <v>1423950.5</v>
      </c>
      <c r="T6" s="73">
        <v>307707</v>
      </c>
      <c r="U6" s="90">
        <v>2325595.5</v>
      </c>
      <c r="X6" s="90">
        <v>1075972.6000000001</v>
      </c>
      <c r="Y6" s="90">
        <v>9420.6200000000008</v>
      </c>
      <c r="AB6" s="90">
        <v>500</v>
      </c>
    </row>
    <row r="7" spans="1:28" x14ac:dyDescent="0.2">
      <c r="A7" s="251" t="s">
        <v>2810</v>
      </c>
      <c r="B7" s="89">
        <v>991956.46</v>
      </c>
      <c r="C7" s="89">
        <v>490</v>
      </c>
      <c r="D7" s="89">
        <v>197441.95</v>
      </c>
      <c r="E7" s="251">
        <v>366082.33</v>
      </c>
      <c r="F7" s="251">
        <v>275599.89</v>
      </c>
      <c r="G7" s="232">
        <v>0</v>
      </c>
      <c r="H7" s="232">
        <v>0</v>
      </c>
      <c r="I7" s="232">
        <v>358483</v>
      </c>
      <c r="J7" s="232">
        <v>738.64</v>
      </c>
      <c r="M7" s="251">
        <v>7188.65</v>
      </c>
      <c r="N7" s="251">
        <v>235221.96</v>
      </c>
      <c r="O7" s="73">
        <v>991031.33</v>
      </c>
      <c r="S7" s="73">
        <v>1316428.3</v>
      </c>
      <c r="T7" s="73">
        <v>344065</v>
      </c>
      <c r="U7" s="90">
        <v>1602218.3</v>
      </c>
      <c r="X7" s="90">
        <v>581671.97</v>
      </c>
      <c r="Y7" s="90">
        <v>111957.59</v>
      </c>
      <c r="AB7" s="90">
        <v>26142</v>
      </c>
    </row>
    <row r="8" spans="1:28" x14ac:dyDescent="0.2">
      <c r="A8" s="251" t="s">
        <v>2811</v>
      </c>
      <c r="B8" s="89">
        <v>660634.80000000005</v>
      </c>
      <c r="C8" s="89">
        <v>47978.75</v>
      </c>
      <c r="D8" s="89">
        <v>145087.06</v>
      </c>
      <c r="E8" s="251">
        <v>531116.47</v>
      </c>
      <c r="F8" s="251">
        <v>221156.92</v>
      </c>
      <c r="G8" s="232">
        <v>0</v>
      </c>
      <c r="H8" s="232">
        <v>3637.99</v>
      </c>
      <c r="J8" s="232">
        <v>644.07000000000005</v>
      </c>
      <c r="M8" s="251">
        <v>67700.97</v>
      </c>
      <c r="N8" s="251">
        <v>1649277.25</v>
      </c>
      <c r="O8" s="73">
        <v>1012544.47</v>
      </c>
      <c r="Q8" s="73">
        <v>1067.06</v>
      </c>
      <c r="S8" s="73">
        <v>717854</v>
      </c>
      <c r="T8" s="73">
        <v>156000</v>
      </c>
      <c r="U8" s="90">
        <v>982967</v>
      </c>
      <c r="X8" s="90">
        <v>554835.81999999995</v>
      </c>
      <c r="Y8" s="90">
        <v>120197.12</v>
      </c>
      <c r="AB8" s="90">
        <v>22424</v>
      </c>
    </row>
    <row r="9" spans="1:28" x14ac:dyDescent="0.2">
      <c r="A9" s="251" t="s">
        <v>2812</v>
      </c>
      <c r="B9" s="89">
        <v>851018.74</v>
      </c>
      <c r="C9" s="89">
        <v>630</v>
      </c>
      <c r="D9" s="89">
        <v>131225.35</v>
      </c>
      <c r="E9" s="251">
        <v>277881.53999999998</v>
      </c>
      <c r="F9" s="251">
        <v>199139.21</v>
      </c>
      <c r="G9" s="232">
        <v>0</v>
      </c>
      <c r="J9" s="232">
        <v>467.45</v>
      </c>
      <c r="K9" s="251">
        <v>115750</v>
      </c>
      <c r="M9" s="251">
        <v>65146.66</v>
      </c>
      <c r="N9" s="251">
        <v>991159.3</v>
      </c>
      <c r="O9" s="73">
        <v>841755.33</v>
      </c>
      <c r="P9" s="73">
        <v>84520</v>
      </c>
      <c r="Q9" s="73">
        <v>1210.53</v>
      </c>
      <c r="S9" s="73">
        <v>833931</v>
      </c>
      <c r="T9" s="73">
        <v>368520</v>
      </c>
      <c r="U9" s="90">
        <v>1307001</v>
      </c>
      <c r="X9" s="90">
        <v>564607.13</v>
      </c>
      <c r="Y9" s="90">
        <v>114676.51</v>
      </c>
      <c r="AB9" s="90">
        <v>19748</v>
      </c>
    </row>
    <row r="10" spans="1:28" x14ac:dyDescent="0.2">
      <c r="A10" s="251" t="s">
        <v>2813</v>
      </c>
      <c r="B10" s="89">
        <v>557861.32999999996</v>
      </c>
      <c r="C10" s="89">
        <v>0</v>
      </c>
      <c r="D10" s="89">
        <v>110032.34</v>
      </c>
      <c r="E10" s="251">
        <v>836036.42</v>
      </c>
      <c r="F10" s="251">
        <v>235716.79</v>
      </c>
      <c r="G10" s="232">
        <v>0</v>
      </c>
      <c r="H10" s="232">
        <v>2549.19</v>
      </c>
      <c r="J10" s="232">
        <v>720.92</v>
      </c>
      <c r="K10" s="251">
        <v>252110</v>
      </c>
      <c r="M10" s="251">
        <v>50837.51</v>
      </c>
      <c r="N10" s="251">
        <v>169383.81</v>
      </c>
      <c r="O10" s="73">
        <v>664449.51</v>
      </c>
      <c r="P10" s="73">
        <v>54614</v>
      </c>
      <c r="Q10" s="73">
        <v>437.8</v>
      </c>
      <c r="S10" s="73">
        <v>788535</v>
      </c>
      <c r="T10" s="73">
        <v>239790</v>
      </c>
      <c r="U10" s="90">
        <v>941295</v>
      </c>
      <c r="X10" s="90">
        <v>426826.28</v>
      </c>
      <c r="Y10" s="90">
        <v>186528.15</v>
      </c>
      <c r="AB10" s="90">
        <v>500</v>
      </c>
    </row>
    <row r="11" spans="1:28" x14ac:dyDescent="0.2">
      <c r="A11" s="251" t="s">
        <v>2814</v>
      </c>
      <c r="B11" s="89">
        <v>1915768.28</v>
      </c>
      <c r="C11" s="89">
        <v>119063</v>
      </c>
      <c r="D11" s="89">
        <v>41220.35</v>
      </c>
      <c r="E11" s="251">
        <v>739591.09</v>
      </c>
      <c r="F11" s="251">
        <v>537360.31999999995</v>
      </c>
      <c r="G11" s="232">
        <v>0</v>
      </c>
      <c r="J11" s="232">
        <v>508.15</v>
      </c>
      <c r="M11" s="251">
        <v>126736.67</v>
      </c>
      <c r="N11" s="251">
        <v>668274.24</v>
      </c>
      <c r="O11" s="73">
        <v>1409173.26</v>
      </c>
      <c r="P11" s="73">
        <v>425813</v>
      </c>
      <c r="Q11" s="73">
        <v>2419.1999999999998</v>
      </c>
      <c r="R11" s="73">
        <v>6750</v>
      </c>
      <c r="S11" s="73">
        <v>1269251</v>
      </c>
      <c r="T11" s="73">
        <v>677598</v>
      </c>
      <c r="U11" s="90">
        <v>1960611</v>
      </c>
      <c r="X11" s="90">
        <v>799959.4</v>
      </c>
      <c r="Y11" s="90">
        <v>264098.59999999998</v>
      </c>
      <c r="AB11" s="90">
        <v>45675</v>
      </c>
    </row>
    <row r="12" spans="1:28" x14ac:dyDescent="0.2">
      <c r="A12" s="251" t="s">
        <v>2815</v>
      </c>
      <c r="B12" s="89">
        <v>844234.19</v>
      </c>
      <c r="C12" s="89">
        <v>38933</v>
      </c>
      <c r="D12" s="89">
        <v>77025.87</v>
      </c>
      <c r="E12" s="251">
        <v>758358.88</v>
      </c>
      <c r="F12" s="251">
        <v>221549.23</v>
      </c>
      <c r="G12" s="232">
        <v>0</v>
      </c>
      <c r="I12" s="232">
        <v>29650</v>
      </c>
      <c r="J12" s="232">
        <v>478.8</v>
      </c>
      <c r="M12" s="251">
        <v>58240</v>
      </c>
      <c r="N12" s="251">
        <v>2102009.77</v>
      </c>
      <c r="O12" s="73">
        <v>885404.18</v>
      </c>
      <c r="Q12" s="73">
        <v>1263.3800000000001</v>
      </c>
      <c r="S12" s="73">
        <v>1321670</v>
      </c>
      <c r="T12" s="73">
        <v>82958</v>
      </c>
      <c r="U12" s="90">
        <v>1594856</v>
      </c>
      <c r="X12" s="90">
        <v>393971.07</v>
      </c>
      <c r="Y12" s="90">
        <v>113119.05</v>
      </c>
      <c r="AB12" s="90">
        <v>18275</v>
      </c>
    </row>
    <row r="13" spans="1:28" x14ac:dyDescent="0.2">
      <c r="A13" s="251" t="s">
        <v>2816</v>
      </c>
      <c r="B13" s="89">
        <v>929946.51</v>
      </c>
      <c r="C13" s="89">
        <v>35109.75</v>
      </c>
      <c r="D13" s="89">
        <v>99365.93</v>
      </c>
      <c r="E13" s="251">
        <v>1149688</v>
      </c>
      <c r="F13" s="251">
        <v>163743.23000000001</v>
      </c>
      <c r="G13" s="232">
        <v>0</v>
      </c>
      <c r="J13" s="232">
        <v>281.61</v>
      </c>
      <c r="K13" s="251">
        <v>48295.5</v>
      </c>
      <c r="M13" s="251">
        <v>87428.31</v>
      </c>
      <c r="N13" s="251">
        <v>1442563.02</v>
      </c>
      <c r="O13" s="73">
        <v>1035636.63</v>
      </c>
      <c r="Q13" s="73">
        <v>1062.6199999999999</v>
      </c>
      <c r="S13" s="73">
        <v>1202437.5</v>
      </c>
      <c r="T13" s="73">
        <v>610340</v>
      </c>
      <c r="U13" s="90">
        <v>1785447.5</v>
      </c>
      <c r="X13" s="90">
        <v>651182.49</v>
      </c>
      <c r="Y13" s="90">
        <v>160474.66</v>
      </c>
      <c r="AB13" s="90">
        <v>10500</v>
      </c>
    </row>
    <row r="14" spans="1:28" x14ac:dyDescent="0.2">
      <c r="A14" s="251" t="s">
        <v>2817</v>
      </c>
      <c r="B14" s="89">
        <v>411214.3</v>
      </c>
      <c r="C14" s="89">
        <v>2137</v>
      </c>
      <c r="D14" s="89">
        <v>54697.97</v>
      </c>
      <c r="E14" s="251">
        <v>1093796.5900000001</v>
      </c>
      <c r="F14" s="251">
        <v>182557.57</v>
      </c>
      <c r="G14" s="232">
        <v>0</v>
      </c>
      <c r="J14" s="232">
        <v>1477.87</v>
      </c>
      <c r="K14" s="251">
        <v>30845</v>
      </c>
      <c r="M14" s="251">
        <v>36920.99</v>
      </c>
      <c r="N14" s="251">
        <v>484200</v>
      </c>
      <c r="O14" s="73">
        <v>904076.4</v>
      </c>
      <c r="P14" s="73">
        <v>156850</v>
      </c>
      <c r="Q14" s="73">
        <v>328.81</v>
      </c>
      <c r="S14" s="73">
        <v>1163986.5</v>
      </c>
      <c r="T14" s="73">
        <v>602260</v>
      </c>
      <c r="U14" s="90">
        <v>1602486.5</v>
      </c>
      <c r="X14" s="90">
        <v>646345.31000000006</v>
      </c>
      <c r="Y14" s="90">
        <v>122006.31</v>
      </c>
      <c r="AB14" s="90">
        <v>21771</v>
      </c>
    </row>
    <row r="15" spans="1:28" x14ac:dyDescent="0.2">
      <c r="A15" s="251" t="s">
        <v>2818</v>
      </c>
      <c r="B15" s="89">
        <v>1477209.55</v>
      </c>
      <c r="C15" s="89">
        <v>28492</v>
      </c>
      <c r="D15" s="89">
        <v>220106.06</v>
      </c>
      <c r="E15" s="251">
        <v>523369.87</v>
      </c>
      <c r="F15" s="251">
        <v>38639.22</v>
      </c>
      <c r="G15" s="232">
        <v>0</v>
      </c>
      <c r="H15" s="232">
        <v>4541.75</v>
      </c>
      <c r="I15" s="232">
        <v>247315</v>
      </c>
      <c r="J15" s="232">
        <v>286.83999999999997</v>
      </c>
      <c r="K15" s="251">
        <v>244134.52</v>
      </c>
      <c r="M15" s="251">
        <v>12459.14</v>
      </c>
      <c r="N15" s="251">
        <v>1884119.29</v>
      </c>
      <c r="O15" s="73">
        <v>1646835.51</v>
      </c>
      <c r="Q15" s="73">
        <v>1772.51</v>
      </c>
      <c r="R15" s="73">
        <v>510</v>
      </c>
      <c r="S15" s="73">
        <v>1136683.08</v>
      </c>
      <c r="T15" s="73">
        <v>360320</v>
      </c>
      <c r="U15" s="90">
        <v>1512639.08</v>
      </c>
      <c r="V15" s="90">
        <v>2340</v>
      </c>
      <c r="X15" s="90">
        <v>1316514.94</v>
      </c>
      <c r="Y15" s="90">
        <v>460990.04</v>
      </c>
      <c r="AB15" s="90">
        <v>38205</v>
      </c>
    </row>
    <row r="16" spans="1:28" x14ac:dyDescent="0.2">
      <c r="A16" s="251" t="s">
        <v>2819</v>
      </c>
      <c r="B16" s="89">
        <v>679190.03</v>
      </c>
      <c r="C16" s="89">
        <v>0</v>
      </c>
      <c r="D16" s="89">
        <v>54867</v>
      </c>
      <c r="E16" s="251">
        <v>665657.53</v>
      </c>
      <c r="F16" s="251">
        <v>227747.76</v>
      </c>
      <c r="G16" s="232">
        <v>0</v>
      </c>
      <c r="J16" s="232">
        <v>365.31</v>
      </c>
      <c r="M16" s="251">
        <v>29350</v>
      </c>
      <c r="N16" s="251">
        <v>2403607</v>
      </c>
      <c r="O16" s="73">
        <v>1113682.44</v>
      </c>
      <c r="P16" s="73">
        <v>170720</v>
      </c>
      <c r="Q16" s="73">
        <v>467.79</v>
      </c>
      <c r="S16" s="73">
        <v>1069382.2</v>
      </c>
      <c r="T16" s="73">
        <v>19000</v>
      </c>
      <c r="U16" s="90">
        <v>1530702.2</v>
      </c>
      <c r="V16" s="90">
        <v>2540</v>
      </c>
      <c r="X16" s="90">
        <v>371256.29</v>
      </c>
      <c r="Y16" s="90">
        <v>138684.64000000001</v>
      </c>
      <c r="AB16" s="90">
        <v>24364</v>
      </c>
    </row>
    <row r="17" spans="1:28" x14ac:dyDescent="0.2">
      <c r="A17" s="251" t="s">
        <v>2820</v>
      </c>
      <c r="B17" s="89">
        <v>1809193.05</v>
      </c>
      <c r="C17" s="89">
        <v>0</v>
      </c>
      <c r="D17" s="89">
        <v>190717.12</v>
      </c>
      <c r="E17" s="251">
        <v>455110.2</v>
      </c>
      <c r="F17" s="251">
        <v>129488.93</v>
      </c>
      <c r="G17" s="232">
        <v>0</v>
      </c>
      <c r="J17" s="232">
        <v>669</v>
      </c>
      <c r="K17" s="251">
        <v>441685</v>
      </c>
      <c r="M17" s="251">
        <v>71794.75</v>
      </c>
      <c r="N17" s="251">
        <v>2696435.34</v>
      </c>
      <c r="O17" s="73">
        <v>1354755.82</v>
      </c>
      <c r="Q17" s="73">
        <v>1975.14</v>
      </c>
      <c r="S17" s="73">
        <v>698830.5</v>
      </c>
      <c r="T17" s="73">
        <v>106800</v>
      </c>
      <c r="U17" s="90">
        <v>1027114.5</v>
      </c>
      <c r="X17" s="90">
        <v>683921.13</v>
      </c>
      <c r="Y17" s="90">
        <v>101143.02</v>
      </c>
      <c r="AB17" s="90">
        <v>29924</v>
      </c>
    </row>
    <row r="18" spans="1:28" x14ac:dyDescent="0.2">
      <c r="A18" s="251" t="s">
        <v>2821</v>
      </c>
      <c r="B18" s="89">
        <v>731829.33</v>
      </c>
      <c r="C18" s="89">
        <v>63760</v>
      </c>
      <c r="D18" s="89">
        <v>102702.85</v>
      </c>
      <c r="E18" s="251">
        <v>1045562.95</v>
      </c>
      <c r="F18" s="251">
        <v>334682.52</v>
      </c>
      <c r="G18" s="232">
        <v>1850</v>
      </c>
      <c r="H18" s="232">
        <v>7330</v>
      </c>
      <c r="J18" s="232">
        <v>1022.06</v>
      </c>
      <c r="K18" s="251">
        <v>229280</v>
      </c>
      <c r="M18" s="251">
        <v>56812.800000000003</v>
      </c>
      <c r="N18" s="251">
        <v>2510757.66</v>
      </c>
      <c r="O18" s="73">
        <v>1195613.8899999999</v>
      </c>
      <c r="P18" s="73">
        <v>84885</v>
      </c>
      <c r="Q18" s="73">
        <v>1430.53</v>
      </c>
      <c r="S18" s="73">
        <v>1047912</v>
      </c>
      <c r="T18" s="73">
        <v>734810</v>
      </c>
      <c r="U18" s="90">
        <v>1774879</v>
      </c>
      <c r="X18" s="90">
        <v>880059.93</v>
      </c>
      <c r="Y18" s="90">
        <v>222345.86</v>
      </c>
      <c r="AB18" s="90">
        <v>36729</v>
      </c>
    </row>
    <row r="19" spans="1:28" x14ac:dyDescent="0.2">
      <c r="A19" s="251" t="s">
        <v>2822</v>
      </c>
      <c r="B19" s="89">
        <v>1719509.67</v>
      </c>
      <c r="C19" s="89">
        <v>0</v>
      </c>
      <c r="D19" s="89">
        <v>126681.33</v>
      </c>
      <c r="E19" s="251">
        <v>3143364.59</v>
      </c>
      <c r="F19" s="251">
        <v>867787.75</v>
      </c>
      <c r="G19" s="232">
        <v>0</v>
      </c>
      <c r="J19" s="232">
        <v>7746.85</v>
      </c>
      <c r="K19" s="251">
        <v>275735</v>
      </c>
      <c r="M19" s="251">
        <v>113305.73</v>
      </c>
      <c r="N19" s="251">
        <v>684118.79</v>
      </c>
      <c r="O19" s="73">
        <v>1045386.8</v>
      </c>
      <c r="Q19" s="73">
        <v>3391.31</v>
      </c>
      <c r="S19" s="73">
        <v>1265040</v>
      </c>
      <c r="T19" s="73">
        <v>601540</v>
      </c>
      <c r="U19" s="90">
        <v>1883510</v>
      </c>
      <c r="X19" s="90">
        <v>570821.54</v>
      </c>
      <c r="Y19" s="90">
        <v>260266.37</v>
      </c>
      <c r="AB19" s="90">
        <v>38069</v>
      </c>
    </row>
    <row r="20" spans="1:28" x14ac:dyDescent="0.2">
      <c r="A20" s="251" t="s">
        <v>2823</v>
      </c>
      <c r="B20" s="89">
        <v>338346.57</v>
      </c>
      <c r="C20" s="89">
        <v>6674.5</v>
      </c>
      <c r="D20" s="89">
        <v>62950.37</v>
      </c>
      <c r="E20" s="251">
        <v>481913.44</v>
      </c>
      <c r="F20" s="251">
        <v>112965.9</v>
      </c>
      <c r="G20" s="232">
        <v>0</v>
      </c>
      <c r="H20" s="232">
        <v>1613.12</v>
      </c>
      <c r="I20" s="232">
        <v>40000</v>
      </c>
      <c r="J20" s="232">
        <v>197.5</v>
      </c>
      <c r="M20" s="251">
        <v>29866.95</v>
      </c>
      <c r="N20" s="251">
        <v>865361.67</v>
      </c>
      <c r="O20" s="73">
        <v>667071.4</v>
      </c>
      <c r="Q20" s="73">
        <v>368.88</v>
      </c>
      <c r="R20" s="73">
        <v>10</v>
      </c>
      <c r="S20" s="73">
        <v>1287117</v>
      </c>
      <c r="T20" s="73">
        <v>115910</v>
      </c>
      <c r="U20" s="90">
        <v>1520201</v>
      </c>
      <c r="X20" s="90">
        <v>346024.6</v>
      </c>
      <c r="Y20" s="90">
        <v>89217.46</v>
      </c>
      <c r="AB20" s="90">
        <v>500</v>
      </c>
    </row>
    <row r="21" spans="1:28" x14ac:dyDescent="0.2">
      <c r="A21" s="251" t="s">
        <v>2824</v>
      </c>
      <c r="B21" s="89">
        <v>529746.55000000005</v>
      </c>
      <c r="C21" s="89">
        <v>20441.75</v>
      </c>
      <c r="D21" s="89">
        <v>46055.18</v>
      </c>
      <c r="E21" s="251">
        <v>696108.88</v>
      </c>
      <c r="F21" s="251">
        <v>243977.74</v>
      </c>
      <c r="G21" s="232">
        <v>0</v>
      </c>
      <c r="J21" s="232">
        <v>621.53</v>
      </c>
      <c r="K21" s="251">
        <v>62450</v>
      </c>
      <c r="M21" s="251">
        <v>46318.32</v>
      </c>
      <c r="N21" s="251">
        <v>1709584.67</v>
      </c>
      <c r="O21" s="73">
        <v>608639.55000000005</v>
      </c>
      <c r="Q21" s="73">
        <v>668.03</v>
      </c>
      <c r="S21" s="73">
        <v>1217949</v>
      </c>
      <c r="T21" s="73">
        <v>136900</v>
      </c>
      <c r="U21" s="90">
        <v>1457182</v>
      </c>
      <c r="X21" s="90">
        <v>284442.09000000003</v>
      </c>
      <c r="Y21" s="90">
        <v>187210.26</v>
      </c>
      <c r="AB21" s="90">
        <v>650</v>
      </c>
    </row>
    <row r="22" spans="1:28" x14ac:dyDescent="0.2">
      <c r="A22" s="251" t="s">
        <v>2928</v>
      </c>
      <c r="B22" s="89">
        <v>566759.22</v>
      </c>
      <c r="C22" s="89">
        <v>15797.75</v>
      </c>
      <c r="D22" s="89">
        <v>87344.48</v>
      </c>
      <c r="E22" s="251">
        <v>854249.76</v>
      </c>
      <c r="F22" s="251">
        <v>275123.43</v>
      </c>
      <c r="G22" s="232">
        <v>0</v>
      </c>
      <c r="H22" s="232">
        <v>34300</v>
      </c>
      <c r="I22" s="232">
        <v>274250</v>
      </c>
      <c r="J22" s="232">
        <v>692.66</v>
      </c>
      <c r="M22" s="251">
        <v>111283.82</v>
      </c>
      <c r="N22" s="251">
        <v>2287426.9300000002</v>
      </c>
      <c r="O22" s="73">
        <v>649720.6</v>
      </c>
      <c r="Q22" s="73">
        <v>211.76</v>
      </c>
      <c r="R22" s="73">
        <v>30</v>
      </c>
      <c r="S22" s="73">
        <v>864778.5</v>
      </c>
      <c r="T22" s="73">
        <v>235640</v>
      </c>
      <c r="U22" s="90">
        <v>1159193.5</v>
      </c>
      <c r="X22" s="90">
        <v>486477.81</v>
      </c>
      <c r="Y22" s="90">
        <v>206897.95</v>
      </c>
      <c r="AB22" s="90">
        <v>500</v>
      </c>
    </row>
    <row r="23" spans="1:28" x14ac:dyDescent="0.2">
      <c r="A23" s="251" t="s">
        <v>2825</v>
      </c>
      <c r="B23" s="89">
        <v>196186.06</v>
      </c>
      <c r="C23" s="89">
        <v>0</v>
      </c>
      <c r="D23" s="89">
        <v>34159.360000000001</v>
      </c>
      <c r="E23" s="251">
        <v>839948.28</v>
      </c>
      <c r="F23" s="251">
        <v>242443.2</v>
      </c>
      <c r="G23" s="232">
        <v>0</v>
      </c>
      <c r="H23" s="232">
        <v>37200</v>
      </c>
      <c r="J23" s="232">
        <v>1180.19</v>
      </c>
      <c r="M23" s="251">
        <v>33620</v>
      </c>
      <c r="N23" s="251">
        <v>2091979.99</v>
      </c>
      <c r="O23" s="73">
        <v>651674.89</v>
      </c>
      <c r="Q23" s="73">
        <v>198.78</v>
      </c>
      <c r="S23" s="73">
        <v>623297</v>
      </c>
      <c r="T23" s="73">
        <v>13560</v>
      </c>
      <c r="U23" s="90">
        <v>686397</v>
      </c>
      <c r="X23" s="90">
        <v>371732.44</v>
      </c>
      <c r="Y23" s="90">
        <v>172465.95</v>
      </c>
    </row>
    <row r="24" spans="1:28" x14ac:dyDescent="0.2">
      <c r="A24" s="251" t="s">
        <v>2826</v>
      </c>
      <c r="B24" s="89">
        <v>688626.77</v>
      </c>
      <c r="C24" s="89">
        <v>9600</v>
      </c>
      <c r="D24" s="89">
        <v>21104.42</v>
      </c>
      <c r="E24" s="251">
        <v>662102.84</v>
      </c>
      <c r="F24" s="251">
        <v>275616.07</v>
      </c>
      <c r="G24" s="232">
        <v>0</v>
      </c>
      <c r="H24" s="232">
        <v>160182.51999999999</v>
      </c>
      <c r="I24" s="232">
        <v>15744</v>
      </c>
      <c r="J24" s="232">
        <v>1099.3599999999999</v>
      </c>
      <c r="K24" s="251">
        <v>64445</v>
      </c>
      <c r="M24" s="251">
        <v>74700</v>
      </c>
      <c r="O24" s="73">
        <v>985596.02</v>
      </c>
      <c r="P24" s="73">
        <v>120181</v>
      </c>
      <c r="Q24" s="73">
        <v>943.81</v>
      </c>
      <c r="S24" s="73">
        <v>1463576.5</v>
      </c>
      <c r="U24" s="90">
        <v>1835911.5</v>
      </c>
      <c r="X24" s="90">
        <v>456426.79</v>
      </c>
      <c r="Y24" s="90">
        <v>136053.5</v>
      </c>
    </row>
    <row r="25" spans="1:28" x14ac:dyDescent="0.2">
      <c r="A25" s="251" t="s">
        <v>2827</v>
      </c>
      <c r="B25" s="89">
        <v>349528.37</v>
      </c>
      <c r="C25" s="89">
        <v>0</v>
      </c>
      <c r="D25" s="89">
        <v>58072.29</v>
      </c>
      <c r="E25" s="251">
        <v>1072456.56</v>
      </c>
      <c r="F25" s="251">
        <v>261702.63</v>
      </c>
      <c r="G25" s="232">
        <v>350</v>
      </c>
      <c r="H25" s="232">
        <v>37019.24</v>
      </c>
      <c r="J25" s="232">
        <v>38.69</v>
      </c>
      <c r="N25" s="251">
        <v>1967042.37</v>
      </c>
      <c r="O25" s="73">
        <v>619902.80000000005</v>
      </c>
      <c r="Q25" s="73">
        <v>475.99</v>
      </c>
      <c r="S25" s="73">
        <v>1820976.11</v>
      </c>
      <c r="T25" s="73">
        <v>29060.29</v>
      </c>
      <c r="U25" s="90">
        <v>1872821.5</v>
      </c>
      <c r="W25" s="90">
        <v>3956</v>
      </c>
      <c r="X25" s="90">
        <v>254457.99</v>
      </c>
      <c r="Y25" s="90">
        <v>147058.97</v>
      </c>
    </row>
    <row r="26" spans="1:28" x14ac:dyDescent="0.2">
      <c r="A26" s="251" t="s">
        <v>2828</v>
      </c>
      <c r="B26" s="89">
        <v>670300.42000000004</v>
      </c>
      <c r="C26" s="89">
        <v>0</v>
      </c>
      <c r="D26" s="89">
        <v>43612.57</v>
      </c>
      <c r="E26" s="251">
        <v>631059.68000000005</v>
      </c>
      <c r="F26" s="251">
        <v>178801.55</v>
      </c>
      <c r="G26" s="232">
        <v>0</v>
      </c>
      <c r="H26" s="232">
        <v>80956.570000000007</v>
      </c>
      <c r="I26" s="232">
        <v>245300</v>
      </c>
      <c r="J26" s="232">
        <v>815.17</v>
      </c>
      <c r="N26" s="251">
        <v>1301651.56</v>
      </c>
      <c r="O26" s="73">
        <v>845013.17</v>
      </c>
      <c r="P26" s="73">
        <v>24435.4</v>
      </c>
      <c r="Q26" s="73">
        <v>735.42</v>
      </c>
      <c r="S26" s="73">
        <v>428470</v>
      </c>
      <c r="T26" s="73">
        <v>20000</v>
      </c>
      <c r="U26" s="90">
        <v>544470</v>
      </c>
      <c r="X26" s="90">
        <v>523997.89</v>
      </c>
      <c r="Y26" s="90">
        <v>157840.15</v>
      </c>
    </row>
    <row r="27" spans="1:28" x14ac:dyDescent="0.2">
      <c r="A27" s="251" t="s">
        <v>2829</v>
      </c>
      <c r="B27" s="89">
        <v>531119.17000000004</v>
      </c>
      <c r="C27" s="89">
        <v>0</v>
      </c>
      <c r="D27" s="89">
        <v>41299.47</v>
      </c>
      <c r="E27" s="251">
        <v>1801994.65</v>
      </c>
      <c r="F27" s="251">
        <v>292627.96000000002</v>
      </c>
      <c r="G27" s="232">
        <v>0</v>
      </c>
      <c r="H27" s="232">
        <v>72000</v>
      </c>
      <c r="J27" s="232">
        <v>407.03</v>
      </c>
      <c r="N27" s="251">
        <v>1776680.82</v>
      </c>
      <c r="O27" s="73">
        <v>1442327.08</v>
      </c>
      <c r="Q27" s="73">
        <v>705.88</v>
      </c>
      <c r="S27" s="73">
        <v>823724.6</v>
      </c>
      <c r="T27" s="73">
        <v>15000</v>
      </c>
      <c r="U27" s="90">
        <v>1359050.2</v>
      </c>
      <c r="X27" s="90">
        <v>405043.27</v>
      </c>
      <c r="Y27" s="90">
        <v>240657.46</v>
      </c>
    </row>
    <row r="28" spans="1:28" x14ac:dyDescent="0.2">
      <c r="A28" s="251" t="s">
        <v>2830</v>
      </c>
      <c r="B28" s="89">
        <v>900803.84</v>
      </c>
      <c r="C28" s="89">
        <v>24128</v>
      </c>
      <c r="D28" s="89">
        <v>65779.97</v>
      </c>
      <c r="E28" s="251">
        <v>1280649.8</v>
      </c>
      <c r="F28" s="251">
        <v>509513.58</v>
      </c>
      <c r="G28" s="232">
        <v>1500</v>
      </c>
      <c r="H28" s="232">
        <v>48640</v>
      </c>
      <c r="I28" s="232">
        <v>91709.62</v>
      </c>
      <c r="J28" s="232">
        <v>1372.81</v>
      </c>
      <c r="K28" s="251">
        <v>328742.82</v>
      </c>
      <c r="M28" s="251">
        <v>45077.88</v>
      </c>
      <c r="N28" s="251">
        <v>2074982.75</v>
      </c>
      <c r="O28" s="73">
        <v>2023375.88</v>
      </c>
      <c r="P28" s="73">
        <v>99713.18</v>
      </c>
      <c r="Q28" s="73">
        <v>1346.01</v>
      </c>
      <c r="S28" s="73">
        <v>2380588</v>
      </c>
      <c r="T28" s="73">
        <v>51300</v>
      </c>
      <c r="U28" s="90">
        <v>3143508</v>
      </c>
      <c r="X28" s="90">
        <v>682548.99</v>
      </c>
      <c r="Y28" s="90">
        <v>235044.37</v>
      </c>
    </row>
    <row r="29" spans="1:28" x14ac:dyDescent="0.2">
      <c r="A29" s="251" t="s">
        <v>2831</v>
      </c>
      <c r="B29" s="89">
        <v>613910.87</v>
      </c>
      <c r="C29" s="89">
        <v>4204.5</v>
      </c>
      <c r="D29" s="89">
        <v>105173.95</v>
      </c>
      <c r="E29" s="251">
        <v>538969.34</v>
      </c>
      <c r="F29" s="251">
        <v>215666.15</v>
      </c>
      <c r="G29" s="232">
        <v>0</v>
      </c>
      <c r="H29" s="232">
        <v>22012.11</v>
      </c>
      <c r="I29" s="232">
        <v>98210</v>
      </c>
      <c r="J29" s="232">
        <v>531.84</v>
      </c>
      <c r="N29" s="251">
        <v>1942599.48</v>
      </c>
      <c r="O29" s="73">
        <v>855531.58</v>
      </c>
      <c r="Q29" s="73">
        <v>841.23</v>
      </c>
      <c r="S29" s="73">
        <v>949780</v>
      </c>
      <c r="T29" s="73">
        <v>18000</v>
      </c>
      <c r="U29" s="90">
        <v>1126180</v>
      </c>
      <c r="W29" s="90">
        <v>4168</v>
      </c>
      <c r="X29" s="90">
        <v>377111.54</v>
      </c>
      <c r="Y29" s="90">
        <v>132571.38</v>
      </c>
    </row>
    <row r="30" spans="1:28" x14ac:dyDescent="0.2">
      <c r="A30" s="251" t="s">
        <v>2832</v>
      </c>
      <c r="B30" s="89">
        <v>865188.32</v>
      </c>
      <c r="C30" s="89">
        <v>5753</v>
      </c>
      <c r="D30" s="89">
        <v>99323.82</v>
      </c>
      <c r="E30" s="251">
        <v>847587.19</v>
      </c>
      <c r="F30" s="251">
        <v>242571.34</v>
      </c>
      <c r="G30" s="232">
        <v>0</v>
      </c>
      <c r="H30" s="232">
        <v>12150</v>
      </c>
      <c r="J30" s="232">
        <v>563.27</v>
      </c>
      <c r="M30" s="251">
        <v>1056.52</v>
      </c>
      <c r="N30" s="251">
        <v>1357301.45</v>
      </c>
      <c r="O30" s="73">
        <v>1250971.47</v>
      </c>
      <c r="P30" s="73">
        <v>40160</v>
      </c>
      <c r="Q30" s="73">
        <v>1401.79</v>
      </c>
      <c r="S30" s="73">
        <v>356804</v>
      </c>
      <c r="T30" s="73">
        <v>17550</v>
      </c>
      <c r="U30" s="90">
        <v>780554</v>
      </c>
      <c r="X30" s="90">
        <v>403709.9</v>
      </c>
      <c r="Y30" s="90">
        <v>122675.82</v>
      </c>
    </row>
    <row r="31" spans="1:28" x14ac:dyDescent="0.2">
      <c r="A31" s="251" t="s">
        <v>2833</v>
      </c>
      <c r="B31" s="89">
        <v>662063.18000000005</v>
      </c>
      <c r="C31" s="89">
        <v>0</v>
      </c>
      <c r="D31" s="89">
        <v>51173.01</v>
      </c>
      <c r="E31" s="251">
        <v>433659.09</v>
      </c>
      <c r="F31" s="251">
        <v>144659.07</v>
      </c>
      <c r="G31" s="232">
        <v>0</v>
      </c>
      <c r="H31" s="232">
        <v>28888.3</v>
      </c>
      <c r="I31" s="232">
        <v>0.19</v>
      </c>
      <c r="J31" s="232">
        <v>535.69000000000005</v>
      </c>
      <c r="K31" s="251">
        <v>9040.66</v>
      </c>
      <c r="M31" s="251">
        <v>1512.99</v>
      </c>
      <c r="N31" s="251">
        <v>1339755.76</v>
      </c>
      <c r="O31" s="73">
        <v>1565097.94</v>
      </c>
      <c r="P31" s="73">
        <v>104979.62</v>
      </c>
      <c r="Q31" s="73">
        <v>935.29</v>
      </c>
      <c r="S31" s="73">
        <v>1580693.5</v>
      </c>
      <c r="T31" s="73">
        <v>42291.35</v>
      </c>
      <c r="U31" s="90">
        <v>2261903.5</v>
      </c>
      <c r="X31" s="90">
        <v>544352.35</v>
      </c>
      <c r="Y31" s="90">
        <v>94644.01</v>
      </c>
    </row>
    <row r="32" spans="1:28" x14ac:dyDescent="0.2">
      <c r="A32" s="251" t="s">
        <v>2834</v>
      </c>
      <c r="B32" s="89">
        <v>600134.87</v>
      </c>
      <c r="C32" s="89">
        <v>14171.5</v>
      </c>
      <c r="D32" s="89">
        <v>56612.25</v>
      </c>
      <c r="E32" s="251">
        <v>1025315.42</v>
      </c>
      <c r="F32" s="251">
        <v>172613.72</v>
      </c>
      <c r="G32" s="232">
        <v>0</v>
      </c>
      <c r="H32" s="232">
        <v>27795.66</v>
      </c>
      <c r="I32" s="232">
        <v>151638</v>
      </c>
      <c r="J32" s="232">
        <v>548.71</v>
      </c>
      <c r="M32" s="251">
        <v>23958.639999999999</v>
      </c>
      <c r="N32" s="251">
        <v>2103448.6</v>
      </c>
      <c r="O32" s="73">
        <v>1033692.71</v>
      </c>
      <c r="Q32" s="73">
        <v>777.31</v>
      </c>
      <c r="S32" s="73">
        <v>1068770</v>
      </c>
      <c r="T32" s="73">
        <v>35000</v>
      </c>
      <c r="U32" s="90">
        <v>1420823</v>
      </c>
      <c r="X32" s="90">
        <v>312407.62</v>
      </c>
      <c r="Y32" s="90">
        <v>183656.38</v>
      </c>
    </row>
    <row r="33" spans="1:28" x14ac:dyDescent="0.2">
      <c r="A33" s="251" t="s">
        <v>2835</v>
      </c>
      <c r="B33" s="89">
        <v>716781.88</v>
      </c>
      <c r="C33" s="89">
        <v>1087.25</v>
      </c>
      <c r="D33" s="89">
        <v>175790.11</v>
      </c>
      <c r="E33" s="251">
        <v>351524.99</v>
      </c>
      <c r="F33" s="251">
        <v>204093.21</v>
      </c>
      <c r="G33" s="232">
        <v>0</v>
      </c>
      <c r="H33" s="232">
        <v>25457.599999999999</v>
      </c>
      <c r="J33" s="232">
        <v>415.89</v>
      </c>
      <c r="K33" s="251">
        <v>18629.810000000001</v>
      </c>
      <c r="M33" s="251">
        <v>1500</v>
      </c>
      <c r="N33" s="251">
        <v>1634028.2</v>
      </c>
      <c r="O33" s="73">
        <v>930454.74</v>
      </c>
      <c r="P33" s="73">
        <v>152500</v>
      </c>
      <c r="Q33" s="73">
        <v>1171.33</v>
      </c>
      <c r="S33" s="73">
        <v>592751</v>
      </c>
      <c r="T33" s="73">
        <v>12000</v>
      </c>
      <c r="U33" s="90">
        <v>934121</v>
      </c>
      <c r="V33" s="90">
        <v>3980</v>
      </c>
      <c r="W33" s="90">
        <v>350</v>
      </c>
      <c r="X33" s="90">
        <v>327426.84999999998</v>
      </c>
      <c r="Y33" s="90">
        <v>223706.26</v>
      </c>
    </row>
    <row r="34" spans="1:28" x14ac:dyDescent="0.2">
      <c r="A34" s="251" t="s">
        <v>2836</v>
      </c>
      <c r="B34" s="89">
        <v>503978.27</v>
      </c>
      <c r="C34" s="89">
        <v>9268.5</v>
      </c>
      <c r="D34" s="89">
        <v>23832.17</v>
      </c>
      <c r="E34" s="251">
        <v>567218.9</v>
      </c>
      <c r="F34" s="251">
        <v>229477.09</v>
      </c>
      <c r="G34" s="232">
        <v>0</v>
      </c>
      <c r="H34" s="232">
        <v>1700.05</v>
      </c>
      <c r="J34" s="232">
        <v>721.52</v>
      </c>
      <c r="N34" s="251">
        <v>391756.52</v>
      </c>
      <c r="O34" s="73">
        <v>1038793.35</v>
      </c>
      <c r="P34" s="73">
        <v>145800</v>
      </c>
      <c r="Q34" s="73">
        <v>956.4</v>
      </c>
      <c r="S34" s="73">
        <v>1841706.6</v>
      </c>
      <c r="T34" s="73">
        <v>46000</v>
      </c>
      <c r="U34" s="90">
        <v>2199796.6</v>
      </c>
      <c r="X34" s="90">
        <v>377832.44</v>
      </c>
      <c r="Y34" s="90">
        <v>110368.03</v>
      </c>
      <c r="AB34" s="90">
        <v>500</v>
      </c>
    </row>
    <row r="35" spans="1:28" x14ac:dyDescent="0.2">
      <c r="A35" s="251" t="s">
        <v>2837</v>
      </c>
      <c r="B35" s="89">
        <v>595074.64</v>
      </c>
      <c r="C35" s="89">
        <v>0</v>
      </c>
      <c r="D35" s="89">
        <v>39542.51</v>
      </c>
      <c r="E35" s="251">
        <v>439047.23</v>
      </c>
      <c r="F35" s="251">
        <v>204549.58</v>
      </c>
      <c r="G35" s="232">
        <v>0</v>
      </c>
      <c r="H35" s="232">
        <v>25029.09</v>
      </c>
      <c r="I35" s="232">
        <v>365.73</v>
      </c>
      <c r="J35" s="232">
        <v>518.07000000000005</v>
      </c>
      <c r="K35" s="251">
        <v>123175</v>
      </c>
      <c r="M35" s="251">
        <v>-1964.68</v>
      </c>
      <c r="N35" s="251">
        <v>459399.49</v>
      </c>
      <c r="O35" s="73">
        <v>754507.89</v>
      </c>
      <c r="Q35" s="73">
        <v>1061.17</v>
      </c>
      <c r="S35" s="73">
        <v>489224</v>
      </c>
      <c r="T35" s="73">
        <v>8860.2900000000009</v>
      </c>
      <c r="U35" s="90">
        <v>632924</v>
      </c>
      <c r="X35" s="90">
        <v>339756.43</v>
      </c>
      <c r="Y35" s="90">
        <v>110814.07</v>
      </c>
    </row>
    <row r="36" spans="1:28" x14ac:dyDescent="0.2">
      <c r="A36" s="251" t="s">
        <v>2838</v>
      </c>
      <c r="B36" s="89">
        <v>442194.43</v>
      </c>
      <c r="C36" s="89">
        <v>5250.4</v>
      </c>
      <c r="D36" s="89">
        <v>78535.009999999995</v>
      </c>
      <c r="E36" s="251">
        <v>646114.96</v>
      </c>
      <c r="F36" s="251">
        <v>158170.93</v>
      </c>
      <c r="G36" s="232">
        <v>0</v>
      </c>
      <c r="H36" s="232">
        <v>13583.61</v>
      </c>
      <c r="J36" s="232">
        <v>786</v>
      </c>
      <c r="K36" s="251">
        <v>13761.1</v>
      </c>
      <c r="N36" s="251">
        <v>556569.79</v>
      </c>
      <c r="O36" s="73">
        <v>816692.54</v>
      </c>
      <c r="P36" s="73">
        <v>82450</v>
      </c>
      <c r="Q36" s="73">
        <v>561.77</v>
      </c>
      <c r="S36" s="73">
        <v>895295.1</v>
      </c>
      <c r="U36" s="90">
        <v>1067405.2</v>
      </c>
      <c r="X36" s="90">
        <v>276740.2</v>
      </c>
      <c r="Y36" s="90">
        <v>136445.63</v>
      </c>
    </row>
    <row r="37" spans="1:28" x14ac:dyDescent="0.2">
      <c r="A37" s="251" t="s">
        <v>2839</v>
      </c>
      <c r="B37" s="89">
        <v>469474.61</v>
      </c>
      <c r="C37" s="89">
        <v>15566.75</v>
      </c>
      <c r="D37" s="89">
        <v>145611.18</v>
      </c>
      <c r="E37" s="251">
        <v>299088.24</v>
      </c>
      <c r="F37" s="251">
        <v>149604.26</v>
      </c>
      <c r="G37" s="232">
        <v>0</v>
      </c>
      <c r="H37" s="232">
        <v>16000</v>
      </c>
      <c r="J37" s="232">
        <v>196</v>
      </c>
      <c r="M37" s="251">
        <v>3607.7</v>
      </c>
      <c r="N37" s="251">
        <v>1714982.69</v>
      </c>
      <c r="O37" s="73">
        <v>1075919.19</v>
      </c>
      <c r="P37" s="73">
        <v>68760</v>
      </c>
      <c r="Q37" s="73">
        <v>646.21</v>
      </c>
      <c r="S37" s="73">
        <v>1030906.5</v>
      </c>
      <c r="T37" s="73">
        <v>16629.71</v>
      </c>
      <c r="U37" s="90">
        <v>1364876.5</v>
      </c>
      <c r="W37" s="90">
        <v>2610</v>
      </c>
      <c r="X37" s="90">
        <v>440289.96</v>
      </c>
      <c r="Y37" s="90">
        <v>121557.97</v>
      </c>
    </row>
    <row r="38" spans="1:28" x14ac:dyDescent="0.2">
      <c r="A38" s="251" t="s">
        <v>2840</v>
      </c>
      <c r="B38" s="89">
        <v>318935.67</v>
      </c>
      <c r="C38" s="89">
        <v>92.75</v>
      </c>
      <c r="D38" s="89">
        <v>87334.42</v>
      </c>
      <c r="E38" s="251">
        <v>954942.48</v>
      </c>
      <c r="F38" s="251">
        <v>161614.68</v>
      </c>
      <c r="G38" s="232">
        <v>0</v>
      </c>
      <c r="H38" s="232">
        <v>15650</v>
      </c>
      <c r="I38" s="232">
        <v>60000</v>
      </c>
      <c r="J38" s="232">
        <v>686.53</v>
      </c>
      <c r="K38" s="251">
        <v>5400</v>
      </c>
      <c r="M38" s="251">
        <v>-4204.8900000000003</v>
      </c>
      <c r="N38" s="251">
        <v>2179663.7000000002</v>
      </c>
      <c r="O38" s="73">
        <v>1066361.6399999999</v>
      </c>
      <c r="P38" s="73">
        <v>20000</v>
      </c>
      <c r="Q38" s="73">
        <v>455.33</v>
      </c>
      <c r="S38" s="73">
        <v>982777.5</v>
      </c>
      <c r="U38" s="90">
        <v>1426327.5</v>
      </c>
      <c r="W38" s="90">
        <v>8130.9</v>
      </c>
      <c r="X38" s="90">
        <v>389863.53</v>
      </c>
      <c r="Y38" s="90">
        <v>240099.83</v>
      </c>
    </row>
    <row r="39" spans="1:28" x14ac:dyDescent="0.2">
      <c r="A39" s="251" t="s">
        <v>2841</v>
      </c>
      <c r="B39" s="89">
        <v>969217.95</v>
      </c>
      <c r="C39" s="89">
        <v>4571</v>
      </c>
      <c r="D39" s="89">
        <v>50786.04</v>
      </c>
      <c r="E39" s="251">
        <v>396559.91</v>
      </c>
      <c r="F39" s="251">
        <v>192367.46</v>
      </c>
      <c r="G39" s="232">
        <v>0</v>
      </c>
      <c r="H39" s="232">
        <v>17394.62</v>
      </c>
      <c r="J39" s="232">
        <v>571.91</v>
      </c>
      <c r="M39" s="251">
        <v>2980</v>
      </c>
      <c r="N39" s="251">
        <v>1994257.35</v>
      </c>
      <c r="O39" s="73">
        <v>1229025.8999999999</v>
      </c>
      <c r="Q39" s="73">
        <v>1582.72</v>
      </c>
      <c r="S39" s="73">
        <v>694000</v>
      </c>
      <c r="T39" s="73">
        <v>12000</v>
      </c>
      <c r="U39" s="90">
        <v>1127910</v>
      </c>
      <c r="X39" s="90">
        <v>317422.15999999997</v>
      </c>
      <c r="Y39" s="90">
        <v>195036.41</v>
      </c>
    </row>
    <row r="40" spans="1:28" x14ac:dyDescent="0.2">
      <c r="A40" s="251" t="s">
        <v>2842</v>
      </c>
      <c r="B40" s="89">
        <v>585753.5</v>
      </c>
      <c r="C40" s="89">
        <v>360</v>
      </c>
      <c r="D40" s="89">
        <v>66816.479999999996</v>
      </c>
      <c r="E40" s="251">
        <v>712430.41</v>
      </c>
      <c r="F40" s="251">
        <v>283971.99</v>
      </c>
      <c r="G40" s="232">
        <v>0</v>
      </c>
      <c r="H40" s="232">
        <v>26156.79</v>
      </c>
      <c r="I40" s="232">
        <v>249260</v>
      </c>
      <c r="J40" s="232">
        <v>502.14</v>
      </c>
      <c r="K40" s="251">
        <v>10000</v>
      </c>
      <c r="N40" s="251">
        <v>1560653.49</v>
      </c>
      <c r="O40" s="73">
        <v>1061124.02</v>
      </c>
      <c r="Q40" s="73">
        <v>1067.82</v>
      </c>
      <c r="S40" s="73">
        <v>1264177.5</v>
      </c>
      <c r="T40" s="73">
        <v>12064.91</v>
      </c>
      <c r="U40" s="90">
        <v>1677406.5</v>
      </c>
      <c r="X40" s="90">
        <v>421138.28</v>
      </c>
      <c r="Y40" s="90">
        <v>247033.04</v>
      </c>
      <c r="AA40" s="90">
        <v>1</v>
      </c>
    </row>
    <row r="41" spans="1:28" x14ac:dyDescent="0.2">
      <c r="A41" s="251" t="s">
        <v>2921</v>
      </c>
      <c r="B41" s="89">
        <v>668556.63</v>
      </c>
      <c r="C41" s="89">
        <v>120</v>
      </c>
      <c r="D41" s="89">
        <v>24133.81</v>
      </c>
      <c r="E41" s="251">
        <v>615001.36</v>
      </c>
      <c r="F41" s="251">
        <v>179202.72</v>
      </c>
      <c r="G41" s="232">
        <v>0</v>
      </c>
      <c r="H41" s="232">
        <v>28155.919999999998</v>
      </c>
      <c r="I41" s="232">
        <v>35000</v>
      </c>
      <c r="J41" s="232">
        <v>322</v>
      </c>
      <c r="M41" s="251">
        <v>-23800</v>
      </c>
      <c r="N41" s="251">
        <v>1367149.29</v>
      </c>
      <c r="O41" s="73">
        <v>1027255.65</v>
      </c>
      <c r="P41" s="73">
        <v>32600</v>
      </c>
      <c r="Q41" s="73">
        <v>908.39</v>
      </c>
      <c r="S41" s="73">
        <v>888040.5</v>
      </c>
      <c r="T41" s="73">
        <v>22100</v>
      </c>
      <c r="U41" s="90">
        <v>1236120.5</v>
      </c>
      <c r="X41" s="90">
        <v>326011.40999999997</v>
      </c>
      <c r="Y41" s="90">
        <v>155442.04</v>
      </c>
    </row>
    <row r="42" spans="1:28" x14ac:dyDescent="0.2">
      <c r="A42" s="251" t="s">
        <v>2843</v>
      </c>
      <c r="B42" s="89">
        <v>121508.46</v>
      </c>
      <c r="C42" s="89">
        <v>0</v>
      </c>
      <c r="D42" s="89">
        <v>60148.73</v>
      </c>
      <c r="E42" s="251">
        <v>784201.08</v>
      </c>
      <c r="F42" s="251">
        <v>304007.92</v>
      </c>
      <c r="G42" s="232">
        <v>0</v>
      </c>
      <c r="H42" s="232">
        <v>24150</v>
      </c>
      <c r="J42" s="232">
        <v>8963.8700000000008</v>
      </c>
      <c r="K42" s="251">
        <v>233025.11</v>
      </c>
      <c r="M42" s="251">
        <v>-139439.44</v>
      </c>
      <c r="N42" s="251">
        <v>1747176.74</v>
      </c>
      <c r="O42" s="73">
        <v>1127205.2</v>
      </c>
      <c r="P42" s="73">
        <v>10474.89</v>
      </c>
      <c r="Q42" s="73">
        <v>508.54</v>
      </c>
      <c r="S42" s="73">
        <v>710043.3</v>
      </c>
      <c r="T42" s="73">
        <v>239398</v>
      </c>
      <c r="U42" s="90">
        <v>1669264.3</v>
      </c>
      <c r="W42" s="90">
        <v>290</v>
      </c>
      <c r="X42" s="90">
        <v>380741.27</v>
      </c>
      <c r="Y42" s="90">
        <v>134094.01999999999</v>
      </c>
    </row>
    <row r="43" spans="1:28" x14ac:dyDescent="0.2">
      <c r="A43" s="251" t="s">
        <v>2844</v>
      </c>
      <c r="B43" s="89">
        <v>538918.63</v>
      </c>
      <c r="C43" s="89">
        <v>0</v>
      </c>
      <c r="D43" s="89">
        <v>237570.57</v>
      </c>
      <c r="E43" s="251">
        <v>385220.79</v>
      </c>
      <c r="F43" s="251">
        <v>123163.35</v>
      </c>
      <c r="G43" s="232">
        <v>0</v>
      </c>
      <c r="H43" s="232">
        <v>106619.06</v>
      </c>
      <c r="J43" s="232">
        <v>90</v>
      </c>
      <c r="M43" s="251">
        <v>-4288.03</v>
      </c>
      <c r="N43" s="251">
        <v>2580473.12</v>
      </c>
      <c r="O43" s="73">
        <v>1779232.29</v>
      </c>
      <c r="P43" s="73">
        <v>80000</v>
      </c>
      <c r="Q43" s="73">
        <v>1185.3900000000001</v>
      </c>
      <c r="S43" s="73">
        <v>994078.6</v>
      </c>
      <c r="T43" s="73">
        <v>169370</v>
      </c>
      <c r="U43" s="90">
        <v>1817870.6</v>
      </c>
      <c r="X43" s="90">
        <v>1047713.43</v>
      </c>
      <c r="Y43" s="90">
        <v>112697.2</v>
      </c>
      <c r="AB43" s="90">
        <v>12000</v>
      </c>
    </row>
    <row r="44" spans="1:28" x14ac:dyDescent="0.2">
      <c r="A44" s="251" t="s">
        <v>2845</v>
      </c>
      <c r="B44" s="89">
        <v>764915.31</v>
      </c>
      <c r="C44" s="89">
        <v>0</v>
      </c>
      <c r="D44" s="89">
        <v>113137.65</v>
      </c>
      <c r="E44" s="251">
        <v>204637.67</v>
      </c>
      <c r="F44" s="251">
        <v>152813.88</v>
      </c>
      <c r="H44" s="232">
        <v>28597.18</v>
      </c>
      <c r="M44" s="251">
        <v>6266.46</v>
      </c>
      <c r="N44" s="251">
        <v>1682922.85</v>
      </c>
      <c r="O44" s="73">
        <v>1020382.08</v>
      </c>
      <c r="Q44" s="73">
        <v>1382.34</v>
      </c>
      <c r="S44" s="73">
        <v>797421.2</v>
      </c>
      <c r="T44" s="73">
        <v>91662.48</v>
      </c>
      <c r="U44" s="90">
        <v>1233749.2</v>
      </c>
      <c r="W44" s="90">
        <v>300</v>
      </c>
      <c r="X44" s="90">
        <v>408183.26</v>
      </c>
      <c r="Y44" s="90">
        <v>110738.7</v>
      </c>
      <c r="AB44" s="90">
        <v>4</v>
      </c>
    </row>
    <row r="45" spans="1:28" x14ac:dyDescent="0.2">
      <c r="A45" s="251" t="s">
        <v>2846</v>
      </c>
      <c r="B45" s="89">
        <v>615046.67000000004</v>
      </c>
      <c r="C45" s="89">
        <v>0</v>
      </c>
      <c r="D45" s="89">
        <v>98341.08</v>
      </c>
      <c r="E45" s="251">
        <v>386432.06</v>
      </c>
      <c r="F45" s="251">
        <v>42317.02</v>
      </c>
      <c r="G45" s="232">
        <v>0</v>
      </c>
      <c r="H45" s="232">
        <v>31350</v>
      </c>
      <c r="N45" s="251">
        <v>1664645.88</v>
      </c>
      <c r="O45" s="73">
        <v>968372.32</v>
      </c>
      <c r="P45" s="73">
        <v>145000</v>
      </c>
      <c r="Q45" s="73">
        <v>579.41999999999996</v>
      </c>
      <c r="S45" s="73">
        <v>571861.5</v>
      </c>
      <c r="T45" s="73">
        <v>18910</v>
      </c>
      <c r="U45" s="90">
        <v>920281.5</v>
      </c>
      <c r="X45" s="90">
        <v>290401.65999999997</v>
      </c>
      <c r="Y45" s="90">
        <v>125394.19</v>
      </c>
    </row>
    <row r="46" spans="1:28" x14ac:dyDescent="0.2">
      <c r="A46" s="251" t="s">
        <v>2847</v>
      </c>
      <c r="B46" s="89">
        <v>91704.1</v>
      </c>
      <c r="C46" s="89">
        <v>0</v>
      </c>
      <c r="D46" s="89">
        <v>37018.57</v>
      </c>
      <c r="E46" s="251">
        <v>2987613.29</v>
      </c>
      <c r="F46" s="251">
        <v>134306.65</v>
      </c>
      <c r="G46" s="232">
        <v>0</v>
      </c>
      <c r="H46" s="232">
        <v>81938.11</v>
      </c>
      <c r="I46" s="232">
        <v>218000</v>
      </c>
      <c r="N46" s="251">
        <v>349948.56</v>
      </c>
      <c r="O46" s="73">
        <v>1061058.1100000001</v>
      </c>
      <c r="P46" s="73">
        <v>83000</v>
      </c>
      <c r="Q46" s="73">
        <v>1588.57</v>
      </c>
      <c r="S46" s="73">
        <v>1011657.5</v>
      </c>
      <c r="T46" s="73">
        <v>65498.1</v>
      </c>
      <c r="U46" s="90">
        <v>1670333.5</v>
      </c>
      <c r="X46" s="90">
        <v>737551.35</v>
      </c>
      <c r="Y46" s="90">
        <v>176039.61</v>
      </c>
    </row>
    <row r="47" spans="1:28" x14ac:dyDescent="0.2">
      <c r="A47" s="251" t="s">
        <v>2848</v>
      </c>
      <c r="B47" s="89">
        <v>528448.78</v>
      </c>
      <c r="C47" s="89">
        <v>0</v>
      </c>
      <c r="D47" s="89">
        <v>46609.46</v>
      </c>
      <c r="E47" s="251">
        <v>517722.4</v>
      </c>
      <c r="F47" s="251">
        <v>89224.63</v>
      </c>
      <c r="G47" s="232">
        <v>0</v>
      </c>
      <c r="H47" s="232">
        <v>35261.69</v>
      </c>
      <c r="J47" s="232">
        <v>0</v>
      </c>
      <c r="M47" s="251">
        <v>145655.54</v>
      </c>
      <c r="N47" s="251">
        <v>1610762.41</v>
      </c>
      <c r="O47" s="73">
        <v>1012383.2</v>
      </c>
      <c r="P47" s="73">
        <v>96906</v>
      </c>
      <c r="Q47" s="73">
        <v>1248.9100000000001</v>
      </c>
      <c r="S47" s="73">
        <v>893197.5</v>
      </c>
      <c r="T47" s="73">
        <v>52200</v>
      </c>
      <c r="U47" s="90">
        <v>1572180.5</v>
      </c>
      <c r="X47" s="90">
        <v>356557.61</v>
      </c>
      <c r="Y47" s="90">
        <v>129047.42</v>
      </c>
      <c r="AB47" s="90">
        <v>156600</v>
      </c>
    </row>
    <row r="48" spans="1:28" x14ac:dyDescent="0.2">
      <c r="A48" s="251" t="s">
        <v>2849</v>
      </c>
      <c r="B48" s="89">
        <v>465890.12</v>
      </c>
      <c r="C48" s="89">
        <v>0</v>
      </c>
      <c r="D48" s="89">
        <v>89631.59</v>
      </c>
      <c r="E48" s="251">
        <v>525668.78</v>
      </c>
      <c r="F48" s="251">
        <v>79603.88</v>
      </c>
      <c r="G48" s="232">
        <v>0</v>
      </c>
      <c r="H48" s="232">
        <v>36371</v>
      </c>
      <c r="J48" s="232">
        <v>0</v>
      </c>
      <c r="N48" s="251">
        <v>2707380.46</v>
      </c>
      <c r="O48" s="73">
        <v>1010489.89</v>
      </c>
      <c r="P48" s="73">
        <v>116150</v>
      </c>
      <c r="Q48" s="73">
        <v>995.53</v>
      </c>
      <c r="S48" s="73">
        <v>1058085</v>
      </c>
      <c r="T48" s="73">
        <v>150293</v>
      </c>
      <c r="U48" s="90">
        <v>1753885</v>
      </c>
      <c r="X48" s="90">
        <v>422013.91</v>
      </c>
      <c r="Y48" s="90">
        <v>157976.73000000001</v>
      </c>
    </row>
    <row r="49" spans="1:28" x14ac:dyDescent="0.2">
      <c r="A49" s="251" t="s">
        <v>2922</v>
      </c>
      <c r="B49" s="89">
        <v>458096.74</v>
      </c>
      <c r="C49" s="89">
        <v>0</v>
      </c>
      <c r="D49" s="89">
        <v>37175.69</v>
      </c>
      <c r="E49" s="251">
        <v>511883.18</v>
      </c>
      <c r="F49" s="251">
        <v>175739.5</v>
      </c>
      <c r="G49" s="232">
        <v>0</v>
      </c>
      <c r="H49" s="232">
        <v>27569.23</v>
      </c>
      <c r="J49" s="232">
        <v>0</v>
      </c>
      <c r="N49" s="251">
        <v>2321309.19</v>
      </c>
      <c r="O49" s="73">
        <v>486870.4</v>
      </c>
      <c r="P49" s="73">
        <v>75000</v>
      </c>
      <c r="Q49" s="73">
        <v>858.46</v>
      </c>
      <c r="S49" s="73">
        <v>608523.69999999995</v>
      </c>
      <c r="T49" s="73">
        <v>80498</v>
      </c>
      <c r="U49" s="90">
        <v>821073.7</v>
      </c>
      <c r="X49" s="90">
        <v>232288.57</v>
      </c>
      <c r="Y49" s="90">
        <v>143040.47</v>
      </c>
      <c r="AB49" s="90">
        <v>4000</v>
      </c>
    </row>
    <row r="50" spans="1:28" x14ac:dyDescent="0.2">
      <c r="A50" s="251" t="s">
        <v>2932</v>
      </c>
      <c r="B50" s="89">
        <v>628575.16</v>
      </c>
      <c r="C50" s="89">
        <v>0</v>
      </c>
      <c r="D50" s="89">
        <v>59652.55</v>
      </c>
      <c r="E50" s="251">
        <v>1340334.3899999999</v>
      </c>
      <c r="F50" s="251">
        <v>164193.38</v>
      </c>
      <c r="G50" s="232">
        <v>0</v>
      </c>
      <c r="H50" s="232">
        <v>54550</v>
      </c>
      <c r="M50" s="251">
        <v>8180.46</v>
      </c>
      <c r="N50" s="251">
        <v>991778.49</v>
      </c>
      <c r="O50" s="73">
        <v>559495.56000000006</v>
      </c>
      <c r="Q50" s="73">
        <v>1251.21</v>
      </c>
      <c r="S50" s="73">
        <v>491571.29</v>
      </c>
      <c r="T50" s="73">
        <v>64898</v>
      </c>
      <c r="U50" s="90">
        <v>712710.29</v>
      </c>
      <c r="W50" s="90">
        <v>700</v>
      </c>
      <c r="X50" s="90">
        <v>330112.89</v>
      </c>
      <c r="Y50" s="90">
        <v>135052.17000000001</v>
      </c>
    </row>
    <row r="51" spans="1:28" x14ac:dyDescent="0.2">
      <c r="A51" s="251" t="s">
        <v>2933</v>
      </c>
      <c r="B51" s="89">
        <v>372495.78</v>
      </c>
      <c r="C51" s="89">
        <v>0</v>
      </c>
      <c r="D51" s="89">
        <v>87802.73</v>
      </c>
      <c r="E51" s="251">
        <v>2711060.88</v>
      </c>
      <c r="F51" s="251">
        <v>86828.78</v>
      </c>
      <c r="G51" s="232">
        <v>0</v>
      </c>
      <c r="H51" s="232">
        <v>53238.71</v>
      </c>
      <c r="J51" s="232">
        <v>458.88</v>
      </c>
      <c r="M51" s="251">
        <v>7625.77</v>
      </c>
      <c r="N51" s="251">
        <v>667821.93000000005</v>
      </c>
      <c r="O51" s="73">
        <v>480491.34</v>
      </c>
      <c r="Q51" s="73">
        <v>447.83</v>
      </c>
      <c r="S51" s="73">
        <v>946234.4</v>
      </c>
      <c r="T51" s="73">
        <v>138898</v>
      </c>
      <c r="U51" s="90">
        <v>1137373.3999999999</v>
      </c>
      <c r="X51" s="90">
        <v>233712.21</v>
      </c>
      <c r="Y51" s="90">
        <v>155712.14000000001</v>
      </c>
    </row>
    <row r="52" spans="1:28" x14ac:dyDescent="0.2">
      <c r="A52" s="251" t="s">
        <v>2850</v>
      </c>
      <c r="B52" s="89">
        <v>568080.47</v>
      </c>
      <c r="C52" s="89">
        <v>39542</v>
      </c>
      <c r="D52" s="89">
        <v>10054.42</v>
      </c>
      <c r="E52" s="251">
        <v>814685.92</v>
      </c>
      <c r="F52" s="251">
        <v>243775.63</v>
      </c>
      <c r="G52" s="232">
        <v>37500</v>
      </c>
      <c r="H52" s="232">
        <v>8374.7999999999993</v>
      </c>
      <c r="J52" s="232">
        <v>3308.45</v>
      </c>
      <c r="N52" s="251">
        <v>2139773.89</v>
      </c>
      <c r="O52" s="73">
        <v>692374.67</v>
      </c>
      <c r="Q52" s="73">
        <v>1081.69</v>
      </c>
      <c r="S52" s="73">
        <v>531562.5</v>
      </c>
      <c r="U52" s="90">
        <v>531562.5</v>
      </c>
      <c r="X52" s="90">
        <v>288868.71000000002</v>
      </c>
      <c r="Y52" s="90">
        <v>167820.23</v>
      </c>
      <c r="AA52" s="90">
        <v>3662</v>
      </c>
    </row>
    <row r="53" spans="1:28" x14ac:dyDescent="0.2">
      <c r="A53" s="251" t="s">
        <v>2851</v>
      </c>
      <c r="B53" s="89">
        <v>537758.01</v>
      </c>
      <c r="C53" s="89">
        <v>75108</v>
      </c>
      <c r="D53" s="89">
        <v>6597</v>
      </c>
      <c r="E53" s="251">
        <v>387663.88</v>
      </c>
      <c r="F53" s="251">
        <v>108385.9</v>
      </c>
      <c r="G53" s="232">
        <v>6000</v>
      </c>
      <c r="H53" s="232">
        <v>6901.78</v>
      </c>
      <c r="J53" s="232">
        <v>972</v>
      </c>
      <c r="N53" s="251">
        <v>293207.49</v>
      </c>
      <c r="O53" s="73">
        <v>531279.85</v>
      </c>
      <c r="Q53" s="73">
        <v>1023.77</v>
      </c>
      <c r="S53" s="73">
        <v>373808.6</v>
      </c>
      <c r="U53" s="90">
        <v>373808.6</v>
      </c>
      <c r="X53" s="90">
        <v>234967.52</v>
      </c>
      <c r="Y53" s="90">
        <v>81563.98</v>
      </c>
      <c r="AA53" s="90">
        <v>3509</v>
      </c>
    </row>
    <row r="54" spans="1:28" x14ac:dyDescent="0.2">
      <c r="A54" s="251" t="s">
        <v>2852</v>
      </c>
      <c r="B54" s="89">
        <v>456305.93</v>
      </c>
      <c r="C54" s="89">
        <v>60000.5</v>
      </c>
      <c r="D54" s="89">
        <v>30400.46</v>
      </c>
      <c r="E54" s="251">
        <v>836262.1</v>
      </c>
      <c r="F54" s="251">
        <v>165172.41</v>
      </c>
      <c r="G54" s="232">
        <v>3035</v>
      </c>
      <c r="H54" s="232">
        <v>23716.63</v>
      </c>
      <c r="J54" s="232">
        <v>10525.65</v>
      </c>
      <c r="M54" s="251">
        <v>-85.13</v>
      </c>
      <c r="N54" s="251">
        <v>1946315.03</v>
      </c>
      <c r="O54" s="73">
        <v>947619.9</v>
      </c>
      <c r="P54" s="73">
        <v>91972</v>
      </c>
      <c r="Q54" s="73">
        <v>684.53</v>
      </c>
      <c r="S54" s="73">
        <v>527299.5</v>
      </c>
      <c r="U54" s="90">
        <v>714719.5</v>
      </c>
      <c r="X54" s="90">
        <v>347721.51</v>
      </c>
      <c r="Y54" s="90">
        <v>244847.66</v>
      </c>
      <c r="AA54" s="90">
        <v>2293</v>
      </c>
    </row>
    <row r="55" spans="1:28" x14ac:dyDescent="0.2">
      <c r="A55" s="251" t="s">
        <v>2853</v>
      </c>
      <c r="B55" s="89">
        <v>915365.39</v>
      </c>
      <c r="C55" s="89">
        <v>92237.5</v>
      </c>
      <c r="D55" s="89">
        <v>87616.77</v>
      </c>
      <c r="E55" s="251">
        <v>846923.7</v>
      </c>
      <c r="F55" s="251">
        <v>320680.2</v>
      </c>
      <c r="G55" s="232">
        <v>52653</v>
      </c>
      <c r="H55" s="232">
        <v>33254.93</v>
      </c>
      <c r="J55" s="232">
        <v>6227</v>
      </c>
      <c r="N55" s="251">
        <v>2217512.62</v>
      </c>
      <c r="O55" s="73">
        <v>1410661.88</v>
      </c>
      <c r="Q55" s="73">
        <v>2115.36</v>
      </c>
      <c r="S55" s="73">
        <v>1026881</v>
      </c>
      <c r="U55" s="90">
        <v>1219351</v>
      </c>
      <c r="X55" s="90">
        <v>529940.94999999995</v>
      </c>
      <c r="Y55" s="90">
        <v>289004.81</v>
      </c>
    </row>
    <row r="56" spans="1:28" x14ac:dyDescent="0.2">
      <c r="A56" s="251" t="s">
        <v>2854</v>
      </c>
      <c r="B56" s="89">
        <v>725780.06</v>
      </c>
      <c r="C56" s="89">
        <v>110228.5</v>
      </c>
      <c r="D56" s="89">
        <v>55238.19</v>
      </c>
      <c r="E56" s="251">
        <v>749231.25</v>
      </c>
      <c r="F56" s="251">
        <v>126952.88</v>
      </c>
      <c r="G56" s="232">
        <v>15750</v>
      </c>
      <c r="H56" s="232">
        <v>23935.35</v>
      </c>
      <c r="J56" s="232">
        <v>7960</v>
      </c>
      <c r="M56" s="251">
        <v>-59.5</v>
      </c>
      <c r="N56" s="251">
        <v>1921030.3</v>
      </c>
      <c r="O56" s="73">
        <v>1404122.97</v>
      </c>
      <c r="P56" s="73">
        <v>84728</v>
      </c>
      <c r="Q56" s="73">
        <v>1611.64</v>
      </c>
      <c r="S56" s="73">
        <v>815517</v>
      </c>
      <c r="U56" s="90">
        <v>1149327</v>
      </c>
      <c r="X56" s="90">
        <v>527601.77</v>
      </c>
      <c r="Y56" s="90">
        <v>325250.88</v>
      </c>
      <c r="AA56" s="90">
        <v>321</v>
      </c>
    </row>
    <row r="57" spans="1:28" x14ac:dyDescent="0.2">
      <c r="A57" s="251" t="s">
        <v>2855</v>
      </c>
      <c r="B57" s="89">
        <v>586437.99</v>
      </c>
      <c r="C57" s="89">
        <v>28487</v>
      </c>
      <c r="D57" s="89">
        <v>18810</v>
      </c>
      <c r="E57" s="251">
        <v>681250</v>
      </c>
      <c r="F57" s="251">
        <v>134539.56</v>
      </c>
      <c r="G57" s="232">
        <v>20858</v>
      </c>
      <c r="H57" s="232">
        <v>31004.62</v>
      </c>
      <c r="J57" s="232">
        <v>1218</v>
      </c>
      <c r="M57" s="251">
        <v>-2679.19</v>
      </c>
      <c r="N57" s="251">
        <v>1915444.77</v>
      </c>
      <c r="O57" s="73">
        <v>1296959.6499999999</v>
      </c>
      <c r="P57" s="73">
        <v>27695</v>
      </c>
      <c r="Q57" s="73">
        <v>939.75</v>
      </c>
      <c r="S57" s="73">
        <v>841492.5</v>
      </c>
      <c r="U57" s="90">
        <v>1120432.5</v>
      </c>
      <c r="X57" s="90">
        <v>510850.68</v>
      </c>
      <c r="Y57" s="90">
        <v>332579.28999999998</v>
      </c>
      <c r="AA57" s="90">
        <v>10080</v>
      </c>
    </row>
    <row r="58" spans="1:28" x14ac:dyDescent="0.2">
      <c r="A58" s="251" t="s">
        <v>2856</v>
      </c>
      <c r="B58" s="89">
        <v>549426.21</v>
      </c>
      <c r="C58" s="89">
        <v>39736</v>
      </c>
      <c r="D58" s="89">
        <v>15888.36</v>
      </c>
      <c r="E58" s="251">
        <v>658753.03</v>
      </c>
      <c r="F58" s="251">
        <v>138767.12</v>
      </c>
      <c r="G58" s="232">
        <v>11182</v>
      </c>
      <c r="H58" s="232">
        <v>28005.3</v>
      </c>
      <c r="J58" s="232">
        <v>1879</v>
      </c>
      <c r="M58" s="251">
        <v>-24.34</v>
      </c>
      <c r="N58" s="251">
        <v>1650781.62</v>
      </c>
      <c r="O58" s="73">
        <v>1055892.25</v>
      </c>
      <c r="P58" s="73">
        <v>19830</v>
      </c>
      <c r="Q58" s="73">
        <v>798.59</v>
      </c>
      <c r="S58" s="73">
        <v>373579.5</v>
      </c>
      <c r="U58" s="90">
        <v>621378.5</v>
      </c>
      <c r="X58" s="90">
        <v>316230.76</v>
      </c>
      <c r="Y58" s="90">
        <v>245155.99</v>
      </c>
      <c r="AA58" s="90">
        <v>2935</v>
      </c>
    </row>
    <row r="59" spans="1:28" x14ac:dyDescent="0.2">
      <c r="A59" s="251" t="s">
        <v>2857</v>
      </c>
      <c r="B59" s="89">
        <v>459792.38</v>
      </c>
      <c r="C59" s="89">
        <v>51400</v>
      </c>
      <c r="D59" s="89">
        <v>34043.620000000003</v>
      </c>
      <c r="E59" s="251">
        <v>875457.64</v>
      </c>
      <c r="F59" s="251">
        <v>116717.24</v>
      </c>
      <c r="G59" s="232">
        <v>828</v>
      </c>
      <c r="H59" s="232">
        <v>19514.349999999999</v>
      </c>
      <c r="J59" s="232">
        <v>1708.2</v>
      </c>
      <c r="M59" s="251">
        <v>-102</v>
      </c>
      <c r="N59" s="251">
        <v>2032099.69</v>
      </c>
      <c r="O59" s="73">
        <v>1287387.3500000001</v>
      </c>
      <c r="P59" s="73">
        <v>11602.4</v>
      </c>
      <c r="Q59" s="73">
        <v>450.91</v>
      </c>
      <c r="S59" s="73">
        <v>532800</v>
      </c>
      <c r="U59" s="90">
        <v>907740</v>
      </c>
      <c r="X59" s="90">
        <v>313939.46000000002</v>
      </c>
      <c r="Y59" s="90">
        <v>271384.13</v>
      </c>
      <c r="AA59" s="90">
        <v>3897</v>
      </c>
    </row>
    <row r="60" spans="1:28" x14ac:dyDescent="0.2">
      <c r="A60" s="251" t="s">
        <v>2858</v>
      </c>
      <c r="B60" s="89">
        <v>715360.85</v>
      </c>
      <c r="C60" s="89">
        <v>151285</v>
      </c>
      <c r="D60" s="89">
        <v>40000</v>
      </c>
      <c r="E60" s="251">
        <v>1479736.6</v>
      </c>
      <c r="F60" s="251">
        <v>120983.95</v>
      </c>
      <c r="G60" s="232">
        <v>21200</v>
      </c>
      <c r="H60" s="232">
        <v>55846.73</v>
      </c>
      <c r="J60" s="232">
        <v>7447</v>
      </c>
      <c r="N60" s="251">
        <v>1174038.5</v>
      </c>
      <c r="O60" s="73">
        <v>2113914.4900000002</v>
      </c>
      <c r="P60" s="73">
        <v>64200</v>
      </c>
      <c r="Q60" s="73">
        <v>837.41</v>
      </c>
      <c r="S60" s="73">
        <v>748912.5</v>
      </c>
      <c r="U60" s="90">
        <v>1198372.5</v>
      </c>
      <c r="X60" s="90">
        <v>707808.57</v>
      </c>
      <c r="Y60" s="90">
        <v>307687.99</v>
      </c>
      <c r="AA60" s="90">
        <v>11204.5</v>
      </c>
    </row>
    <row r="61" spans="1:28" x14ac:dyDescent="0.2">
      <c r="A61" s="251" t="s">
        <v>2859</v>
      </c>
      <c r="B61" s="89">
        <v>1163368.56</v>
      </c>
      <c r="C61" s="89">
        <v>324261.5</v>
      </c>
      <c r="D61" s="89">
        <v>61121.09</v>
      </c>
      <c r="E61" s="251">
        <v>960428.22</v>
      </c>
      <c r="F61" s="251">
        <v>585371.18999999994</v>
      </c>
      <c r="G61" s="232">
        <v>14200</v>
      </c>
      <c r="H61" s="232">
        <v>77161.72</v>
      </c>
      <c r="J61" s="232">
        <v>11224</v>
      </c>
      <c r="M61" s="251">
        <v>-237.55</v>
      </c>
      <c r="N61" s="251">
        <v>3795531.45</v>
      </c>
      <c r="O61" s="73">
        <v>2254759.2200000002</v>
      </c>
      <c r="Q61" s="73">
        <v>2948.31</v>
      </c>
      <c r="S61" s="73">
        <v>1305236.5</v>
      </c>
      <c r="U61" s="90">
        <v>1889834.5</v>
      </c>
      <c r="W61" s="90">
        <v>300</v>
      </c>
      <c r="X61" s="90">
        <v>677720.87</v>
      </c>
      <c r="Y61" s="90">
        <v>483340.5</v>
      </c>
      <c r="AA61" s="90">
        <v>101</v>
      </c>
    </row>
    <row r="62" spans="1:28" x14ac:dyDescent="0.2">
      <c r="A62" s="251" t="s">
        <v>2860</v>
      </c>
      <c r="B62" s="89">
        <v>351988.65</v>
      </c>
      <c r="C62" s="89">
        <v>114518</v>
      </c>
      <c r="D62" s="89">
        <v>38905</v>
      </c>
      <c r="E62" s="251">
        <v>481706.76</v>
      </c>
      <c r="F62" s="251">
        <v>193567.59</v>
      </c>
      <c r="G62" s="232">
        <v>6400</v>
      </c>
      <c r="H62" s="232">
        <v>27201.79</v>
      </c>
      <c r="J62" s="232">
        <v>5090.22</v>
      </c>
      <c r="M62" s="251">
        <v>-630</v>
      </c>
      <c r="N62" s="251">
        <v>1606269.64</v>
      </c>
      <c r="O62" s="73">
        <v>1328776.57</v>
      </c>
      <c r="P62" s="73">
        <v>70845</v>
      </c>
      <c r="Q62" s="73">
        <v>363.71</v>
      </c>
      <c r="S62" s="73">
        <v>614565</v>
      </c>
      <c r="T62" s="73">
        <v>20000</v>
      </c>
      <c r="U62" s="90">
        <v>889575</v>
      </c>
      <c r="X62" s="90">
        <v>497234.86</v>
      </c>
      <c r="Y62" s="90">
        <v>328021.57</v>
      </c>
      <c r="AA62" s="90">
        <v>6875</v>
      </c>
    </row>
    <row r="63" spans="1:28" x14ac:dyDescent="0.2">
      <c r="A63" s="251" t="s">
        <v>2861</v>
      </c>
      <c r="B63" s="89">
        <v>385578.88</v>
      </c>
      <c r="C63" s="89">
        <v>140572.5</v>
      </c>
      <c r="D63" s="89">
        <v>38318.14</v>
      </c>
      <c r="E63" s="251">
        <v>500108.26</v>
      </c>
      <c r="F63" s="251">
        <v>153601.56</v>
      </c>
      <c r="G63" s="232">
        <v>12000</v>
      </c>
      <c r="H63" s="232">
        <v>25143.18</v>
      </c>
      <c r="J63" s="232">
        <v>11744.37</v>
      </c>
      <c r="K63" s="251">
        <v>14282.8</v>
      </c>
      <c r="M63" s="251">
        <v>-214.2</v>
      </c>
      <c r="N63" s="251">
        <v>2640334.33</v>
      </c>
      <c r="O63" s="73">
        <v>932352.35</v>
      </c>
      <c r="P63" s="73">
        <v>66245</v>
      </c>
      <c r="Q63" s="73">
        <v>801.93</v>
      </c>
      <c r="S63" s="73">
        <v>978980</v>
      </c>
      <c r="U63" s="90">
        <v>978980</v>
      </c>
      <c r="X63" s="90">
        <v>469637.79</v>
      </c>
      <c r="Y63" s="90">
        <v>241797.63</v>
      </c>
      <c r="AA63" s="90">
        <v>6917</v>
      </c>
    </row>
    <row r="64" spans="1:28" x14ac:dyDescent="0.2">
      <c r="A64" s="251" t="s">
        <v>2923</v>
      </c>
      <c r="B64" s="89">
        <v>387676.45</v>
      </c>
      <c r="C64" s="89">
        <v>60545</v>
      </c>
      <c r="D64" s="89">
        <v>8880.75</v>
      </c>
      <c r="E64" s="251">
        <v>1562868.76</v>
      </c>
      <c r="F64" s="251">
        <v>124979.33</v>
      </c>
      <c r="G64" s="232">
        <v>14468</v>
      </c>
      <c r="H64" s="232">
        <v>32209.06</v>
      </c>
      <c r="J64" s="232">
        <v>2288</v>
      </c>
      <c r="M64" s="251">
        <v>-15.66</v>
      </c>
      <c r="N64" s="251">
        <v>2029021.21</v>
      </c>
      <c r="O64" s="73">
        <v>756927.52</v>
      </c>
      <c r="Q64" s="73">
        <v>401.11</v>
      </c>
      <c r="S64" s="73">
        <v>476689.5</v>
      </c>
      <c r="U64" s="90">
        <v>524569.5</v>
      </c>
      <c r="X64" s="90">
        <v>264093.90999999997</v>
      </c>
      <c r="Y64" s="90">
        <v>314401.61</v>
      </c>
      <c r="AA64" s="90">
        <v>4923.5</v>
      </c>
    </row>
    <row r="65" spans="1:28" x14ac:dyDescent="0.2">
      <c r="A65" s="251" t="s">
        <v>2862</v>
      </c>
      <c r="B65" s="89">
        <v>523403.09</v>
      </c>
      <c r="C65" s="89">
        <v>0</v>
      </c>
      <c r="D65" s="89">
        <v>35088.980000000003</v>
      </c>
      <c r="E65" s="251">
        <v>2336457.75</v>
      </c>
      <c r="F65" s="251">
        <v>17206.82</v>
      </c>
      <c r="G65" s="232">
        <v>14225</v>
      </c>
      <c r="H65" s="232">
        <v>21750</v>
      </c>
      <c r="J65" s="232">
        <v>0</v>
      </c>
      <c r="M65" s="251">
        <v>268</v>
      </c>
      <c r="N65" s="251">
        <v>849648.43</v>
      </c>
      <c r="O65" s="73">
        <v>620563.21</v>
      </c>
      <c r="P65" s="73">
        <v>26000</v>
      </c>
      <c r="Q65" s="73">
        <v>1007.3</v>
      </c>
      <c r="S65" s="73">
        <v>1066191.5</v>
      </c>
      <c r="T65" s="73">
        <v>29000</v>
      </c>
      <c r="U65" s="90">
        <v>1075191.5</v>
      </c>
      <c r="X65" s="90">
        <v>356831.09</v>
      </c>
      <c r="Y65" s="90">
        <v>107784.07</v>
      </c>
    </row>
    <row r="66" spans="1:28" x14ac:dyDescent="0.2">
      <c r="A66" s="251" t="s">
        <v>2863</v>
      </c>
      <c r="B66" s="89">
        <v>755784.02</v>
      </c>
      <c r="C66" s="89">
        <v>0</v>
      </c>
      <c r="D66" s="89">
        <v>14946.1</v>
      </c>
      <c r="E66" s="251">
        <v>577476.06999999995</v>
      </c>
      <c r="F66" s="251">
        <v>33581.800000000003</v>
      </c>
      <c r="J66" s="232">
        <v>0</v>
      </c>
      <c r="M66" s="251">
        <v>-50621.01</v>
      </c>
      <c r="N66" s="251">
        <v>236925.61</v>
      </c>
      <c r="O66" s="73">
        <v>627009.11</v>
      </c>
      <c r="P66" s="73">
        <v>107260</v>
      </c>
      <c r="Q66" s="73">
        <v>1352.41</v>
      </c>
      <c r="S66" s="73">
        <v>1049840</v>
      </c>
      <c r="T66" s="73">
        <v>29000</v>
      </c>
      <c r="U66" s="90">
        <v>1058840</v>
      </c>
      <c r="X66" s="90">
        <v>337622.23</v>
      </c>
      <c r="Y66" s="90">
        <v>140110.24</v>
      </c>
    </row>
    <row r="67" spans="1:28" x14ac:dyDescent="0.2">
      <c r="A67" s="251" t="s">
        <v>2864</v>
      </c>
      <c r="B67" s="89">
        <v>523007.56</v>
      </c>
      <c r="C67" s="89">
        <v>0</v>
      </c>
      <c r="D67" s="89">
        <v>87580.29</v>
      </c>
      <c r="E67" s="251">
        <v>601341.63</v>
      </c>
      <c r="F67" s="251">
        <v>39521.769999999997</v>
      </c>
      <c r="G67" s="232">
        <v>7980</v>
      </c>
      <c r="H67" s="232">
        <v>27133.46</v>
      </c>
      <c r="J67" s="232">
        <v>0</v>
      </c>
      <c r="M67" s="251">
        <v>-38.590000000000003</v>
      </c>
      <c r="N67" s="251">
        <v>1982889.72</v>
      </c>
      <c r="O67" s="73">
        <v>886593.87</v>
      </c>
      <c r="P67" s="73">
        <v>46425</v>
      </c>
      <c r="Q67" s="73">
        <v>939.5</v>
      </c>
      <c r="S67" s="73">
        <v>916762.5</v>
      </c>
      <c r="T67" s="73">
        <v>29000</v>
      </c>
      <c r="U67" s="90">
        <v>1069402.5</v>
      </c>
      <c r="X67" s="90">
        <v>441582.21</v>
      </c>
      <c r="Y67" s="90">
        <v>107295</v>
      </c>
    </row>
    <row r="68" spans="1:28" x14ac:dyDescent="0.2">
      <c r="A68" s="251" t="s">
        <v>2865</v>
      </c>
      <c r="B68" s="89">
        <v>390878.91</v>
      </c>
      <c r="C68" s="89">
        <v>0</v>
      </c>
      <c r="D68" s="89">
        <v>70225.75</v>
      </c>
      <c r="E68" s="251">
        <v>742671.13</v>
      </c>
      <c r="F68" s="251">
        <v>69385.990000000005</v>
      </c>
      <c r="G68" s="232">
        <v>12040</v>
      </c>
      <c r="H68" s="232">
        <v>18773.02</v>
      </c>
      <c r="J68" s="232">
        <v>0</v>
      </c>
      <c r="M68" s="251">
        <v>546.70000000000005</v>
      </c>
      <c r="N68" s="251">
        <v>2283492.7400000002</v>
      </c>
      <c r="O68" s="73">
        <v>777312.2</v>
      </c>
      <c r="P68" s="73">
        <v>107465</v>
      </c>
      <c r="Q68" s="73">
        <v>724.9</v>
      </c>
      <c r="S68" s="73">
        <v>911053.5</v>
      </c>
      <c r="T68" s="73">
        <v>29000</v>
      </c>
      <c r="U68" s="90">
        <v>1068513.5</v>
      </c>
      <c r="X68" s="90">
        <v>562164.74</v>
      </c>
      <c r="Y68" s="90">
        <v>136710.60999999999</v>
      </c>
    </row>
    <row r="69" spans="1:28" x14ac:dyDescent="0.2">
      <c r="A69" s="251" t="s">
        <v>2920</v>
      </c>
      <c r="B69" s="89">
        <v>349748.94</v>
      </c>
      <c r="C69" s="89">
        <v>0</v>
      </c>
      <c r="D69" s="89">
        <v>16485.490000000002</v>
      </c>
      <c r="E69" s="251">
        <v>590904.62</v>
      </c>
      <c r="F69" s="251">
        <v>59388.95</v>
      </c>
      <c r="G69" s="232">
        <v>9306</v>
      </c>
      <c r="H69" s="232">
        <v>16140</v>
      </c>
      <c r="M69" s="251">
        <v>2109147.98</v>
      </c>
      <c r="N69" s="251">
        <v>355552.49</v>
      </c>
      <c r="O69" s="73">
        <v>680574.78</v>
      </c>
      <c r="P69" s="73">
        <v>55405</v>
      </c>
      <c r="Q69" s="73">
        <v>653.22</v>
      </c>
      <c r="S69" s="73">
        <v>422965.5</v>
      </c>
      <c r="T69" s="73">
        <v>20000</v>
      </c>
      <c r="U69" s="90">
        <v>582565.5</v>
      </c>
      <c r="X69" s="90">
        <v>391974.42</v>
      </c>
      <c r="Y69" s="90">
        <v>1617015.05</v>
      </c>
    </row>
    <row r="70" spans="1:28" x14ac:dyDescent="0.2">
      <c r="A70" s="251" t="s">
        <v>2866</v>
      </c>
      <c r="B70" s="89">
        <v>294436.45</v>
      </c>
      <c r="C70" s="89">
        <v>222540</v>
      </c>
      <c r="D70" s="89">
        <v>26182.97</v>
      </c>
      <c r="E70" s="251">
        <v>147799.42000000001</v>
      </c>
      <c r="F70" s="251">
        <v>173422.57</v>
      </c>
      <c r="G70" s="232">
        <v>0</v>
      </c>
      <c r="I70" s="232">
        <v>5750</v>
      </c>
      <c r="J70" s="232">
        <v>198.71</v>
      </c>
      <c r="N70" s="251">
        <v>547255.34</v>
      </c>
      <c r="O70" s="73">
        <v>1087271.98</v>
      </c>
      <c r="Q70" s="73">
        <v>426.25</v>
      </c>
      <c r="S70" s="73">
        <v>732976.5</v>
      </c>
      <c r="T70" s="73">
        <v>210940</v>
      </c>
      <c r="U70" s="90">
        <v>912166.5</v>
      </c>
      <c r="X70" s="90">
        <v>647214.19999999995</v>
      </c>
      <c r="Y70" s="90">
        <v>86407.679999999993</v>
      </c>
      <c r="AB70" s="90">
        <v>60000</v>
      </c>
    </row>
    <row r="71" spans="1:28" x14ac:dyDescent="0.2">
      <c r="A71" s="251" t="s">
        <v>2867</v>
      </c>
      <c r="B71" s="89">
        <v>862701.13</v>
      </c>
      <c r="C71" s="89">
        <v>339181</v>
      </c>
      <c r="D71" s="89">
        <v>52085.51</v>
      </c>
      <c r="E71" s="251">
        <v>281503.57</v>
      </c>
      <c r="F71" s="251">
        <v>331000.23</v>
      </c>
      <c r="G71" s="232">
        <v>0</v>
      </c>
      <c r="H71" s="232">
        <v>30907</v>
      </c>
      <c r="J71" s="232">
        <v>536.21</v>
      </c>
      <c r="N71" s="251">
        <v>2767861</v>
      </c>
      <c r="O71" s="73">
        <v>2411715.0099999998</v>
      </c>
      <c r="Q71" s="73">
        <v>801.02</v>
      </c>
      <c r="S71" s="73">
        <v>1081893.8999999999</v>
      </c>
      <c r="T71" s="73">
        <v>25485</v>
      </c>
      <c r="U71" s="90">
        <v>1757253.9</v>
      </c>
      <c r="X71" s="90">
        <v>1066822.18</v>
      </c>
      <c r="Y71" s="90">
        <v>219596.79999999999</v>
      </c>
      <c r="AB71" s="90">
        <v>9050</v>
      </c>
    </row>
    <row r="72" spans="1:28" x14ac:dyDescent="0.2">
      <c r="A72" s="251" t="s">
        <v>2868</v>
      </c>
      <c r="B72" s="89">
        <v>253333.61</v>
      </c>
      <c r="C72" s="89">
        <v>146688</v>
      </c>
      <c r="D72" s="89">
        <v>37595.97</v>
      </c>
      <c r="E72" s="251">
        <v>59718.96</v>
      </c>
      <c r="F72" s="251">
        <v>108402.03</v>
      </c>
      <c r="G72" s="232">
        <v>0</v>
      </c>
      <c r="H72" s="232">
        <v>3985.68</v>
      </c>
      <c r="I72" s="232">
        <v>4554</v>
      </c>
      <c r="J72" s="232">
        <v>108.41</v>
      </c>
      <c r="M72" s="251">
        <v>5117.6499999999996</v>
      </c>
      <c r="N72" s="251">
        <v>432862.99</v>
      </c>
      <c r="O72" s="73">
        <v>824944.09</v>
      </c>
      <c r="Q72" s="73">
        <v>372.12</v>
      </c>
      <c r="S72" s="73">
        <v>793422</v>
      </c>
      <c r="T72" s="73">
        <v>10000</v>
      </c>
      <c r="U72" s="90">
        <v>803422</v>
      </c>
      <c r="X72" s="90">
        <v>497358.5</v>
      </c>
      <c r="Y72" s="90">
        <v>71491.13</v>
      </c>
    </row>
    <row r="73" spans="1:28" x14ac:dyDescent="0.2">
      <c r="A73" s="251" t="s">
        <v>2869</v>
      </c>
      <c r="B73" s="89">
        <v>200380.31</v>
      </c>
      <c r="C73" s="89">
        <v>77646</v>
      </c>
      <c r="D73" s="89">
        <v>21320.65</v>
      </c>
      <c r="E73" s="251">
        <v>368584.32</v>
      </c>
      <c r="F73" s="251">
        <v>78288.33</v>
      </c>
      <c r="G73" s="232">
        <v>0</v>
      </c>
      <c r="H73" s="232">
        <v>43726.77</v>
      </c>
      <c r="J73" s="232">
        <v>178.5</v>
      </c>
      <c r="N73" s="251">
        <v>923490.75</v>
      </c>
      <c r="O73" s="73">
        <v>689687.3</v>
      </c>
      <c r="Q73" s="73">
        <v>253.74</v>
      </c>
      <c r="S73" s="73">
        <v>970706.5</v>
      </c>
      <c r="T73" s="73">
        <v>250160</v>
      </c>
      <c r="U73" s="90">
        <v>1300856.5</v>
      </c>
      <c r="X73" s="90">
        <v>414175.98</v>
      </c>
      <c r="Y73" s="90">
        <v>87594.91</v>
      </c>
    </row>
    <row r="74" spans="1:28" x14ac:dyDescent="0.2">
      <c r="A74" s="251" t="s">
        <v>2870</v>
      </c>
      <c r="B74" s="89">
        <v>255487.92</v>
      </c>
      <c r="C74" s="89">
        <v>108021</v>
      </c>
      <c r="D74" s="89">
        <v>27652.05</v>
      </c>
      <c r="E74" s="251">
        <v>98404.51</v>
      </c>
      <c r="F74" s="251">
        <v>120887.01</v>
      </c>
      <c r="G74" s="232">
        <v>0</v>
      </c>
      <c r="H74" s="232">
        <v>0</v>
      </c>
      <c r="I74" s="232">
        <v>38630</v>
      </c>
      <c r="J74" s="232">
        <v>31.78</v>
      </c>
      <c r="M74" s="251">
        <v>1352.26</v>
      </c>
      <c r="N74" s="251">
        <v>606181.84</v>
      </c>
      <c r="O74" s="73">
        <v>919520.49</v>
      </c>
      <c r="Q74" s="73">
        <v>341.59</v>
      </c>
      <c r="S74" s="73">
        <v>767340</v>
      </c>
      <c r="T74" s="73">
        <v>129480</v>
      </c>
      <c r="U74" s="90">
        <v>964643</v>
      </c>
      <c r="W74" s="90">
        <v>8012</v>
      </c>
      <c r="X74" s="90">
        <v>500755.6</v>
      </c>
      <c r="Y74" s="90">
        <v>63507.44</v>
      </c>
      <c r="Z74" s="90">
        <v>1757.5</v>
      </c>
    </row>
    <row r="75" spans="1:28" x14ac:dyDescent="0.2">
      <c r="A75" s="251" t="s">
        <v>2871</v>
      </c>
      <c r="B75" s="89">
        <v>652877.13</v>
      </c>
      <c r="C75" s="89">
        <v>346927</v>
      </c>
      <c r="D75" s="89">
        <v>60859.54</v>
      </c>
      <c r="E75" s="251">
        <v>313373.61</v>
      </c>
      <c r="F75" s="251">
        <v>185622.87</v>
      </c>
      <c r="G75" s="232">
        <v>52000</v>
      </c>
      <c r="H75" s="232">
        <v>22639.17</v>
      </c>
      <c r="J75" s="232">
        <v>121.35</v>
      </c>
      <c r="K75" s="251">
        <v>143320</v>
      </c>
      <c r="M75" s="251">
        <v>4740.71</v>
      </c>
      <c r="N75" s="251">
        <v>1832865.74</v>
      </c>
      <c r="O75" s="73">
        <v>1211067.6399999999</v>
      </c>
      <c r="Q75" s="73">
        <v>609.74</v>
      </c>
      <c r="S75" s="73">
        <v>1019049</v>
      </c>
      <c r="T75" s="73">
        <v>560784</v>
      </c>
      <c r="U75" s="90">
        <v>1305159</v>
      </c>
      <c r="X75" s="90">
        <v>538373.35</v>
      </c>
      <c r="Y75" s="90">
        <v>112692.01</v>
      </c>
    </row>
    <row r="76" spans="1:28" x14ac:dyDescent="0.2">
      <c r="A76" s="251" t="s">
        <v>2872</v>
      </c>
      <c r="B76" s="89">
        <v>430413.95</v>
      </c>
      <c r="C76" s="89">
        <v>0</v>
      </c>
      <c r="D76" s="89">
        <v>5970.55</v>
      </c>
      <c r="E76" s="251">
        <v>728018.79</v>
      </c>
      <c r="F76" s="251">
        <v>-22439.48</v>
      </c>
      <c r="G76" s="232">
        <v>0</v>
      </c>
      <c r="H76" s="232">
        <v>36017.410000000003</v>
      </c>
      <c r="I76" s="232">
        <v>121500</v>
      </c>
      <c r="J76" s="232">
        <v>307.89999999999998</v>
      </c>
      <c r="M76" s="251">
        <v>30000</v>
      </c>
      <c r="N76" s="251">
        <v>1701541.88</v>
      </c>
      <c r="O76" s="73">
        <v>768529.53</v>
      </c>
      <c r="P76" s="73">
        <v>37000</v>
      </c>
      <c r="Q76" s="73">
        <v>304.22000000000003</v>
      </c>
      <c r="S76" s="73">
        <v>578800</v>
      </c>
      <c r="U76" s="90">
        <v>835285</v>
      </c>
      <c r="X76" s="90">
        <v>311718.75</v>
      </c>
      <c r="Y76" s="90">
        <v>72871.62</v>
      </c>
      <c r="AB76" s="90">
        <v>500</v>
      </c>
    </row>
    <row r="77" spans="1:28" x14ac:dyDescent="0.2">
      <c r="A77" s="251" t="s">
        <v>2873</v>
      </c>
      <c r="B77" s="89">
        <v>460419.82</v>
      </c>
      <c r="C77" s="89">
        <v>0</v>
      </c>
      <c r="D77" s="89">
        <v>29064.55</v>
      </c>
      <c r="E77" s="251">
        <v>1110697.54</v>
      </c>
      <c r="F77" s="251">
        <v>114359.65</v>
      </c>
      <c r="G77" s="232">
        <v>2600</v>
      </c>
      <c r="H77" s="232">
        <v>38870.769999999997</v>
      </c>
      <c r="I77" s="232">
        <v>66770</v>
      </c>
      <c r="J77" s="232">
        <v>426.75</v>
      </c>
      <c r="M77" s="251">
        <v>1250</v>
      </c>
      <c r="N77" s="251">
        <v>2052419.41</v>
      </c>
      <c r="O77" s="73">
        <v>1068777.8400000001</v>
      </c>
      <c r="P77" s="73">
        <v>139250</v>
      </c>
      <c r="Q77" s="73">
        <v>480.78</v>
      </c>
      <c r="S77" s="73">
        <v>1220247</v>
      </c>
      <c r="U77" s="90">
        <v>1679622</v>
      </c>
      <c r="X77" s="90">
        <v>516722.54</v>
      </c>
      <c r="Y77" s="90">
        <v>18643.5</v>
      </c>
    </row>
    <row r="78" spans="1:28" x14ac:dyDescent="0.2">
      <c r="A78" s="251" t="s">
        <v>2874</v>
      </c>
      <c r="B78" s="89">
        <v>396803.02</v>
      </c>
      <c r="C78" s="89">
        <v>0</v>
      </c>
      <c r="D78" s="89">
        <v>16972.080000000002</v>
      </c>
      <c r="E78" s="251">
        <v>293933.27</v>
      </c>
      <c r="F78" s="251">
        <v>8625.84</v>
      </c>
      <c r="G78" s="232">
        <v>500</v>
      </c>
      <c r="H78" s="232">
        <v>50772.06</v>
      </c>
      <c r="I78" s="232">
        <v>90820</v>
      </c>
      <c r="J78" s="232">
        <v>1025.5</v>
      </c>
      <c r="M78" s="251">
        <v>72500</v>
      </c>
      <c r="N78" s="251">
        <v>2038156.59</v>
      </c>
      <c r="O78" s="73">
        <v>902994.92</v>
      </c>
      <c r="P78" s="73">
        <v>41260</v>
      </c>
      <c r="Q78" s="73">
        <v>505.19</v>
      </c>
      <c r="S78" s="73">
        <v>320400</v>
      </c>
      <c r="T78" s="73">
        <v>50000</v>
      </c>
      <c r="U78" s="90">
        <v>744025</v>
      </c>
      <c r="X78" s="90">
        <v>511843.58</v>
      </c>
      <c r="Y78" s="90">
        <v>44043.11</v>
      </c>
      <c r="AB78" s="90">
        <v>52100</v>
      </c>
    </row>
    <row r="79" spans="1:28" x14ac:dyDescent="0.2">
      <c r="A79" s="251" t="s">
        <v>2875</v>
      </c>
      <c r="B79" s="89">
        <v>765373.29</v>
      </c>
      <c r="C79" s="89">
        <v>0</v>
      </c>
      <c r="D79" s="89">
        <v>38846.559999999998</v>
      </c>
      <c r="E79" s="251">
        <v>801443.34</v>
      </c>
      <c r="F79" s="251">
        <v>43759.99</v>
      </c>
      <c r="G79" s="232">
        <v>0</v>
      </c>
      <c r="H79" s="232">
        <v>60107.74</v>
      </c>
      <c r="J79" s="232">
        <v>3058.09</v>
      </c>
      <c r="M79" s="251">
        <v>6480</v>
      </c>
      <c r="N79" s="251">
        <v>2089445.48</v>
      </c>
      <c r="O79" s="73">
        <v>741495.21</v>
      </c>
      <c r="P79" s="73">
        <v>75830</v>
      </c>
      <c r="Q79" s="73">
        <v>1097.5899999999999</v>
      </c>
      <c r="S79" s="73">
        <v>988945.5</v>
      </c>
      <c r="T79" s="73">
        <v>4610</v>
      </c>
      <c r="U79" s="90">
        <v>1183590.5</v>
      </c>
      <c r="X79" s="90">
        <v>219375.12</v>
      </c>
      <c r="Y79" s="90">
        <v>109001.97</v>
      </c>
      <c r="Z79" s="90">
        <v>30778</v>
      </c>
    </row>
    <row r="80" spans="1:28" x14ac:dyDescent="0.2">
      <c r="A80" s="251" t="s">
        <v>2876</v>
      </c>
      <c r="B80" s="89">
        <v>936079.29</v>
      </c>
      <c r="C80" s="89">
        <v>46638</v>
      </c>
      <c r="D80" s="89">
        <v>8790.02</v>
      </c>
      <c r="E80" s="251">
        <v>359171.53</v>
      </c>
      <c r="F80" s="251">
        <v>137515.62</v>
      </c>
      <c r="G80" s="232">
        <v>63113</v>
      </c>
      <c r="H80" s="232">
        <v>60600</v>
      </c>
      <c r="J80" s="232">
        <v>890.19</v>
      </c>
      <c r="N80" s="251">
        <v>1725194.64</v>
      </c>
      <c r="O80" s="73">
        <v>932483.18</v>
      </c>
      <c r="Q80" s="73">
        <v>1513.89</v>
      </c>
      <c r="U80" s="90">
        <v>321045</v>
      </c>
      <c r="W80" s="90">
        <v>6050</v>
      </c>
      <c r="X80" s="90">
        <v>274282.78000000003</v>
      </c>
      <c r="Y80" s="90">
        <v>110753.78</v>
      </c>
    </row>
    <row r="81" spans="1:28" x14ac:dyDescent="0.2">
      <c r="A81" s="251" t="s">
        <v>2877</v>
      </c>
      <c r="B81" s="89">
        <v>714530.31</v>
      </c>
      <c r="C81" s="89">
        <v>0</v>
      </c>
      <c r="D81" s="89">
        <v>11631.55</v>
      </c>
      <c r="E81" s="251">
        <v>-701793.24</v>
      </c>
      <c r="F81" s="251">
        <v>-114920.41</v>
      </c>
      <c r="G81" s="232">
        <v>0</v>
      </c>
      <c r="H81" s="232">
        <v>36159.83</v>
      </c>
      <c r="I81" s="232">
        <v>80000</v>
      </c>
      <c r="J81" s="232">
        <v>597.46</v>
      </c>
      <c r="M81" s="251">
        <v>46200</v>
      </c>
      <c r="N81" s="251">
        <v>613262.28</v>
      </c>
      <c r="O81" s="73">
        <v>734189.79</v>
      </c>
      <c r="P81" s="73">
        <v>38970</v>
      </c>
      <c r="Q81" s="73">
        <v>931.54</v>
      </c>
      <c r="S81" s="73">
        <v>425740</v>
      </c>
      <c r="T81" s="73">
        <v>30</v>
      </c>
      <c r="U81" s="90">
        <v>705790</v>
      </c>
      <c r="X81" s="90">
        <v>303783.92</v>
      </c>
      <c r="Y81" s="90">
        <v>32968.79</v>
      </c>
      <c r="AB81" s="90">
        <v>500</v>
      </c>
    </row>
    <row r="82" spans="1:28" x14ac:dyDescent="0.2">
      <c r="A82" s="251" t="s">
        <v>2878</v>
      </c>
      <c r="B82" s="89">
        <v>209379.8</v>
      </c>
      <c r="C82" s="89">
        <v>0</v>
      </c>
      <c r="D82" s="89">
        <v>13617.4</v>
      </c>
      <c r="E82" s="251">
        <v>199117.98</v>
      </c>
      <c r="F82" s="251">
        <v>61649.2</v>
      </c>
      <c r="H82" s="232">
        <v>25481.75</v>
      </c>
      <c r="I82" s="232">
        <v>4000</v>
      </c>
      <c r="J82" s="232">
        <v>73.31</v>
      </c>
      <c r="M82" s="251">
        <v>-22552</v>
      </c>
      <c r="N82" s="251">
        <v>788047.76</v>
      </c>
      <c r="O82" s="73">
        <v>689127.09</v>
      </c>
      <c r="P82" s="73">
        <v>7000</v>
      </c>
      <c r="Q82" s="73">
        <v>435.16</v>
      </c>
      <c r="S82" s="73">
        <v>472770</v>
      </c>
      <c r="T82" s="73">
        <v>50030</v>
      </c>
      <c r="U82" s="90">
        <v>768185</v>
      </c>
      <c r="W82" s="90">
        <v>4080</v>
      </c>
      <c r="X82" s="90">
        <v>402087.18</v>
      </c>
      <c r="Y82" s="90">
        <v>34734.910000000003</v>
      </c>
      <c r="AB82" s="90">
        <v>50500</v>
      </c>
    </row>
    <row r="83" spans="1:28" x14ac:dyDescent="0.2">
      <c r="A83" s="251" t="s">
        <v>2879</v>
      </c>
      <c r="B83" s="89">
        <v>546953.66</v>
      </c>
      <c r="C83" s="89">
        <v>0</v>
      </c>
      <c r="D83" s="89">
        <v>29165.17</v>
      </c>
      <c r="E83" s="251">
        <v>286548.57</v>
      </c>
      <c r="F83" s="251">
        <v>77612.83</v>
      </c>
      <c r="G83" s="232">
        <v>0</v>
      </c>
      <c r="H83" s="232">
        <v>22837.94</v>
      </c>
      <c r="J83" s="232">
        <v>705.01</v>
      </c>
      <c r="N83" s="251">
        <v>123193.16</v>
      </c>
      <c r="O83" s="73">
        <v>501110.07</v>
      </c>
      <c r="P83" s="73">
        <v>51150</v>
      </c>
      <c r="Q83" s="73">
        <v>829.42</v>
      </c>
      <c r="S83" s="73">
        <v>726143.4</v>
      </c>
      <c r="T83" s="73">
        <v>2190</v>
      </c>
      <c r="U83" s="90">
        <v>894488.4</v>
      </c>
      <c r="X83" s="90">
        <v>180016.49</v>
      </c>
      <c r="Y83" s="90">
        <v>36426.21</v>
      </c>
    </row>
    <row r="84" spans="1:28" x14ac:dyDescent="0.2">
      <c r="A84" s="251" t="s">
        <v>2924</v>
      </c>
      <c r="B84" s="89">
        <v>540201.86</v>
      </c>
      <c r="C84" s="89">
        <v>0</v>
      </c>
      <c r="D84" s="89">
        <v>44945.71</v>
      </c>
      <c r="E84" s="251">
        <v>314966.88</v>
      </c>
      <c r="F84" s="251">
        <v>24359.39</v>
      </c>
      <c r="G84" s="232">
        <v>0</v>
      </c>
      <c r="H84" s="232">
        <v>29344.04</v>
      </c>
      <c r="I84" s="232">
        <v>73050</v>
      </c>
      <c r="J84" s="232">
        <v>110</v>
      </c>
      <c r="K84" s="251">
        <v>3960</v>
      </c>
      <c r="N84" s="251">
        <v>2101746.27</v>
      </c>
      <c r="O84" s="73">
        <v>661402.93999999994</v>
      </c>
      <c r="P84" s="73">
        <v>2600</v>
      </c>
      <c r="Q84" s="73">
        <v>766.08</v>
      </c>
      <c r="S84" s="73">
        <v>636799.5</v>
      </c>
      <c r="T84" s="73">
        <v>240</v>
      </c>
      <c r="U84" s="90">
        <v>918514.5</v>
      </c>
      <c r="X84" s="90">
        <v>186693.57</v>
      </c>
      <c r="Y84" s="90">
        <v>87572.97</v>
      </c>
      <c r="AB84" s="90">
        <v>500</v>
      </c>
    </row>
    <row r="85" spans="1:28" x14ac:dyDescent="0.2">
      <c r="A85" s="251" t="s">
        <v>2880</v>
      </c>
      <c r="B85" s="89">
        <v>665242.64</v>
      </c>
      <c r="C85" s="89">
        <v>0</v>
      </c>
      <c r="D85" s="89">
        <v>63216.21</v>
      </c>
      <c r="E85" s="251">
        <v>1000695.41</v>
      </c>
      <c r="F85" s="251">
        <v>102122.42</v>
      </c>
      <c r="G85" s="232">
        <v>2700</v>
      </c>
      <c r="I85" s="232">
        <v>21</v>
      </c>
      <c r="M85" s="251">
        <v>7552.44</v>
      </c>
      <c r="N85" s="251">
        <v>1047464</v>
      </c>
      <c r="O85" s="73">
        <v>1042574.27</v>
      </c>
      <c r="P85" s="73">
        <v>240900</v>
      </c>
      <c r="Q85" s="73">
        <v>862.04</v>
      </c>
      <c r="S85" s="73">
        <v>954981.8</v>
      </c>
      <c r="U85" s="90">
        <v>1289701.8</v>
      </c>
      <c r="X85" s="90">
        <v>425974.65</v>
      </c>
      <c r="Y85" s="90">
        <v>98901.49</v>
      </c>
    </row>
    <row r="86" spans="1:28" x14ac:dyDescent="0.2">
      <c r="A86" s="251" t="s">
        <v>2881</v>
      </c>
      <c r="B86" s="89">
        <v>1056822.3700000001</v>
      </c>
      <c r="C86" s="89">
        <v>0</v>
      </c>
      <c r="D86" s="89">
        <v>96170.07</v>
      </c>
      <c r="E86" s="251">
        <v>3670974.6</v>
      </c>
      <c r="F86" s="251">
        <v>478184.72</v>
      </c>
      <c r="G86" s="232">
        <v>0</v>
      </c>
      <c r="I86" s="232">
        <v>197100.9</v>
      </c>
      <c r="N86" s="251">
        <v>14214425</v>
      </c>
      <c r="O86" s="73">
        <v>2271342.86</v>
      </c>
      <c r="P86" s="73">
        <v>527097</v>
      </c>
      <c r="Q86" s="73">
        <v>1285.68</v>
      </c>
      <c r="U86" s="90">
        <v>849829</v>
      </c>
      <c r="V86" s="90">
        <v>132034</v>
      </c>
      <c r="W86" s="90">
        <v>6863</v>
      </c>
      <c r="X86" s="90">
        <v>1203352.6299999999</v>
      </c>
      <c r="Y86" s="90">
        <v>315612.34999999998</v>
      </c>
      <c r="AB86" s="90">
        <v>102800</v>
      </c>
    </row>
    <row r="87" spans="1:28" x14ac:dyDescent="0.2">
      <c r="A87" s="251" t="s">
        <v>2882</v>
      </c>
      <c r="B87" s="89">
        <v>1959843.7</v>
      </c>
      <c r="D87" s="89">
        <v>109848.94</v>
      </c>
      <c r="E87" s="251">
        <v>1107575.9099999999</v>
      </c>
      <c r="F87" s="251">
        <v>315768.93</v>
      </c>
      <c r="J87" s="232">
        <v>0</v>
      </c>
      <c r="M87" s="251">
        <v>-3696</v>
      </c>
      <c r="N87" s="251">
        <v>1212550.31</v>
      </c>
      <c r="O87" s="73">
        <v>3634146.47</v>
      </c>
      <c r="P87" s="73">
        <v>257191</v>
      </c>
      <c r="Q87" s="73">
        <v>1256.55</v>
      </c>
      <c r="S87" s="73">
        <v>1702953</v>
      </c>
      <c r="U87" s="90">
        <v>3068393</v>
      </c>
      <c r="X87" s="90">
        <v>958628.43</v>
      </c>
      <c r="Y87" s="90">
        <v>182738.55</v>
      </c>
    </row>
    <row r="88" spans="1:28" x14ac:dyDescent="0.2">
      <c r="A88" s="251" t="s">
        <v>2883</v>
      </c>
      <c r="B88" s="89">
        <v>783291.05</v>
      </c>
      <c r="C88" s="89">
        <v>0</v>
      </c>
      <c r="D88" s="89">
        <v>100077.04</v>
      </c>
      <c r="E88" s="251">
        <v>3279204.38</v>
      </c>
      <c r="F88" s="251">
        <v>149725.68</v>
      </c>
      <c r="I88" s="232">
        <v>259079</v>
      </c>
      <c r="M88" s="251">
        <v>225567.45</v>
      </c>
      <c r="N88" s="251">
        <v>1047464</v>
      </c>
      <c r="O88" s="73">
        <v>1222100.82</v>
      </c>
      <c r="P88" s="73">
        <v>150000</v>
      </c>
      <c r="Q88" s="73">
        <v>1075.6099999999999</v>
      </c>
      <c r="S88" s="73">
        <v>1303659</v>
      </c>
      <c r="U88" s="90">
        <v>1958979</v>
      </c>
      <c r="X88" s="90">
        <v>232798.96</v>
      </c>
      <c r="Y88" s="90">
        <v>205122.66</v>
      </c>
      <c r="AB88" s="90">
        <v>177491.21</v>
      </c>
    </row>
    <row r="89" spans="1:28" x14ac:dyDescent="0.2">
      <c r="A89" s="251" t="s">
        <v>2884</v>
      </c>
      <c r="B89" s="89">
        <v>623082.21</v>
      </c>
      <c r="C89" s="89">
        <v>0</v>
      </c>
      <c r="D89" s="89">
        <v>404623.21</v>
      </c>
      <c r="E89" s="251">
        <v>1788580.44</v>
      </c>
      <c r="F89" s="251">
        <v>309501.36</v>
      </c>
      <c r="G89" s="232">
        <v>0</v>
      </c>
      <c r="K89" s="251">
        <v>124684</v>
      </c>
      <c r="N89" s="251">
        <v>2617329.11</v>
      </c>
      <c r="O89" s="73">
        <v>1139135.01</v>
      </c>
      <c r="P89" s="73">
        <v>228787</v>
      </c>
      <c r="Q89" s="73">
        <v>494.33</v>
      </c>
      <c r="S89" s="73">
        <v>792530</v>
      </c>
      <c r="U89" s="90">
        <v>1295986</v>
      </c>
      <c r="W89" s="90">
        <v>3650</v>
      </c>
      <c r="X89" s="90">
        <v>317930.3</v>
      </c>
      <c r="Y89" s="90">
        <v>173724.41</v>
      </c>
    </row>
    <row r="90" spans="1:28" x14ac:dyDescent="0.2">
      <c r="A90" s="251" t="s">
        <v>2885</v>
      </c>
      <c r="B90" s="89">
        <v>267943.44</v>
      </c>
      <c r="C90" s="89">
        <v>27659.25</v>
      </c>
      <c r="D90" s="89">
        <v>51706.39</v>
      </c>
      <c r="E90" s="251">
        <v>509194.92</v>
      </c>
      <c r="F90" s="251">
        <v>78304.69</v>
      </c>
      <c r="G90" s="232">
        <v>229450</v>
      </c>
      <c r="L90" s="251">
        <v>-472911.46</v>
      </c>
      <c r="M90" s="251">
        <v>1814.86</v>
      </c>
      <c r="N90" s="251">
        <v>1047464</v>
      </c>
      <c r="O90" s="73">
        <v>805859.87</v>
      </c>
      <c r="Q90" s="73">
        <v>273.27999999999997</v>
      </c>
      <c r="S90" s="73">
        <v>446640</v>
      </c>
      <c r="U90" s="90">
        <v>697605</v>
      </c>
      <c r="X90" s="90">
        <v>369503.59</v>
      </c>
      <c r="Y90" s="90">
        <v>49927.27</v>
      </c>
    </row>
    <row r="91" spans="1:28" x14ac:dyDescent="0.2">
      <c r="A91" s="251" t="s">
        <v>2886</v>
      </c>
      <c r="B91" s="89">
        <v>645800.51</v>
      </c>
      <c r="C91" s="89">
        <v>0</v>
      </c>
      <c r="D91" s="89">
        <v>408643.37</v>
      </c>
      <c r="E91" s="251">
        <v>8562931.3100000005</v>
      </c>
      <c r="F91" s="251">
        <v>388205.13</v>
      </c>
      <c r="G91" s="232">
        <v>21000</v>
      </c>
      <c r="H91" s="232">
        <v>46425</v>
      </c>
      <c r="I91" s="232">
        <v>447143</v>
      </c>
      <c r="J91" s="232">
        <v>0.27</v>
      </c>
      <c r="M91" s="251">
        <v>-30000</v>
      </c>
      <c r="N91" s="251">
        <v>1215671.21</v>
      </c>
      <c r="O91" s="73">
        <v>1805807.35</v>
      </c>
      <c r="Q91" s="73">
        <v>921.96</v>
      </c>
      <c r="S91" s="73">
        <v>1423350</v>
      </c>
      <c r="U91" s="90">
        <v>2462735</v>
      </c>
      <c r="X91" s="90">
        <v>310299.09999999998</v>
      </c>
      <c r="Y91" s="90">
        <v>263063.48</v>
      </c>
    </row>
    <row r="92" spans="1:28" x14ac:dyDescent="0.2">
      <c r="A92" s="251" t="s">
        <v>2887</v>
      </c>
      <c r="B92" s="89">
        <v>426291.71</v>
      </c>
      <c r="C92" s="89">
        <v>2220</v>
      </c>
      <c r="D92" s="89">
        <v>46026.44</v>
      </c>
      <c r="E92" s="251">
        <v>1122605.8799999999</v>
      </c>
      <c r="F92" s="251">
        <v>157509.93</v>
      </c>
      <c r="G92" s="232">
        <v>118325.75999999999</v>
      </c>
      <c r="H92" s="232">
        <v>21384.26</v>
      </c>
      <c r="I92" s="232">
        <v>18</v>
      </c>
      <c r="J92" s="232">
        <v>18.64</v>
      </c>
      <c r="K92" s="251">
        <v>23615</v>
      </c>
      <c r="L92" s="251">
        <v>-134642.35</v>
      </c>
      <c r="M92" s="251">
        <v>-138294.18</v>
      </c>
      <c r="N92" s="251">
        <v>1849378.08</v>
      </c>
      <c r="O92" s="73">
        <v>525175.56000000006</v>
      </c>
      <c r="P92" s="73">
        <v>101050</v>
      </c>
      <c r="S92" s="73">
        <v>1091610</v>
      </c>
      <c r="U92" s="90">
        <v>1295290</v>
      </c>
      <c r="V92" s="90">
        <v>4020</v>
      </c>
      <c r="X92" s="90">
        <v>177112.36</v>
      </c>
      <c r="Y92" s="90">
        <v>136721.68</v>
      </c>
      <c r="AA92" s="90">
        <v>4810</v>
      </c>
    </row>
    <row r="93" spans="1:28" x14ac:dyDescent="0.2">
      <c r="A93" s="251" t="s">
        <v>2888</v>
      </c>
      <c r="B93" s="89">
        <v>1063828.54</v>
      </c>
      <c r="C93" s="89">
        <v>50913</v>
      </c>
      <c r="D93" s="89">
        <v>62152.51</v>
      </c>
      <c r="E93" s="251">
        <v>1332942.28</v>
      </c>
      <c r="F93" s="251">
        <v>137066.46</v>
      </c>
      <c r="G93" s="232">
        <v>221210</v>
      </c>
      <c r="J93" s="232">
        <v>550.38</v>
      </c>
      <c r="M93" s="251">
        <v>213771.6</v>
      </c>
      <c r="N93" s="251">
        <v>281440</v>
      </c>
      <c r="O93" s="73">
        <v>1328165.98</v>
      </c>
      <c r="Q93" s="73">
        <v>1.02</v>
      </c>
      <c r="U93" s="90">
        <v>591140</v>
      </c>
      <c r="W93" s="90">
        <v>480</v>
      </c>
      <c r="X93" s="90">
        <v>274795.78999999998</v>
      </c>
      <c r="Y93" s="90">
        <v>234028.46</v>
      </c>
    </row>
    <row r="94" spans="1:28" x14ac:dyDescent="0.2">
      <c r="A94" s="251" t="s">
        <v>2889</v>
      </c>
      <c r="B94" s="89">
        <v>351310.47</v>
      </c>
      <c r="C94" s="89">
        <v>0</v>
      </c>
      <c r="D94" s="89">
        <v>210932.57</v>
      </c>
      <c r="E94" s="251">
        <v>3270733.66</v>
      </c>
      <c r="F94" s="251">
        <v>438043.14</v>
      </c>
      <c r="M94" s="251">
        <v>728.72</v>
      </c>
      <c r="N94" s="251">
        <v>2812906.16</v>
      </c>
      <c r="O94" s="73">
        <v>891709.18</v>
      </c>
      <c r="Q94" s="73">
        <v>518.25</v>
      </c>
      <c r="S94" s="73">
        <v>1263010</v>
      </c>
      <c r="U94" s="90">
        <v>1588370</v>
      </c>
      <c r="V94" s="90">
        <v>24000</v>
      </c>
      <c r="X94" s="90">
        <v>332520.3</v>
      </c>
      <c r="Y94" s="90">
        <v>310688.43</v>
      </c>
    </row>
    <row r="95" spans="1:28" x14ac:dyDescent="0.2">
      <c r="A95" s="251" t="s">
        <v>2890</v>
      </c>
      <c r="B95" s="89">
        <v>629708</v>
      </c>
      <c r="C95" s="89">
        <v>0</v>
      </c>
      <c r="D95" s="89">
        <v>13807.54</v>
      </c>
      <c r="E95" s="251">
        <v>-916110.17</v>
      </c>
      <c r="F95" s="251">
        <v>-131457.45000000001</v>
      </c>
      <c r="G95" s="232">
        <v>36170</v>
      </c>
      <c r="H95" s="232">
        <v>250</v>
      </c>
      <c r="I95" s="232">
        <v>18395</v>
      </c>
      <c r="K95" s="251">
        <v>13108</v>
      </c>
      <c r="M95" s="251">
        <v>307300</v>
      </c>
      <c r="N95" s="251">
        <v>1047464</v>
      </c>
      <c r="O95" s="73">
        <v>843118.91</v>
      </c>
      <c r="P95" s="73">
        <v>110500</v>
      </c>
      <c r="Q95" s="73">
        <v>471.78</v>
      </c>
      <c r="S95" s="73">
        <v>816120</v>
      </c>
      <c r="U95" s="90">
        <v>1215190</v>
      </c>
      <c r="X95" s="90">
        <v>253806.46</v>
      </c>
      <c r="Y95" s="90">
        <v>163154.22</v>
      </c>
    </row>
    <row r="96" spans="1:28" x14ac:dyDescent="0.2">
      <c r="A96" s="251" t="s">
        <v>2891</v>
      </c>
      <c r="B96" s="89">
        <v>491264.38</v>
      </c>
      <c r="C96" s="89">
        <v>0</v>
      </c>
      <c r="D96" s="89">
        <v>17714.7</v>
      </c>
      <c r="E96" s="251">
        <v>968752.84</v>
      </c>
      <c r="F96" s="251">
        <v>476758.76</v>
      </c>
      <c r="I96" s="232">
        <v>23615</v>
      </c>
      <c r="N96" s="251">
        <v>1334838.29</v>
      </c>
      <c r="O96" s="73">
        <v>1363751.13</v>
      </c>
      <c r="P96" s="73">
        <v>109130</v>
      </c>
      <c r="Q96" s="73">
        <v>783.12</v>
      </c>
      <c r="U96" s="90">
        <v>738796</v>
      </c>
      <c r="V96" s="90">
        <v>4412</v>
      </c>
      <c r="X96" s="90">
        <v>381336.62</v>
      </c>
      <c r="Y96" s="90">
        <v>147070.73000000001</v>
      </c>
    </row>
    <row r="97" spans="1:28" x14ac:dyDescent="0.2">
      <c r="A97" s="251" t="s">
        <v>2892</v>
      </c>
      <c r="B97" s="89">
        <v>164815.9</v>
      </c>
      <c r="C97" s="89">
        <v>320</v>
      </c>
      <c r="D97" s="89">
        <v>283899.59999999998</v>
      </c>
      <c r="E97" s="251">
        <v>1602498.14</v>
      </c>
      <c r="F97" s="251">
        <v>1197723.8400000001</v>
      </c>
      <c r="K97" s="251">
        <v>24974</v>
      </c>
      <c r="M97" s="251">
        <v>2612076.5099999998</v>
      </c>
      <c r="N97" s="251">
        <v>613325.81999999995</v>
      </c>
      <c r="O97" s="73">
        <v>991095.64</v>
      </c>
      <c r="P97" s="73">
        <v>180</v>
      </c>
      <c r="R97" s="73">
        <v>843.57</v>
      </c>
      <c r="S97" s="73">
        <v>466080</v>
      </c>
      <c r="T97" s="73">
        <v>11070</v>
      </c>
      <c r="U97" s="90">
        <v>1124003</v>
      </c>
      <c r="X97" s="90">
        <v>119202.57</v>
      </c>
      <c r="Y97" s="90">
        <v>105042.49</v>
      </c>
    </row>
    <row r="98" spans="1:28" x14ac:dyDescent="0.2">
      <c r="A98" s="251" t="s">
        <v>2893</v>
      </c>
      <c r="B98" s="89">
        <v>799924.59</v>
      </c>
      <c r="C98" s="89">
        <v>0</v>
      </c>
      <c r="D98" s="89">
        <v>139882.44</v>
      </c>
      <c r="E98" s="251">
        <v>988051.8</v>
      </c>
      <c r="F98" s="251">
        <v>-217770.04</v>
      </c>
      <c r="I98" s="232">
        <v>35000</v>
      </c>
      <c r="M98" s="251">
        <v>-2803.74</v>
      </c>
      <c r="N98" s="251">
        <v>1790978.12</v>
      </c>
      <c r="O98" s="73">
        <v>1319979.21</v>
      </c>
      <c r="Q98" s="73">
        <v>1288.68</v>
      </c>
      <c r="S98" s="73">
        <v>1177669.3</v>
      </c>
      <c r="U98" s="90">
        <v>1706919.3</v>
      </c>
      <c r="W98" s="90">
        <v>13606</v>
      </c>
      <c r="X98" s="90">
        <v>293335.43</v>
      </c>
      <c r="Y98" s="90">
        <v>132922.79999999999</v>
      </c>
      <c r="AB98" s="90">
        <v>307745.96000000002</v>
      </c>
    </row>
    <row r="99" spans="1:28" x14ac:dyDescent="0.2">
      <c r="A99" s="251" t="s">
        <v>2894</v>
      </c>
      <c r="B99" s="89">
        <v>1926699.24</v>
      </c>
      <c r="C99" s="89">
        <v>0</v>
      </c>
      <c r="D99" s="89">
        <v>104476.69</v>
      </c>
      <c r="E99" s="251">
        <v>3986934.63</v>
      </c>
      <c r="F99" s="251">
        <v>1266795.43</v>
      </c>
      <c r="G99" s="232">
        <v>18000</v>
      </c>
      <c r="J99" s="232">
        <v>0</v>
      </c>
      <c r="K99" s="251">
        <v>164284</v>
      </c>
      <c r="N99" s="251">
        <v>1047464</v>
      </c>
      <c r="O99" s="73">
        <v>2646202.29</v>
      </c>
      <c r="P99" s="73">
        <v>272513</v>
      </c>
      <c r="Q99" s="73">
        <v>4851.47</v>
      </c>
      <c r="S99" s="73">
        <v>1232280</v>
      </c>
      <c r="U99" s="90">
        <v>1889030</v>
      </c>
      <c r="X99" s="90">
        <v>612111.54</v>
      </c>
      <c r="Y99" s="90">
        <v>530542.61</v>
      </c>
    </row>
    <row r="100" spans="1:28" x14ac:dyDescent="0.2">
      <c r="A100" s="251" t="s">
        <v>2895</v>
      </c>
      <c r="B100" s="89">
        <v>267454.71000000002</v>
      </c>
      <c r="C100" s="89">
        <v>20850</v>
      </c>
      <c r="D100" s="89">
        <v>67354.28</v>
      </c>
      <c r="E100" s="251">
        <v>1181774.97</v>
      </c>
      <c r="F100" s="251">
        <v>113381.97</v>
      </c>
      <c r="G100" s="232">
        <v>15400</v>
      </c>
      <c r="I100" s="232">
        <v>185191</v>
      </c>
      <c r="K100" s="251">
        <v>151225</v>
      </c>
      <c r="M100" s="251">
        <v>204840.84</v>
      </c>
      <c r="N100" s="251">
        <v>1768225.65</v>
      </c>
      <c r="O100" s="73">
        <v>972312.97</v>
      </c>
      <c r="Q100" s="73">
        <v>374.69</v>
      </c>
      <c r="U100" s="90">
        <v>461050</v>
      </c>
      <c r="X100" s="90">
        <v>529615.03</v>
      </c>
      <c r="Y100" s="90">
        <v>122332.51</v>
      </c>
    </row>
    <row r="101" spans="1:28" x14ac:dyDescent="0.2">
      <c r="A101" s="251" t="s">
        <v>2925</v>
      </c>
      <c r="B101" s="89">
        <v>645983.68999999994</v>
      </c>
      <c r="C101" s="89">
        <v>0</v>
      </c>
      <c r="D101" s="89">
        <v>49533.67</v>
      </c>
      <c r="E101" s="251">
        <v>827444.01</v>
      </c>
      <c r="F101" s="251">
        <v>113845.19</v>
      </c>
      <c r="M101" s="251">
        <v>20000</v>
      </c>
      <c r="N101" s="251">
        <v>1440650.38</v>
      </c>
      <c r="O101" s="73">
        <v>1158060.1200000001</v>
      </c>
      <c r="P101" s="73">
        <v>226435</v>
      </c>
      <c r="Q101" s="73">
        <v>836.21</v>
      </c>
      <c r="S101" s="73">
        <v>1599030</v>
      </c>
      <c r="U101" s="90">
        <v>2130720</v>
      </c>
      <c r="X101" s="90">
        <v>401142.76</v>
      </c>
      <c r="Y101" s="90">
        <v>192717.46</v>
      </c>
    </row>
    <row r="102" spans="1:28" x14ac:dyDescent="0.2">
      <c r="A102" s="251" t="s">
        <v>2896</v>
      </c>
      <c r="B102" s="89">
        <v>585919.18000000005</v>
      </c>
      <c r="C102" s="89">
        <v>0</v>
      </c>
      <c r="D102" s="89">
        <v>12518.41</v>
      </c>
      <c r="E102" s="251">
        <v>1462473.75</v>
      </c>
      <c r="F102" s="251">
        <v>228815.8</v>
      </c>
      <c r="G102" s="232">
        <v>0</v>
      </c>
      <c r="J102" s="232">
        <v>44</v>
      </c>
      <c r="N102" s="251">
        <v>2439714</v>
      </c>
      <c r="O102" s="73">
        <v>738603.31</v>
      </c>
      <c r="P102" s="73">
        <v>40000</v>
      </c>
      <c r="Q102" s="73">
        <v>512.44000000000005</v>
      </c>
      <c r="S102" s="73">
        <v>1019380</v>
      </c>
      <c r="T102" s="73">
        <v>3000</v>
      </c>
      <c r="U102" s="90">
        <v>1092612</v>
      </c>
      <c r="X102" s="90">
        <v>256245.36</v>
      </c>
      <c r="Y102" s="90">
        <v>237495.43</v>
      </c>
    </row>
    <row r="103" spans="1:28" x14ac:dyDescent="0.2">
      <c r="A103" s="251" t="s">
        <v>2897</v>
      </c>
      <c r="B103" s="89">
        <v>244977.15</v>
      </c>
      <c r="C103" s="89">
        <v>500</v>
      </c>
      <c r="D103" s="89">
        <v>56621.32</v>
      </c>
      <c r="E103" s="251">
        <v>1050556.76</v>
      </c>
      <c r="F103" s="251">
        <v>205482.14</v>
      </c>
      <c r="G103" s="232">
        <v>0</v>
      </c>
      <c r="I103" s="232">
        <v>360</v>
      </c>
      <c r="J103" s="232">
        <v>850.46</v>
      </c>
      <c r="M103" s="251">
        <v>-3050.56</v>
      </c>
      <c r="N103" s="251">
        <v>3137825</v>
      </c>
      <c r="O103" s="73">
        <v>922993.57</v>
      </c>
      <c r="Q103" s="73">
        <v>454.63</v>
      </c>
      <c r="S103" s="73">
        <v>1522500</v>
      </c>
      <c r="T103" s="73">
        <v>3000</v>
      </c>
      <c r="U103" s="90">
        <v>1799030</v>
      </c>
      <c r="V103" s="90">
        <v>2520</v>
      </c>
      <c r="X103" s="90">
        <v>294558.40999999997</v>
      </c>
      <c r="Y103" s="90">
        <v>174970.49</v>
      </c>
    </row>
    <row r="104" spans="1:28" x14ac:dyDescent="0.2">
      <c r="A104" s="251" t="s">
        <v>2900</v>
      </c>
      <c r="B104" s="89">
        <v>16616.41</v>
      </c>
      <c r="C104" s="89">
        <v>0</v>
      </c>
      <c r="D104" s="89">
        <v>19309.150000000001</v>
      </c>
      <c r="E104" s="251">
        <v>1253708.05</v>
      </c>
      <c r="F104" s="251">
        <v>361808.26</v>
      </c>
      <c r="G104" s="232">
        <v>0</v>
      </c>
      <c r="H104" s="232">
        <v>651.04</v>
      </c>
      <c r="J104" s="232">
        <v>4117.45</v>
      </c>
      <c r="M104" s="251">
        <v>400555.98</v>
      </c>
      <c r="N104" s="251">
        <v>1499736.2</v>
      </c>
      <c r="O104" s="73">
        <v>933332.6</v>
      </c>
      <c r="Q104" s="73">
        <v>117.47</v>
      </c>
      <c r="S104" s="73">
        <v>683880</v>
      </c>
      <c r="T104" s="73">
        <v>7500</v>
      </c>
      <c r="U104" s="90">
        <v>986220</v>
      </c>
      <c r="X104" s="90">
        <v>434597.36</v>
      </c>
      <c r="Y104" s="90">
        <v>141356.76999999999</v>
      </c>
      <c r="Z104" s="90">
        <v>11072</v>
      </c>
    </row>
    <row r="105" spans="1:28" x14ac:dyDescent="0.2">
      <c r="A105" s="251" t="s">
        <v>2901</v>
      </c>
      <c r="B105" s="89">
        <v>488622.85</v>
      </c>
      <c r="C105" s="89">
        <v>0</v>
      </c>
      <c r="D105" s="89">
        <v>50278.52</v>
      </c>
      <c r="E105" s="251">
        <v>580406.49</v>
      </c>
      <c r="F105" s="251">
        <v>314438.73</v>
      </c>
      <c r="H105" s="232">
        <v>2350.73</v>
      </c>
      <c r="J105" s="232">
        <v>2045.48</v>
      </c>
      <c r="M105" s="251">
        <v>70153.490000000005</v>
      </c>
      <c r="N105" s="251">
        <v>2219622</v>
      </c>
      <c r="O105" s="73">
        <v>991954.51</v>
      </c>
      <c r="Q105" s="73">
        <v>546.77</v>
      </c>
      <c r="S105" s="73">
        <v>860680</v>
      </c>
      <c r="T105" s="73">
        <v>132678</v>
      </c>
      <c r="U105" s="90">
        <v>1232450</v>
      </c>
      <c r="X105" s="90">
        <v>421191.08</v>
      </c>
      <c r="Y105" s="90">
        <v>158836.32</v>
      </c>
      <c r="AB105" s="90">
        <v>12779</v>
      </c>
    </row>
    <row r="106" spans="1:28" x14ac:dyDescent="0.2">
      <c r="A106" s="251" t="s">
        <v>2903</v>
      </c>
      <c r="B106" s="89">
        <v>284522.8</v>
      </c>
      <c r="C106" s="89">
        <v>0</v>
      </c>
      <c r="D106" s="89">
        <v>12233.72</v>
      </c>
      <c r="E106" s="251">
        <v>905805.08</v>
      </c>
      <c r="F106" s="251">
        <v>265193.12</v>
      </c>
      <c r="G106" s="232">
        <v>0</v>
      </c>
      <c r="H106" s="232">
        <v>17400</v>
      </c>
      <c r="J106" s="232">
        <v>49.8</v>
      </c>
      <c r="M106" s="251">
        <v>41256</v>
      </c>
      <c r="N106" s="251">
        <v>1687514</v>
      </c>
      <c r="O106" s="73">
        <v>864650.93</v>
      </c>
      <c r="Q106" s="73">
        <v>444.11</v>
      </c>
      <c r="S106" s="73">
        <v>167110</v>
      </c>
      <c r="T106" s="73">
        <v>5000</v>
      </c>
      <c r="U106" s="90">
        <v>540651</v>
      </c>
      <c r="V106" s="90">
        <v>5276</v>
      </c>
      <c r="W106" s="90">
        <v>592</v>
      </c>
      <c r="X106" s="90">
        <v>329641.86</v>
      </c>
      <c r="Y106" s="90">
        <v>136547.76</v>
      </c>
    </row>
    <row r="107" spans="1:28" x14ac:dyDescent="0.2">
      <c r="A107" s="251" t="s">
        <v>2905</v>
      </c>
      <c r="B107" s="89">
        <v>482005.2</v>
      </c>
      <c r="C107" s="89">
        <v>0</v>
      </c>
      <c r="D107" s="89">
        <v>34333.42</v>
      </c>
      <c r="E107" s="251">
        <v>869701.17</v>
      </c>
      <c r="F107" s="251">
        <v>171043.06</v>
      </c>
      <c r="J107" s="232">
        <v>281.31</v>
      </c>
      <c r="M107" s="251">
        <v>79121.8</v>
      </c>
      <c r="N107" s="251">
        <v>4303318.3099999996</v>
      </c>
      <c r="O107" s="73">
        <v>1070694.33</v>
      </c>
      <c r="Q107" s="73">
        <v>962.01</v>
      </c>
      <c r="S107" s="73">
        <v>1840378.5</v>
      </c>
      <c r="U107" s="90">
        <v>2352748.5</v>
      </c>
      <c r="X107" s="90">
        <v>534601.99</v>
      </c>
      <c r="Y107" s="90">
        <v>114870.24</v>
      </c>
    </row>
    <row r="108" spans="1:28" x14ac:dyDescent="0.2">
      <c r="A108" s="251" t="s">
        <v>2906</v>
      </c>
      <c r="B108" s="89">
        <v>362233.99</v>
      </c>
      <c r="C108" s="89">
        <v>0</v>
      </c>
      <c r="D108" s="89">
        <v>8525.74</v>
      </c>
      <c r="E108" s="251">
        <v>679588.19</v>
      </c>
      <c r="F108" s="251">
        <v>174164.37</v>
      </c>
      <c r="G108" s="232">
        <v>0</v>
      </c>
      <c r="H108" s="232">
        <v>0</v>
      </c>
      <c r="J108" s="232">
        <v>415.68</v>
      </c>
      <c r="M108" s="251">
        <v>10700</v>
      </c>
      <c r="N108" s="251">
        <v>2346487</v>
      </c>
      <c r="O108" s="73">
        <v>584473.42000000004</v>
      </c>
      <c r="P108" s="73">
        <v>52617</v>
      </c>
      <c r="Q108" s="73">
        <v>503.6</v>
      </c>
      <c r="S108" s="73">
        <v>1059303.8999999999</v>
      </c>
      <c r="U108" s="90">
        <v>1222203.8999999999</v>
      </c>
      <c r="X108" s="90">
        <v>312443.38</v>
      </c>
      <c r="Y108" s="90">
        <v>142649.18</v>
      </c>
      <c r="AB108" s="90">
        <v>20000</v>
      </c>
    </row>
    <row r="109" spans="1:28" x14ac:dyDescent="0.2">
      <c r="A109" s="251" t="s">
        <v>2907</v>
      </c>
      <c r="B109" s="89">
        <v>561314.4</v>
      </c>
      <c r="C109" s="89">
        <v>0</v>
      </c>
      <c r="D109" s="89">
        <v>130593.56</v>
      </c>
      <c r="E109" s="251">
        <v>1028626.5</v>
      </c>
      <c r="F109" s="251">
        <v>154814.95000000001</v>
      </c>
      <c r="G109" s="232">
        <v>0</v>
      </c>
      <c r="H109" s="232">
        <v>28999.73</v>
      </c>
      <c r="J109" s="232">
        <v>387.14</v>
      </c>
      <c r="M109" s="251">
        <v>14300</v>
      </c>
      <c r="N109" s="251">
        <v>2125037.4300000002</v>
      </c>
      <c r="O109" s="73">
        <v>1149322.01</v>
      </c>
      <c r="Q109" s="73">
        <v>673.65</v>
      </c>
      <c r="S109" s="73">
        <v>1021868</v>
      </c>
      <c r="T109" s="73">
        <v>341310</v>
      </c>
      <c r="U109" s="90">
        <v>1425338</v>
      </c>
      <c r="X109" s="90">
        <v>588942.55000000005</v>
      </c>
      <c r="Y109" s="90">
        <v>154480.85999999999</v>
      </c>
      <c r="AB109" s="90">
        <v>500</v>
      </c>
    </row>
    <row r="110" spans="1:28" x14ac:dyDescent="0.2">
      <c r="A110" s="251" t="s">
        <v>2908</v>
      </c>
      <c r="B110" s="89">
        <v>511088.21</v>
      </c>
      <c r="C110" s="89">
        <v>0</v>
      </c>
      <c r="D110" s="89">
        <v>0</v>
      </c>
      <c r="E110" s="251">
        <v>2932832.52</v>
      </c>
      <c r="F110" s="251">
        <v>146764.03</v>
      </c>
      <c r="H110" s="232">
        <v>32953.480000000003</v>
      </c>
      <c r="J110" s="232">
        <v>154</v>
      </c>
      <c r="M110" s="251">
        <v>16700</v>
      </c>
      <c r="N110" s="251">
        <v>1196485.3400000001</v>
      </c>
      <c r="O110" s="73">
        <v>1036509.83</v>
      </c>
      <c r="Q110" s="73">
        <v>1123.24</v>
      </c>
      <c r="S110" s="73">
        <v>729657.5</v>
      </c>
      <c r="T110" s="73">
        <v>503942</v>
      </c>
      <c r="U110" s="90">
        <v>1252467.5</v>
      </c>
      <c r="X110" s="90">
        <v>817538.97</v>
      </c>
      <c r="Y110" s="90">
        <v>186673.05</v>
      </c>
      <c r="AB110" s="90">
        <v>500</v>
      </c>
    </row>
    <row r="111" spans="1:28" x14ac:dyDescent="0.2">
      <c r="A111" s="251" t="s">
        <v>2926</v>
      </c>
      <c r="B111" s="89">
        <v>313179.84000000003</v>
      </c>
      <c r="C111" s="89">
        <v>0</v>
      </c>
      <c r="D111" s="89">
        <v>1318.02</v>
      </c>
      <c r="E111" s="251">
        <v>511798.87</v>
      </c>
      <c r="F111" s="251">
        <v>131935.46</v>
      </c>
      <c r="J111" s="232">
        <v>0</v>
      </c>
      <c r="M111" s="251">
        <v>99300</v>
      </c>
      <c r="N111" s="251">
        <v>1169693.49</v>
      </c>
      <c r="O111" s="73">
        <v>555794.19999999995</v>
      </c>
      <c r="Q111" s="73">
        <v>440.19</v>
      </c>
      <c r="S111" s="73">
        <v>642448</v>
      </c>
      <c r="U111" s="90">
        <v>828994</v>
      </c>
      <c r="X111" s="90">
        <v>334178.40999999997</v>
      </c>
      <c r="Y111" s="90">
        <v>137909.96</v>
      </c>
    </row>
    <row r="112" spans="1:28" x14ac:dyDescent="0.2">
      <c r="A112" s="251" t="s">
        <v>2909</v>
      </c>
      <c r="B112" s="89">
        <v>1415470.4</v>
      </c>
      <c r="C112" s="89">
        <v>133813.71</v>
      </c>
      <c r="D112" s="89">
        <v>81020.08</v>
      </c>
      <c r="E112" s="251">
        <v>1401186.97</v>
      </c>
      <c r="F112" s="251">
        <v>240825.75</v>
      </c>
      <c r="G112" s="232">
        <v>0</v>
      </c>
      <c r="H112" s="232">
        <v>53940</v>
      </c>
      <c r="I112" s="232">
        <v>161000</v>
      </c>
      <c r="J112" s="232">
        <v>1097.57</v>
      </c>
      <c r="N112" s="251">
        <v>620039.24</v>
      </c>
      <c r="O112" s="73">
        <v>2137935.69</v>
      </c>
      <c r="Q112" s="73">
        <v>1958.98</v>
      </c>
      <c r="S112" s="73">
        <v>1052515.8</v>
      </c>
      <c r="T112" s="73">
        <v>60800</v>
      </c>
      <c r="U112" s="90">
        <v>1372645.8</v>
      </c>
      <c r="X112" s="90">
        <v>1245764.97</v>
      </c>
      <c r="Y112" s="90">
        <v>197731.58</v>
      </c>
    </row>
    <row r="113" spans="1:27" x14ac:dyDescent="0.2">
      <c r="A113" s="251" t="s">
        <v>2910</v>
      </c>
      <c r="B113" s="89">
        <v>1128514.1100000001</v>
      </c>
      <c r="C113" s="89">
        <v>71100</v>
      </c>
      <c r="D113" s="89">
        <v>33096.730000000003</v>
      </c>
      <c r="E113" s="251">
        <v>570087.42000000004</v>
      </c>
      <c r="F113" s="251">
        <v>113421.49</v>
      </c>
      <c r="I113" s="232">
        <v>301799</v>
      </c>
      <c r="J113" s="232">
        <v>13.8</v>
      </c>
      <c r="L113" s="251">
        <v>-1949471.62</v>
      </c>
      <c r="M113" s="251">
        <v>43628</v>
      </c>
      <c r="O113" s="73">
        <v>1774543.32</v>
      </c>
      <c r="Q113" s="73">
        <v>732.76</v>
      </c>
      <c r="S113" s="73">
        <v>1113200</v>
      </c>
      <c r="T113" s="73">
        <v>124800</v>
      </c>
      <c r="U113" s="90">
        <v>1677610</v>
      </c>
      <c r="V113" s="90">
        <v>576</v>
      </c>
      <c r="W113" s="90">
        <v>18697</v>
      </c>
      <c r="X113" s="90">
        <v>996185.44</v>
      </c>
      <c r="Y113" s="90">
        <v>49907.16</v>
      </c>
    </row>
    <row r="114" spans="1:27" x14ac:dyDescent="0.2">
      <c r="A114" s="251" t="s">
        <v>2911</v>
      </c>
      <c r="B114" s="89">
        <v>743670.33</v>
      </c>
      <c r="C114" s="89">
        <v>54000</v>
      </c>
      <c r="D114" s="89">
        <v>50248.7</v>
      </c>
      <c r="E114" s="251">
        <v>868174.11</v>
      </c>
      <c r="F114" s="251">
        <v>129455.58</v>
      </c>
      <c r="I114" s="232">
        <v>132372</v>
      </c>
      <c r="J114" s="232">
        <v>0</v>
      </c>
      <c r="L114" s="251">
        <v>390534.44</v>
      </c>
      <c r="M114" s="251">
        <v>-2</v>
      </c>
      <c r="N114" s="251">
        <v>1131001.29</v>
      </c>
      <c r="O114" s="73">
        <v>1035621.74</v>
      </c>
      <c r="Q114" s="73">
        <v>992.49</v>
      </c>
      <c r="S114" s="73">
        <v>593760</v>
      </c>
      <c r="U114" s="90">
        <v>857340</v>
      </c>
      <c r="X114" s="90">
        <v>553669.72</v>
      </c>
      <c r="Y114" s="90">
        <v>17095.52</v>
      </c>
    </row>
    <row r="115" spans="1:27" x14ac:dyDescent="0.2">
      <c r="A115" s="251" t="s">
        <v>2912</v>
      </c>
      <c r="B115" s="89">
        <v>1007852.01</v>
      </c>
      <c r="C115" s="89">
        <v>101734.88</v>
      </c>
      <c r="D115" s="89">
        <v>48030.239999999998</v>
      </c>
      <c r="E115" s="251">
        <v>876483.01</v>
      </c>
      <c r="F115" s="251">
        <v>379309.73</v>
      </c>
      <c r="J115" s="232">
        <v>0</v>
      </c>
      <c r="N115" s="251">
        <v>1731639.01</v>
      </c>
      <c r="O115" s="73">
        <v>1980362.95</v>
      </c>
      <c r="P115" s="73">
        <v>221089</v>
      </c>
      <c r="Q115" s="73">
        <v>1122.05</v>
      </c>
      <c r="S115" s="73">
        <v>1403100</v>
      </c>
      <c r="U115" s="90">
        <v>1984470</v>
      </c>
      <c r="W115" s="90">
        <v>9885</v>
      </c>
      <c r="X115" s="90">
        <v>1156634.51</v>
      </c>
      <c r="Y115" s="90">
        <v>101607.63</v>
      </c>
    </row>
    <row r="116" spans="1:27" x14ac:dyDescent="0.2">
      <c r="A116" s="251" t="s">
        <v>2913</v>
      </c>
      <c r="B116" s="89">
        <v>317043.68</v>
      </c>
      <c r="C116" s="89">
        <v>22000</v>
      </c>
      <c r="D116" s="89">
        <v>29330.85</v>
      </c>
      <c r="E116" s="251">
        <v>565164.89</v>
      </c>
      <c r="F116" s="251">
        <v>176322.61</v>
      </c>
      <c r="G116" s="232">
        <v>0</v>
      </c>
      <c r="I116" s="232">
        <v>45921</v>
      </c>
      <c r="J116" s="232">
        <v>0</v>
      </c>
      <c r="M116" s="251">
        <v>-74.77</v>
      </c>
      <c r="N116" s="251">
        <v>2353915.73</v>
      </c>
      <c r="O116" s="73">
        <v>594419.84</v>
      </c>
      <c r="Q116" s="73">
        <v>244</v>
      </c>
      <c r="S116" s="73">
        <v>530980</v>
      </c>
      <c r="U116" s="90">
        <v>601780</v>
      </c>
      <c r="W116" s="90">
        <v>6712</v>
      </c>
      <c r="X116" s="90">
        <v>385679.28</v>
      </c>
      <c r="Y116" s="90">
        <v>75919.14</v>
      </c>
      <c r="AA116" s="90">
        <v>30000</v>
      </c>
    </row>
    <row r="117" spans="1:27" x14ac:dyDescent="0.2">
      <c r="A117" s="251" t="s">
        <v>2914</v>
      </c>
      <c r="B117" s="89">
        <v>1350843.33</v>
      </c>
      <c r="C117" s="89">
        <v>132400</v>
      </c>
      <c r="D117" s="89">
        <v>70794.91</v>
      </c>
      <c r="E117" s="251">
        <v>2377853.92</v>
      </c>
      <c r="F117" s="251">
        <v>500447.64</v>
      </c>
      <c r="G117" s="232">
        <v>7715</v>
      </c>
      <c r="J117" s="232">
        <v>402.5</v>
      </c>
      <c r="M117" s="251">
        <v>129</v>
      </c>
      <c r="N117" s="251">
        <v>1221990.08</v>
      </c>
      <c r="O117" s="73">
        <v>3120871.18</v>
      </c>
      <c r="Q117" s="73">
        <v>1593.53</v>
      </c>
      <c r="S117" s="73">
        <v>1412400</v>
      </c>
      <c r="U117" s="90">
        <v>2303913</v>
      </c>
      <c r="V117" s="90">
        <v>500</v>
      </c>
      <c r="W117" s="90">
        <v>23197</v>
      </c>
      <c r="X117" s="90">
        <v>1195322.48</v>
      </c>
      <c r="Y117" s="90">
        <v>85988.26</v>
      </c>
    </row>
    <row r="118" spans="1:27" x14ac:dyDescent="0.2">
      <c r="A118" s="251" t="s">
        <v>2915</v>
      </c>
      <c r="B118" s="89">
        <v>736516.44</v>
      </c>
      <c r="C118" s="89">
        <v>0</v>
      </c>
      <c r="D118" s="89">
        <v>107929.06</v>
      </c>
      <c r="E118" s="251">
        <v>940796.93</v>
      </c>
      <c r="F118" s="251">
        <v>88830.57</v>
      </c>
      <c r="G118" s="232">
        <v>0</v>
      </c>
      <c r="H118" s="232">
        <v>25671.25</v>
      </c>
      <c r="I118" s="232">
        <v>94600</v>
      </c>
      <c r="J118" s="232">
        <v>5851</v>
      </c>
      <c r="M118" s="251">
        <v>181.57</v>
      </c>
      <c r="N118" s="251">
        <v>1488507.55</v>
      </c>
      <c r="O118" s="73">
        <v>1087023.98</v>
      </c>
      <c r="P118" s="73">
        <v>57710</v>
      </c>
      <c r="Q118" s="73">
        <v>1094.5899999999999</v>
      </c>
      <c r="R118" s="73">
        <v>50</v>
      </c>
      <c r="S118" s="73">
        <v>837809.3</v>
      </c>
      <c r="U118" s="90">
        <v>1202269.3</v>
      </c>
      <c r="X118" s="90">
        <v>454653.91</v>
      </c>
      <c r="Y118" s="90">
        <v>115613.39</v>
      </c>
    </row>
    <row r="119" spans="1:27" x14ac:dyDescent="0.2">
      <c r="A119" s="251" t="s">
        <v>2916</v>
      </c>
      <c r="B119" s="89">
        <v>1147954.6499999999</v>
      </c>
      <c r="C119" s="89">
        <v>0</v>
      </c>
      <c r="D119" s="89">
        <v>58073.14</v>
      </c>
      <c r="E119" s="251">
        <v>640256.21</v>
      </c>
      <c r="F119" s="251">
        <v>157899.54</v>
      </c>
      <c r="G119" s="232">
        <v>0</v>
      </c>
      <c r="H119" s="232">
        <v>20800</v>
      </c>
      <c r="I119" s="232">
        <v>426689</v>
      </c>
      <c r="J119" s="232">
        <v>0</v>
      </c>
      <c r="M119" s="251">
        <v>54999.83</v>
      </c>
      <c r="N119" s="251">
        <v>1247302.3600000001</v>
      </c>
      <c r="O119" s="73">
        <v>763948.96</v>
      </c>
      <c r="Q119" s="73">
        <v>1287.99</v>
      </c>
      <c r="S119" s="73">
        <v>724167</v>
      </c>
      <c r="U119" s="90">
        <v>961567</v>
      </c>
      <c r="X119" s="90">
        <v>253137.55</v>
      </c>
      <c r="Y119" s="90">
        <v>98182.31</v>
      </c>
    </row>
    <row r="120" spans="1:27" x14ac:dyDescent="0.2">
      <c r="A120" s="251" t="s">
        <v>2917</v>
      </c>
      <c r="B120" s="89">
        <v>760253.93</v>
      </c>
      <c r="C120" s="89">
        <v>0</v>
      </c>
      <c r="D120" s="89">
        <v>6466.23</v>
      </c>
      <c r="E120" s="251">
        <v>563651.34</v>
      </c>
      <c r="F120" s="251">
        <v>71643.33</v>
      </c>
      <c r="G120" s="232">
        <v>0</v>
      </c>
      <c r="H120" s="232">
        <v>41487</v>
      </c>
      <c r="J120" s="232">
        <v>6340.4</v>
      </c>
      <c r="N120" s="251">
        <v>1693308.65</v>
      </c>
      <c r="O120" s="73">
        <v>1100591.57</v>
      </c>
      <c r="Q120" s="73">
        <v>1452.39</v>
      </c>
      <c r="S120" s="73">
        <v>1229724</v>
      </c>
      <c r="T120" s="73">
        <v>450</v>
      </c>
      <c r="U120" s="90">
        <v>1644974</v>
      </c>
      <c r="X120" s="90">
        <v>553776.64000000001</v>
      </c>
      <c r="Y120" s="90">
        <v>82011.75</v>
      </c>
    </row>
    <row r="121" spans="1:27" x14ac:dyDescent="0.2">
      <c r="A121" s="251" t="s">
        <v>2918</v>
      </c>
      <c r="B121" s="89">
        <v>803201.08</v>
      </c>
      <c r="C121" s="89">
        <v>0</v>
      </c>
      <c r="D121" s="89">
        <v>182033.21</v>
      </c>
      <c r="E121" s="251">
        <v>1002289.75</v>
      </c>
      <c r="F121" s="251">
        <v>53219.29</v>
      </c>
      <c r="G121" s="232">
        <v>0</v>
      </c>
      <c r="H121" s="232">
        <v>58216.57</v>
      </c>
      <c r="I121" s="232">
        <v>106761</v>
      </c>
      <c r="J121" s="232">
        <v>0</v>
      </c>
      <c r="M121" s="251">
        <v>-60000</v>
      </c>
      <c r="N121" s="251">
        <v>2084116.46</v>
      </c>
      <c r="O121" s="73">
        <v>1156527.07</v>
      </c>
      <c r="P121" s="73">
        <v>161130</v>
      </c>
      <c r="Q121" s="73">
        <v>1150.1400000000001</v>
      </c>
      <c r="R121" s="73">
        <v>1300</v>
      </c>
      <c r="S121" s="73">
        <v>766563</v>
      </c>
      <c r="U121" s="90">
        <v>1082143</v>
      </c>
      <c r="V121" s="90">
        <v>6434</v>
      </c>
      <c r="X121" s="90">
        <v>314462.71999999997</v>
      </c>
      <c r="Y121" s="90">
        <v>198868.21</v>
      </c>
    </row>
    <row r="122" spans="1:27" x14ac:dyDescent="0.2">
      <c r="A122" s="251" t="s">
        <v>2919</v>
      </c>
      <c r="B122" s="89">
        <v>399439.88</v>
      </c>
      <c r="C122" s="89">
        <v>0</v>
      </c>
      <c r="D122" s="89">
        <v>115020.61</v>
      </c>
      <c r="E122" s="251">
        <v>314364.59000000003</v>
      </c>
      <c r="F122" s="251">
        <v>66987.64</v>
      </c>
      <c r="G122" s="232">
        <v>0</v>
      </c>
      <c r="H122" s="232">
        <v>33083.78</v>
      </c>
      <c r="I122" s="232">
        <v>50400</v>
      </c>
      <c r="J122" s="232">
        <v>2449</v>
      </c>
      <c r="M122" s="251">
        <v>-3724.42</v>
      </c>
      <c r="N122" s="251">
        <v>345503.07</v>
      </c>
      <c r="O122" s="73">
        <v>954055.92</v>
      </c>
      <c r="Q122" s="73">
        <v>520.86</v>
      </c>
      <c r="R122" s="73">
        <v>3820</v>
      </c>
      <c r="S122" s="73">
        <v>683200</v>
      </c>
      <c r="U122" s="90">
        <v>1153310</v>
      </c>
      <c r="X122" s="90">
        <v>222562.4</v>
      </c>
      <c r="Y122" s="90">
        <v>34069.699999999997</v>
      </c>
    </row>
    <row r="123" spans="1:27" x14ac:dyDescent="0.2">
      <c r="A123" s="251" t="s">
        <v>2927</v>
      </c>
      <c r="B123" s="89">
        <v>532126.56999999995</v>
      </c>
      <c r="C123" s="89">
        <v>0</v>
      </c>
      <c r="D123" s="89">
        <v>71417.58</v>
      </c>
      <c r="E123" s="251">
        <v>566643.92000000004</v>
      </c>
      <c r="F123" s="251">
        <v>-39937.440000000002</v>
      </c>
      <c r="H123" s="232">
        <v>21308.71</v>
      </c>
      <c r="J123" s="232">
        <v>0</v>
      </c>
      <c r="M123" s="251">
        <v>194908.08</v>
      </c>
      <c r="N123" s="251">
        <v>2439641.09</v>
      </c>
      <c r="O123" s="73">
        <v>615530.26</v>
      </c>
      <c r="P123" s="73">
        <v>53538</v>
      </c>
      <c r="Q123" s="73">
        <v>784.72</v>
      </c>
      <c r="R123" s="73">
        <v>870</v>
      </c>
      <c r="S123" s="73">
        <v>680490</v>
      </c>
      <c r="U123" s="90">
        <v>851390</v>
      </c>
      <c r="X123" s="90">
        <v>322145.31</v>
      </c>
      <c r="Y123" s="90">
        <v>168378.6</v>
      </c>
    </row>
    <row r="124" spans="1:27" x14ac:dyDescent="0.2">
      <c r="A124" s="251" t="s">
        <v>2929</v>
      </c>
      <c r="B124" s="89">
        <v>674212.49</v>
      </c>
      <c r="C124" s="89">
        <v>0</v>
      </c>
      <c r="D124" s="89">
        <v>180922.26</v>
      </c>
      <c r="E124" s="251">
        <v>711618.45</v>
      </c>
      <c r="F124" s="251">
        <v>102168.04</v>
      </c>
      <c r="G124" s="232">
        <v>0</v>
      </c>
      <c r="H124" s="232">
        <v>27700</v>
      </c>
      <c r="I124" s="232">
        <v>93550</v>
      </c>
      <c r="J124" s="232">
        <v>3868.01</v>
      </c>
      <c r="M124" s="251">
        <v>-62298.22</v>
      </c>
      <c r="N124" s="251">
        <v>3028722.67</v>
      </c>
      <c r="O124" s="73">
        <v>1095397.99</v>
      </c>
      <c r="Q124" s="73">
        <v>902.93</v>
      </c>
      <c r="S124" s="73">
        <v>895417.2</v>
      </c>
      <c r="U124" s="90">
        <v>1310167.2</v>
      </c>
      <c r="X124" s="90">
        <v>274399.12</v>
      </c>
      <c r="Y124" s="90">
        <v>139307.9</v>
      </c>
    </row>
    <row r="125" spans="1:27" x14ac:dyDescent="0.2">
      <c r="A125" s="251" t="s">
        <v>2931</v>
      </c>
      <c r="B125" s="89">
        <v>322637.98</v>
      </c>
      <c r="C125" s="89">
        <v>0</v>
      </c>
      <c r="D125" s="89">
        <v>25017.7</v>
      </c>
      <c r="E125" s="251">
        <v>948934.22</v>
      </c>
      <c r="F125" s="251">
        <v>125384.07</v>
      </c>
      <c r="H125" s="232">
        <v>37992.42</v>
      </c>
      <c r="I125" s="232">
        <v>47600</v>
      </c>
      <c r="J125" s="232">
        <v>0</v>
      </c>
      <c r="M125" s="251">
        <v>-18706.830000000002</v>
      </c>
      <c r="N125" s="251">
        <v>3118920.11</v>
      </c>
      <c r="O125" s="73">
        <v>785071.44</v>
      </c>
      <c r="Q125" s="73">
        <v>301.95999999999998</v>
      </c>
      <c r="R125" s="73">
        <v>3390</v>
      </c>
      <c r="S125" s="73">
        <v>1040586.5</v>
      </c>
      <c r="U125" s="90">
        <v>1425326.5</v>
      </c>
      <c r="X125" s="90">
        <v>213883.27</v>
      </c>
      <c r="Y125" s="90">
        <v>163141.85999999999</v>
      </c>
    </row>
    <row r="126" spans="1:27" x14ac:dyDescent="0.2">
      <c r="A126" s="251" t="s">
        <v>2898</v>
      </c>
      <c r="B126" s="89">
        <v>829534.33</v>
      </c>
      <c r="C126" s="89">
        <v>32271.61</v>
      </c>
      <c r="D126" s="89">
        <v>22541.64</v>
      </c>
      <c r="E126" s="251">
        <v>865845.22</v>
      </c>
      <c r="F126" s="251">
        <v>231314.02</v>
      </c>
      <c r="G126" s="232">
        <v>0</v>
      </c>
      <c r="H126" s="232">
        <v>56782.12</v>
      </c>
      <c r="J126" s="232">
        <v>2172.61</v>
      </c>
      <c r="K126" s="251">
        <v>85640</v>
      </c>
      <c r="L126" s="251">
        <v>-1269160.81</v>
      </c>
      <c r="M126" s="251">
        <v>-15551</v>
      </c>
      <c r="N126" s="251">
        <v>2656385</v>
      </c>
      <c r="O126" s="73">
        <v>1649047.78</v>
      </c>
      <c r="P126" s="73">
        <v>100</v>
      </c>
      <c r="Q126" s="73">
        <v>850.65</v>
      </c>
      <c r="S126" s="73">
        <v>1479602</v>
      </c>
      <c r="T126" s="73">
        <v>187200</v>
      </c>
      <c r="U126" s="90">
        <v>2149495</v>
      </c>
      <c r="X126" s="90">
        <v>417557.76000000001</v>
      </c>
      <c r="Y126" s="90">
        <v>167827.55</v>
      </c>
    </row>
    <row r="127" spans="1:27" x14ac:dyDescent="0.2">
      <c r="A127" s="251" t="s">
        <v>2899</v>
      </c>
      <c r="B127" s="89">
        <v>750465.07</v>
      </c>
      <c r="C127" s="89">
        <v>17521.400000000001</v>
      </c>
      <c r="D127" s="89">
        <v>16202.33</v>
      </c>
      <c r="E127" s="251">
        <v>257716.29</v>
      </c>
      <c r="F127" s="251">
        <v>237637.11</v>
      </c>
      <c r="G127" s="232">
        <v>0</v>
      </c>
      <c r="H127" s="232">
        <v>26833.35</v>
      </c>
      <c r="J127" s="232">
        <v>845.89</v>
      </c>
      <c r="L127" s="251">
        <v>-1849130.55</v>
      </c>
      <c r="M127" s="251">
        <v>-684</v>
      </c>
      <c r="N127" s="251">
        <v>2668500</v>
      </c>
      <c r="O127" s="73">
        <v>1130584.94</v>
      </c>
      <c r="Q127" s="73">
        <v>822.17</v>
      </c>
      <c r="S127" s="73">
        <v>1322433</v>
      </c>
      <c r="T127" s="73">
        <v>105600</v>
      </c>
      <c r="U127" s="90">
        <v>1654915</v>
      </c>
      <c r="X127" s="90">
        <v>340931.12</v>
      </c>
      <c r="Y127" s="90">
        <v>83883.070000000007</v>
      </c>
    </row>
    <row r="128" spans="1:27" x14ac:dyDescent="0.2">
      <c r="A128" s="251" t="s">
        <v>2902</v>
      </c>
      <c r="B128" s="89">
        <v>1142298.6100000001</v>
      </c>
      <c r="C128" s="89">
        <v>27638.25</v>
      </c>
      <c r="D128" s="89">
        <v>49358.05</v>
      </c>
      <c r="E128" s="251">
        <v>4917277.01</v>
      </c>
      <c r="F128" s="251">
        <v>172198.89</v>
      </c>
      <c r="G128" s="232">
        <v>18</v>
      </c>
      <c r="H128" s="232">
        <v>163706.88</v>
      </c>
      <c r="I128" s="232">
        <v>395730</v>
      </c>
      <c r="J128" s="232">
        <v>1829.15</v>
      </c>
      <c r="L128" s="251">
        <v>-3816502.6</v>
      </c>
      <c r="M128" s="251">
        <v>1215</v>
      </c>
      <c r="N128" s="251">
        <v>9526566.6699999999</v>
      </c>
      <c r="O128" s="73">
        <v>1804164.11</v>
      </c>
      <c r="P128" s="73">
        <v>192740</v>
      </c>
      <c r="Q128" s="73">
        <v>1302.92</v>
      </c>
      <c r="S128" s="73">
        <v>1290285.6000000001</v>
      </c>
      <c r="T128" s="73">
        <v>455357</v>
      </c>
      <c r="U128" s="90">
        <v>2100418.6</v>
      </c>
      <c r="W128" s="90">
        <v>3280</v>
      </c>
      <c r="X128" s="90">
        <v>1126134.6599999999</v>
      </c>
      <c r="Y128" s="90">
        <v>350926.81</v>
      </c>
    </row>
    <row r="129" spans="1:25" x14ac:dyDescent="0.2">
      <c r="A129" s="251" t="s">
        <v>2904</v>
      </c>
      <c r="B129" s="89">
        <v>891186.87</v>
      </c>
      <c r="C129" s="89">
        <v>8731.15</v>
      </c>
      <c r="D129" s="89">
        <v>0</v>
      </c>
      <c r="E129" s="251">
        <v>386915.05</v>
      </c>
      <c r="F129" s="251">
        <v>231851.64</v>
      </c>
      <c r="G129" s="232">
        <v>0</v>
      </c>
      <c r="H129" s="232">
        <v>43560.63</v>
      </c>
      <c r="J129" s="232">
        <v>819.62</v>
      </c>
      <c r="K129" s="251">
        <v>155940</v>
      </c>
      <c r="L129" s="251">
        <v>-1815370.57</v>
      </c>
      <c r="M129" s="251">
        <v>245.79</v>
      </c>
      <c r="N129" s="251">
        <v>2647000</v>
      </c>
      <c r="O129" s="73">
        <v>989347.7</v>
      </c>
      <c r="P129" s="73">
        <v>156148</v>
      </c>
      <c r="Q129" s="73">
        <v>906.57</v>
      </c>
      <c r="S129" s="73">
        <v>705807.6</v>
      </c>
      <c r="T129" s="73">
        <v>148800</v>
      </c>
      <c r="U129" s="90">
        <v>1071037.6000000001</v>
      </c>
      <c r="X129" s="90">
        <v>240751.73</v>
      </c>
      <c r="Y129" s="90">
        <v>70383.45</v>
      </c>
    </row>
    <row r="130" spans="1:25" x14ac:dyDescent="0.2">
      <c r="A130" s="251" t="s">
        <v>2930</v>
      </c>
      <c r="B130" s="89">
        <v>222938.65</v>
      </c>
      <c r="C130" s="89">
        <v>624</v>
      </c>
      <c r="D130" s="89">
        <v>6619.7</v>
      </c>
      <c r="E130" s="251">
        <v>484035.74</v>
      </c>
      <c r="F130" s="251">
        <v>64614.61</v>
      </c>
      <c r="H130" s="232">
        <v>150169.01</v>
      </c>
      <c r="J130" s="232">
        <v>15</v>
      </c>
      <c r="L130" s="251">
        <v>-1237394.6599999999</v>
      </c>
      <c r="N130" s="251">
        <v>1913700</v>
      </c>
      <c r="O130" s="73">
        <v>40233.26</v>
      </c>
      <c r="S130" s="73">
        <v>72727.600000000006</v>
      </c>
      <c r="U130" s="90">
        <v>110591.6</v>
      </c>
      <c r="X130" s="90">
        <v>24788.9</v>
      </c>
      <c r="Y130" s="90">
        <v>11595.51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L130"/>
  <sheetViews>
    <sheetView topLeftCell="Z1" zoomScale="70" zoomScaleNormal="70" workbookViewId="0">
      <selection activeCell="AH14" sqref="AH14"/>
    </sheetView>
  </sheetViews>
  <sheetFormatPr defaultColWidth="9" defaultRowHeight="14.25" x14ac:dyDescent="0.2"/>
  <cols>
    <col min="1" max="1" width="6.5" style="38" customWidth="1"/>
    <col min="2" max="2" width="8.625" style="38" customWidth="1"/>
    <col min="3" max="3" width="6.5" style="45" customWidth="1"/>
    <col min="4" max="4" width="26.625" style="45" customWidth="1"/>
    <col min="5" max="5" width="20.625" style="251" customWidth="1"/>
    <col min="6" max="8" width="17.75" style="89"/>
    <col min="9" max="10" width="17.75" style="251"/>
    <col min="11" max="14" width="17.75" style="232"/>
    <col min="15" max="18" width="17.75" style="251"/>
    <col min="19" max="24" width="17.75" style="73"/>
    <col min="25" max="31" width="17.75" style="90"/>
    <col min="32" max="32" width="33.125" style="90" bestFit="1" customWidth="1"/>
    <col min="33" max="33" width="20.5" style="72" bestFit="1" customWidth="1"/>
    <col min="34" max="34" width="17.875" style="50" bestFit="1" customWidth="1"/>
    <col min="35" max="35" width="17.375" style="51" bestFit="1" customWidth="1"/>
    <col min="36" max="36" width="17.625" style="48" bestFit="1" customWidth="1"/>
    <col min="37" max="37" width="19.125" style="47" bestFit="1" customWidth="1"/>
    <col min="38" max="38" width="23.625" style="51" bestFit="1" customWidth="1"/>
    <col min="39" max="16384" width="9" style="55"/>
  </cols>
  <sheetData>
    <row r="1" spans="1:38" x14ac:dyDescent="0.2">
      <c r="A1" s="228"/>
      <c r="B1" s="228"/>
      <c r="E1" s="251" t="s">
        <v>2456</v>
      </c>
      <c r="F1" s="89" t="s">
        <v>2457</v>
      </c>
      <c r="G1" s="89" t="s">
        <v>2458</v>
      </c>
      <c r="H1" s="89" t="s">
        <v>2459</v>
      </c>
      <c r="I1" s="251" t="s">
        <v>2460</v>
      </c>
      <c r="J1" s="251" t="s">
        <v>2461</v>
      </c>
      <c r="K1" s="232" t="s">
        <v>2463</v>
      </c>
      <c r="L1" s="232" t="s">
        <v>2464</v>
      </c>
      <c r="M1" s="232" t="s">
        <v>2465</v>
      </c>
      <c r="N1" s="232" t="s">
        <v>2466</v>
      </c>
      <c r="O1" s="251" t="s">
        <v>2467</v>
      </c>
      <c r="P1" s="251" t="s">
        <v>2468</v>
      </c>
      <c r="Q1" s="251" t="s">
        <v>2469</v>
      </c>
      <c r="R1" s="251" t="s">
        <v>2470</v>
      </c>
      <c r="S1" s="73" t="s">
        <v>2471</v>
      </c>
      <c r="T1" s="73" t="s">
        <v>2472</v>
      </c>
      <c r="U1" s="73" t="s">
        <v>2473</v>
      </c>
      <c r="V1" s="73" t="s">
        <v>2598</v>
      </c>
      <c r="W1" s="73" t="s">
        <v>2474</v>
      </c>
      <c r="X1" s="73" t="s">
        <v>2475</v>
      </c>
      <c r="Y1" s="90" t="s">
        <v>2476</v>
      </c>
      <c r="Z1" s="90" t="s">
        <v>2477</v>
      </c>
      <c r="AA1" s="90" t="s">
        <v>2478</v>
      </c>
      <c r="AB1" s="90" t="s">
        <v>2479</v>
      </c>
      <c r="AC1" s="90" t="s">
        <v>2480</v>
      </c>
      <c r="AD1" s="90" t="s">
        <v>2599</v>
      </c>
      <c r="AE1" s="90" t="s">
        <v>2600</v>
      </c>
      <c r="AF1" s="90" t="s">
        <v>2481</v>
      </c>
      <c r="AG1" s="72" t="s">
        <v>6</v>
      </c>
      <c r="AH1" s="50" t="s">
        <v>7</v>
      </c>
      <c r="AI1" s="51" t="s">
        <v>8</v>
      </c>
      <c r="AJ1" s="52" t="s">
        <v>9</v>
      </c>
      <c r="AK1" s="53" t="s">
        <v>10</v>
      </c>
      <c r="AL1" s="54" t="s">
        <v>11</v>
      </c>
    </row>
    <row r="2" spans="1:38" x14ac:dyDescent="0.2">
      <c r="A2" s="228"/>
      <c r="B2" s="228"/>
      <c r="C2" s="45" t="s">
        <v>810</v>
      </c>
      <c r="E2" s="251" t="s">
        <v>2482</v>
      </c>
      <c r="F2" s="89" t="s">
        <v>2483</v>
      </c>
      <c r="G2" s="89" t="s">
        <v>2484</v>
      </c>
      <c r="H2" s="89" t="s">
        <v>2485</v>
      </c>
      <c r="I2" s="251" t="s">
        <v>2486</v>
      </c>
      <c r="J2" s="251" t="s">
        <v>2487</v>
      </c>
      <c r="K2" s="232" t="s">
        <v>2489</v>
      </c>
      <c r="L2" s="232" t="s">
        <v>2490</v>
      </c>
      <c r="M2" s="232" t="s">
        <v>2491</v>
      </c>
      <c r="N2" s="232" t="s">
        <v>2492</v>
      </c>
      <c r="O2" s="251" t="s">
        <v>2493</v>
      </c>
      <c r="P2" s="251" t="s">
        <v>2494</v>
      </c>
      <c r="Q2" s="251" t="s">
        <v>2495</v>
      </c>
      <c r="R2" s="251" t="s">
        <v>2496</v>
      </c>
      <c r="S2" s="73" t="s">
        <v>2497</v>
      </c>
      <c r="T2" s="73" t="s">
        <v>2498</v>
      </c>
      <c r="U2" s="73" t="s">
        <v>2499</v>
      </c>
      <c r="V2" s="73" t="s">
        <v>2604</v>
      </c>
      <c r="W2" s="73" t="s">
        <v>2500</v>
      </c>
      <c r="X2" s="73" t="s">
        <v>2501</v>
      </c>
      <c r="Y2" s="90" t="s">
        <v>2502</v>
      </c>
      <c r="Z2" s="90" t="s">
        <v>2503</v>
      </c>
      <c r="AA2" s="90" t="s">
        <v>2504</v>
      </c>
      <c r="AB2" s="90" t="s">
        <v>2505</v>
      </c>
      <c r="AC2" s="90" t="s">
        <v>2506</v>
      </c>
      <c r="AD2" s="90" t="s">
        <v>2605</v>
      </c>
      <c r="AE2" s="90" t="s">
        <v>2606</v>
      </c>
      <c r="AF2" s="90" t="s">
        <v>2507</v>
      </c>
    </row>
    <row r="3" spans="1:38" ht="15" thickBot="1" x14ac:dyDescent="0.25">
      <c r="A3" s="228"/>
      <c r="B3" s="228"/>
      <c r="E3" s="251" t="s">
        <v>2508</v>
      </c>
      <c r="F3" s="89">
        <v>82568573.689999998</v>
      </c>
      <c r="G3" s="89">
        <v>3888337.4</v>
      </c>
      <c r="H3" s="89">
        <v>9020724.2200000007</v>
      </c>
      <c r="I3" s="251">
        <v>129683541.68000001</v>
      </c>
      <c r="J3" s="251">
        <v>26008006.899999999</v>
      </c>
      <c r="K3" s="232">
        <v>1051526.76</v>
      </c>
      <c r="L3" s="232">
        <v>3078991.84</v>
      </c>
      <c r="M3" s="232">
        <v>5622344.4400000004</v>
      </c>
      <c r="N3" s="232">
        <v>158791.29999999999</v>
      </c>
      <c r="O3" s="251">
        <v>3829387.32</v>
      </c>
      <c r="P3" s="251">
        <v>-12154050.18</v>
      </c>
      <c r="Q3" s="251">
        <v>7991803.9500000002</v>
      </c>
      <c r="R3" s="251">
        <v>224399334.74000001</v>
      </c>
      <c r="S3" s="73">
        <v>140398686.25999999</v>
      </c>
      <c r="T3" s="73">
        <v>6863559.4900000002</v>
      </c>
      <c r="U3" s="73">
        <v>114947.79</v>
      </c>
      <c r="V3" s="73">
        <v>17573.57</v>
      </c>
      <c r="W3" s="73">
        <v>115663614.98</v>
      </c>
      <c r="X3" s="73">
        <v>11373026.130000001</v>
      </c>
      <c r="Y3" s="90">
        <v>164127891.06999999</v>
      </c>
      <c r="Z3" s="90">
        <v>188632</v>
      </c>
      <c r="AA3" s="90">
        <v>125908.9</v>
      </c>
      <c r="AB3" s="90">
        <v>60009519.710000001</v>
      </c>
      <c r="AC3" s="90">
        <v>21943426.84</v>
      </c>
      <c r="AD3" s="90">
        <v>43607.5</v>
      </c>
      <c r="AE3" s="90">
        <v>91529</v>
      </c>
      <c r="AF3" s="90">
        <v>1380578.17</v>
      </c>
      <c r="AG3" s="72">
        <f t="shared" ref="AG3:AL3" si="0">SUM(AG4:AG130)</f>
        <v>95477635.310000017</v>
      </c>
      <c r="AH3" s="50">
        <f t="shared" si="0"/>
        <v>9911654.339999998</v>
      </c>
      <c r="AI3" s="51">
        <f t="shared" si="0"/>
        <v>85565980.969999999</v>
      </c>
      <c r="AJ3" s="48">
        <f t="shared" si="0"/>
        <v>274431408.22000009</v>
      </c>
      <c r="AK3" s="47">
        <f t="shared" si="0"/>
        <v>247911093.18999994</v>
      </c>
      <c r="AL3" s="56">
        <f t="shared" si="0"/>
        <v>26520315.02999999</v>
      </c>
    </row>
    <row r="4" spans="1:38" ht="15" thickBot="1" x14ac:dyDescent="0.25">
      <c r="A4" s="38" t="s">
        <v>362</v>
      </c>
      <c r="B4" s="38" t="s">
        <v>364</v>
      </c>
      <c r="C4" s="63">
        <v>6411</v>
      </c>
      <c r="D4" s="64" t="s">
        <v>683</v>
      </c>
      <c r="E4" s="251" t="s">
        <v>2807</v>
      </c>
      <c r="F4" s="89">
        <v>1101122.05</v>
      </c>
      <c r="G4" s="89">
        <v>0</v>
      </c>
      <c r="H4" s="89">
        <v>79607.539999999994</v>
      </c>
      <c r="I4" s="251">
        <v>4646659.55</v>
      </c>
      <c r="J4" s="251">
        <v>357992.82</v>
      </c>
      <c r="K4" s="232">
        <v>0</v>
      </c>
      <c r="N4" s="232">
        <v>4062.46</v>
      </c>
      <c r="O4" s="251">
        <v>54570</v>
      </c>
      <c r="Q4" s="251">
        <v>148710.29999999999</v>
      </c>
      <c r="R4" s="251">
        <v>1723269</v>
      </c>
      <c r="S4" s="73">
        <v>1528218.75</v>
      </c>
      <c r="U4" s="73">
        <v>1560.34</v>
      </c>
      <c r="W4" s="73">
        <v>1958206</v>
      </c>
      <c r="X4" s="73">
        <v>360360</v>
      </c>
      <c r="Y4" s="90">
        <v>2405455</v>
      </c>
      <c r="AB4" s="90">
        <v>745885.64</v>
      </c>
      <c r="AC4" s="90">
        <v>250905.48</v>
      </c>
      <c r="AF4" s="90">
        <v>39652</v>
      </c>
      <c r="AG4" s="72">
        <f>SUM(F4:H4)</f>
        <v>1180729.5900000001</v>
      </c>
      <c r="AH4" s="50">
        <f>SUM(K4:N4)</f>
        <v>4062.46</v>
      </c>
      <c r="AI4" s="51">
        <f>AG4-AH4</f>
        <v>1176667.1300000001</v>
      </c>
      <c r="AJ4" s="48">
        <f>SUM(S4:X4)</f>
        <v>3848345.09</v>
      </c>
      <c r="AK4" s="47">
        <f>SUM(Y4:AF4)</f>
        <v>3441898.12</v>
      </c>
      <c r="AL4" s="56">
        <f>AJ4-AK4</f>
        <v>406446.96999999974</v>
      </c>
    </row>
    <row r="5" spans="1:38" ht="15" thickBot="1" x14ac:dyDescent="0.25">
      <c r="A5" s="38" t="s">
        <v>362</v>
      </c>
      <c r="B5" s="38" t="s">
        <v>364</v>
      </c>
      <c r="C5" s="63">
        <v>2059</v>
      </c>
      <c r="D5" s="64" t="s">
        <v>684</v>
      </c>
      <c r="E5" s="251" t="s">
        <v>2808</v>
      </c>
      <c r="F5" s="89">
        <v>330230.03999999998</v>
      </c>
      <c r="G5" s="89">
        <v>0</v>
      </c>
      <c r="H5" s="89">
        <v>180312.92</v>
      </c>
      <c r="I5" s="251">
        <v>608013.41</v>
      </c>
      <c r="J5" s="251">
        <v>272745.32</v>
      </c>
      <c r="K5" s="232">
        <v>0</v>
      </c>
      <c r="N5" s="232">
        <v>1292.73</v>
      </c>
      <c r="O5" s="251">
        <v>273980</v>
      </c>
      <c r="Q5" s="251">
        <v>13152.09</v>
      </c>
      <c r="R5" s="251">
        <v>1740746.12</v>
      </c>
      <c r="S5" s="73">
        <v>759071.72</v>
      </c>
      <c r="T5" s="73">
        <v>16300</v>
      </c>
      <c r="U5" s="73">
        <v>316.89</v>
      </c>
      <c r="W5" s="73">
        <v>920182.5</v>
      </c>
      <c r="X5" s="73">
        <v>329010</v>
      </c>
      <c r="Y5" s="90">
        <v>1067282.5</v>
      </c>
      <c r="AB5" s="90">
        <v>483334.3</v>
      </c>
      <c r="AC5" s="90">
        <v>187704.1</v>
      </c>
      <c r="AF5" s="90">
        <v>38380</v>
      </c>
      <c r="AG5" s="72">
        <f t="shared" ref="AG5:AG68" si="1">SUM(F5:H5)</f>
        <v>510542.95999999996</v>
      </c>
      <c r="AH5" s="50">
        <f t="shared" ref="AH5:AH68" si="2">SUM(K5:N5)</f>
        <v>1292.73</v>
      </c>
      <c r="AI5" s="51">
        <f t="shared" ref="AI5:AI68" si="3">AG5-AH5</f>
        <v>509250.23</v>
      </c>
      <c r="AJ5" s="48">
        <f t="shared" ref="AJ5:AJ68" si="4">SUM(S5:X5)</f>
        <v>2024881.1099999999</v>
      </c>
      <c r="AK5" s="47">
        <f t="shared" ref="AK5:AK68" si="5">SUM(Y5:AF5)</f>
        <v>1776700.9000000001</v>
      </c>
      <c r="AL5" s="56">
        <f t="shared" ref="AL5:AL68" si="6">AJ5-AK5</f>
        <v>248180.20999999973</v>
      </c>
    </row>
    <row r="6" spans="1:38" ht="15" thickBot="1" x14ac:dyDescent="0.25">
      <c r="A6" s="38" t="s">
        <v>362</v>
      </c>
      <c r="B6" s="38" t="s">
        <v>364</v>
      </c>
      <c r="C6" s="63">
        <v>6691</v>
      </c>
      <c r="D6" s="64" t="s">
        <v>685</v>
      </c>
      <c r="E6" s="251" t="s">
        <v>2809</v>
      </c>
      <c r="F6" s="89">
        <v>528312.32999999996</v>
      </c>
      <c r="G6" s="89">
        <v>134796.5</v>
      </c>
      <c r="H6" s="89">
        <v>72679.850000000006</v>
      </c>
      <c r="I6" s="251">
        <v>1175540.53</v>
      </c>
      <c r="J6" s="251">
        <v>746076.42</v>
      </c>
      <c r="K6" s="232">
        <v>0</v>
      </c>
      <c r="L6" s="232">
        <v>219.89</v>
      </c>
      <c r="N6" s="232">
        <v>611.05999999999995</v>
      </c>
      <c r="O6" s="251">
        <v>89300</v>
      </c>
      <c r="Q6" s="251">
        <v>194000</v>
      </c>
      <c r="R6" s="251">
        <v>2169071.4500000002</v>
      </c>
      <c r="S6" s="73">
        <v>1932774.85</v>
      </c>
      <c r="T6" s="73">
        <v>40160</v>
      </c>
      <c r="U6" s="73">
        <v>677.51</v>
      </c>
      <c r="W6" s="73">
        <v>1423950.5</v>
      </c>
      <c r="X6" s="73">
        <v>307707</v>
      </c>
      <c r="Y6" s="90">
        <v>2325595.5</v>
      </c>
      <c r="AB6" s="90">
        <v>1075972.6000000001</v>
      </c>
      <c r="AC6" s="90">
        <v>9420.6200000000008</v>
      </c>
      <c r="AF6" s="90">
        <v>500</v>
      </c>
      <c r="AG6" s="72">
        <f t="shared" si="1"/>
        <v>735788.67999999993</v>
      </c>
      <c r="AH6" s="50">
        <f t="shared" si="2"/>
        <v>830.94999999999993</v>
      </c>
      <c r="AI6" s="51">
        <f t="shared" si="3"/>
        <v>734957.73</v>
      </c>
      <c r="AJ6" s="48">
        <f t="shared" si="4"/>
        <v>3705269.8600000003</v>
      </c>
      <c r="AK6" s="47">
        <f t="shared" si="5"/>
        <v>3411488.72</v>
      </c>
      <c r="AL6" s="56">
        <f t="shared" si="6"/>
        <v>293781.14000000013</v>
      </c>
    </row>
    <row r="7" spans="1:38" ht="15" thickBot="1" x14ac:dyDescent="0.25">
      <c r="A7" s="38" t="s">
        <v>362</v>
      </c>
      <c r="B7" s="38" t="s">
        <v>364</v>
      </c>
      <c r="C7" s="63">
        <v>3434</v>
      </c>
      <c r="D7" s="64" t="s">
        <v>686</v>
      </c>
      <c r="E7" s="251" t="s">
        <v>2810</v>
      </c>
      <c r="F7" s="89">
        <v>991956.46</v>
      </c>
      <c r="G7" s="89">
        <v>490</v>
      </c>
      <c r="H7" s="89">
        <v>197441.95</v>
      </c>
      <c r="I7" s="251">
        <v>366082.33</v>
      </c>
      <c r="J7" s="251">
        <v>275599.89</v>
      </c>
      <c r="K7" s="232">
        <v>0</v>
      </c>
      <c r="L7" s="232">
        <v>0</v>
      </c>
      <c r="M7" s="232">
        <v>358483</v>
      </c>
      <c r="N7" s="232">
        <v>738.64</v>
      </c>
      <c r="Q7" s="251">
        <v>7188.65</v>
      </c>
      <c r="R7" s="251">
        <v>235221.96</v>
      </c>
      <c r="S7" s="73">
        <v>991031.33</v>
      </c>
      <c r="W7" s="73">
        <v>1316428.3</v>
      </c>
      <c r="X7" s="73">
        <v>344065</v>
      </c>
      <c r="Y7" s="90">
        <v>1602218.3</v>
      </c>
      <c r="AB7" s="90">
        <v>581671.97</v>
      </c>
      <c r="AC7" s="90">
        <v>111957.59</v>
      </c>
      <c r="AF7" s="90">
        <v>26142</v>
      </c>
      <c r="AG7" s="72">
        <f t="shared" si="1"/>
        <v>1189888.4099999999</v>
      </c>
      <c r="AH7" s="50">
        <f t="shared" si="2"/>
        <v>359221.64</v>
      </c>
      <c r="AI7" s="51">
        <f t="shared" si="3"/>
        <v>830666.7699999999</v>
      </c>
      <c r="AJ7" s="48">
        <f t="shared" si="4"/>
        <v>2651524.63</v>
      </c>
      <c r="AK7" s="47">
        <f t="shared" si="5"/>
        <v>2321989.86</v>
      </c>
      <c r="AL7" s="56">
        <f t="shared" si="6"/>
        <v>329534.77</v>
      </c>
    </row>
    <row r="8" spans="1:38" ht="15" thickBot="1" x14ac:dyDescent="0.25">
      <c r="A8" s="38" t="s">
        <v>362</v>
      </c>
      <c r="B8" s="38" t="s">
        <v>364</v>
      </c>
      <c r="C8" s="63">
        <v>3172</v>
      </c>
      <c r="D8" s="64" t="s">
        <v>687</v>
      </c>
      <c r="E8" s="251" t="s">
        <v>2811</v>
      </c>
      <c r="F8" s="89">
        <v>660634.80000000005</v>
      </c>
      <c r="G8" s="89">
        <v>47978.75</v>
      </c>
      <c r="H8" s="89">
        <v>145087.06</v>
      </c>
      <c r="I8" s="251">
        <v>531116.47</v>
      </c>
      <c r="J8" s="251">
        <v>221156.92</v>
      </c>
      <c r="K8" s="232">
        <v>0</v>
      </c>
      <c r="L8" s="232">
        <v>3637.99</v>
      </c>
      <c r="N8" s="232">
        <v>644.07000000000005</v>
      </c>
      <c r="Q8" s="251">
        <v>67700.97</v>
      </c>
      <c r="R8" s="251">
        <v>1649277.25</v>
      </c>
      <c r="S8" s="73">
        <v>1012544.47</v>
      </c>
      <c r="U8" s="73">
        <v>1067.06</v>
      </c>
      <c r="W8" s="73">
        <v>717854</v>
      </c>
      <c r="X8" s="73">
        <v>156000</v>
      </c>
      <c r="Y8" s="90">
        <v>982967</v>
      </c>
      <c r="AB8" s="90">
        <v>554835.81999999995</v>
      </c>
      <c r="AC8" s="90">
        <v>120197.12</v>
      </c>
      <c r="AF8" s="90">
        <v>22424</v>
      </c>
      <c r="AG8" s="72">
        <f t="shared" si="1"/>
        <v>853700.6100000001</v>
      </c>
      <c r="AH8" s="50">
        <f t="shared" si="2"/>
        <v>4282.0599999999995</v>
      </c>
      <c r="AI8" s="51">
        <f t="shared" si="3"/>
        <v>849418.55</v>
      </c>
      <c r="AJ8" s="48">
        <f t="shared" si="4"/>
        <v>1887465.53</v>
      </c>
      <c r="AK8" s="47">
        <f t="shared" si="5"/>
        <v>1680423.94</v>
      </c>
      <c r="AL8" s="56">
        <f t="shared" si="6"/>
        <v>207041.59000000008</v>
      </c>
    </row>
    <row r="9" spans="1:38" ht="15" thickBot="1" x14ac:dyDescent="0.25">
      <c r="A9" s="38" t="s">
        <v>362</v>
      </c>
      <c r="B9" s="38" t="s">
        <v>364</v>
      </c>
      <c r="C9" s="63">
        <v>3172</v>
      </c>
      <c r="D9" s="64" t="s">
        <v>688</v>
      </c>
      <c r="E9" s="251" t="s">
        <v>2812</v>
      </c>
      <c r="F9" s="89">
        <v>851018.74</v>
      </c>
      <c r="G9" s="89">
        <v>630</v>
      </c>
      <c r="H9" s="89">
        <v>131225.35</v>
      </c>
      <c r="I9" s="251">
        <v>277881.53999999998</v>
      </c>
      <c r="J9" s="251">
        <v>199139.21</v>
      </c>
      <c r="K9" s="232">
        <v>0</v>
      </c>
      <c r="N9" s="232">
        <v>467.45</v>
      </c>
      <c r="O9" s="251">
        <v>115750</v>
      </c>
      <c r="Q9" s="251">
        <v>65146.66</v>
      </c>
      <c r="R9" s="251">
        <v>991159.3</v>
      </c>
      <c r="S9" s="73">
        <v>841755.33</v>
      </c>
      <c r="T9" s="73">
        <v>84520</v>
      </c>
      <c r="U9" s="73">
        <v>1210.53</v>
      </c>
      <c r="W9" s="73">
        <v>833931</v>
      </c>
      <c r="X9" s="73">
        <v>368520</v>
      </c>
      <c r="Y9" s="90">
        <v>1307001</v>
      </c>
      <c r="AB9" s="90">
        <v>564607.13</v>
      </c>
      <c r="AC9" s="90">
        <v>114676.51</v>
      </c>
      <c r="AF9" s="90">
        <v>19748</v>
      </c>
      <c r="AG9" s="72">
        <f t="shared" si="1"/>
        <v>982874.09</v>
      </c>
      <c r="AH9" s="50">
        <f t="shared" si="2"/>
        <v>467.45</v>
      </c>
      <c r="AI9" s="51">
        <f t="shared" si="3"/>
        <v>982406.64</v>
      </c>
      <c r="AJ9" s="48">
        <f t="shared" si="4"/>
        <v>2129936.86</v>
      </c>
      <c r="AK9" s="47">
        <f t="shared" si="5"/>
        <v>2006032.64</v>
      </c>
      <c r="AL9" s="56">
        <f t="shared" si="6"/>
        <v>123904.21999999997</v>
      </c>
    </row>
    <row r="10" spans="1:38" ht="15" thickBot="1" x14ac:dyDescent="0.25">
      <c r="A10" s="38" t="s">
        <v>362</v>
      </c>
      <c r="B10" s="38" t="s">
        <v>364</v>
      </c>
      <c r="C10" s="63">
        <v>1819</v>
      </c>
      <c r="D10" s="64" t="s">
        <v>689</v>
      </c>
      <c r="E10" s="251" t="s">
        <v>2813</v>
      </c>
      <c r="F10" s="89">
        <v>557861.32999999996</v>
      </c>
      <c r="G10" s="89">
        <v>0</v>
      </c>
      <c r="H10" s="89">
        <v>110032.34</v>
      </c>
      <c r="I10" s="251">
        <v>836036.42</v>
      </c>
      <c r="J10" s="251">
        <v>235716.79</v>
      </c>
      <c r="K10" s="232">
        <v>0</v>
      </c>
      <c r="L10" s="232">
        <v>2549.19</v>
      </c>
      <c r="N10" s="232">
        <v>720.92</v>
      </c>
      <c r="O10" s="251">
        <v>252110</v>
      </c>
      <c r="Q10" s="251">
        <v>50837.51</v>
      </c>
      <c r="R10" s="251">
        <v>169383.81</v>
      </c>
      <c r="S10" s="73">
        <v>664449.51</v>
      </c>
      <c r="T10" s="73">
        <v>54614</v>
      </c>
      <c r="U10" s="73">
        <v>437.8</v>
      </c>
      <c r="W10" s="73">
        <v>788535</v>
      </c>
      <c r="X10" s="73">
        <v>239790</v>
      </c>
      <c r="Y10" s="90">
        <v>941295</v>
      </c>
      <c r="AB10" s="90">
        <v>426826.28</v>
      </c>
      <c r="AC10" s="90">
        <v>186528.15</v>
      </c>
      <c r="AF10" s="90">
        <v>500</v>
      </c>
      <c r="AG10" s="72">
        <f t="shared" si="1"/>
        <v>667893.66999999993</v>
      </c>
      <c r="AH10" s="50">
        <f t="shared" si="2"/>
        <v>3270.11</v>
      </c>
      <c r="AI10" s="51">
        <f t="shared" si="3"/>
        <v>664623.55999999994</v>
      </c>
      <c r="AJ10" s="48">
        <f t="shared" si="4"/>
        <v>1747826.31</v>
      </c>
      <c r="AK10" s="47">
        <f t="shared" si="5"/>
        <v>1555149.43</v>
      </c>
      <c r="AL10" s="56">
        <f t="shared" si="6"/>
        <v>192676.88000000012</v>
      </c>
    </row>
    <row r="11" spans="1:38" ht="15" thickBot="1" x14ac:dyDescent="0.25">
      <c r="A11" s="38" t="s">
        <v>362</v>
      </c>
      <c r="B11" s="38" t="s">
        <v>364</v>
      </c>
      <c r="C11" s="63">
        <v>6183</v>
      </c>
      <c r="D11" s="64" t="s">
        <v>690</v>
      </c>
      <c r="E11" s="251" t="s">
        <v>2814</v>
      </c>
      <c r="F11" s="89">
        <v>1915768.28</v>
      </c>
      <c r="G11" s="89">
        <v>119063</v>
      </c>
      <c r="H11" s="89">
        <v>41220.35</v>
      </c>
      <c r="I11" s="251">
        <v>739591.09</v>
      </c>
      <c r="J11" s="251">
        <v>537360.31999999995</v>
      </c>
      <c r="K11" s="232">
        <v>0</v>
      </c>
      <c r="N11" s="232">
        <v>508.15</v>
      </c>
      <c r="Q11" s="251">
        <v>126736.67</v>
      </c>
      <c r="R11" s="251">
        <v>668274.24</v>
      </c>
      <c r="S11" s="73">
        <v>1409173.26</v>
      </c>
      <c r="T11" s="73">
        <v>425813</v>
      </c>
      <c r="U11" s="73">
        <v>2419.1999999999998</v>
      </c>
      <c r="V11" s="73">
        <v>6750</v>
      </c>
      <c r="W11" s="73">
        <v>1269251</v>
      </c>
      <c r="X11" s="73">
        <v>677598</v>
      </c>
      <c r="Y11" s="90">
        <v>1960611</v>
      </c>
      <c r="AB11" s="90">
        <v>799959.4</v>
      </c>
      <c r="AC11" s="90">
        <v>264098.59999999998</v>
      </c>
      <c r="AF11" s="90">
        <v>45675</v>
      </c>
      <c r="AG11" s="72">
        <f t="shared" si="1"/>
        <v>2076051.6300000001</v>
      </c>
      <c r="AH11" s="50">
        <f t="shared" si="2"/>
        <v>508.15</v>
      </c>
      <c r="AI11" s="51">
        <f t="shared" si="3"/>
        <v>2075543.4800000002</v>
      </c>
      <c r="AJ11" s="48">
        <f t="shared" si="4"/>
        <v>3791004.46</v>
      </c>
      <c r="AK11" s="47">
        <f t="shared" si="5"/>
        <v>3070344</v>
      </c>
      <c r="AL11" s="56">
        <f t="shared" si="6"/>
        <v>720660.46</v>
      </c>
    </row>
    <row r="12" spans="1:38" ht="15" thickBot="1" x14ac:dyDescent="0.25">
      <c r="A12" s="38" t="s">
        <v>362</v>
      </c>
      <c r="B12" s="38" t="s">
        <v>364</v>
      </c>
      <c r="C12" s="63">
        <v>2360</v>
      </c>
      <c r="D12" s="64" t="s">
        <v>691</v>
      </c>
      <c r="E12" s="251" t="s">
        <v>2815</v>
      </c>
      <c r="F12" s="89">
        <v>844234.19</v>
      </c>
      <c r="G12" s="89">
        <v>38933</v>
      </c>
      <c r="H12" s="89">
        <v>77025.87</v>
      </c>
      <c r="I12" s="251">
        <v>758358.88</v>
      </c>
      <c r="J12" s="251">
        <v>221549.23</v>
      </c>
      <c r="K12" s="232">
        <v>0</v>
      </c>
      <c r="M12" s="232">
        <v>29650</v>
      </c>
      <c r="N12" s="232">
        <v>478.8</v>
      </c>
      <c r="Q12" s="251">
        <v>58240</v>
      </c>
      <c r="R12" s="251">
        <v>2102009.77</v>
      </c>
      <c r="S12" s="73">
        <v>885404.18</v>
      </c>
      <c r="U12" s="73">
        <v>1263.3800000000001</v>
      </c>
      <c r="W12" s="73">
        <v>1321670</v>
      </c>
      <c r="X12" s="73">
        <v>82958</v>
      </c>
      <c r="Y12" s="90">
        <v>1594856</v>
      </c>
      <c r="AB12" s="90">
        <v>393971.07</v>
      </c>
      <c r="AC12" s="90">
        <v>113119.05</v>
      </c>
      <c r="AF12" s="90">
        <v>18275</v>
      </c>
      <c r="AG12" s="72">
        <f t="shared" si="1"/>
        <v>960193.05999999994</v>
      </c>
      <c r="AH12" s="50">
        <f t="shared" si="2"/>
        <v>30128.799999999999</v>
      </c>
      <c r="AI12" s="51">
        <f t="shared" si="3"/>
        <v>930064.25999999989</v>
      </c>
      <c r="AJ12" s="48">
        <f t="shared" si="4"/>
        <v>2291295.56</v>
      </c>
      <c r="AK12" s="47">
        <f t="shared" si="5"/>
        <v>2120221.12</v>
      </c>
      <c r="AL12" s="56">
        <f t="shared" si="6"/>
        <v>171074.43999999994</v>
      </c>
    </row>
    <row r="13" spans="1:38" ht="15" thickBot="1" x14ac:dyDescent="0.25">
      <c r="A13" s="38" t="s">
        <v>362</v>
      </c>
      <c r="B13" s="38" t="s">
        <v>364</v>
      </c>
      <c r="C13" s="63">
        <v>5028</v>
      </c>
      <c r="D13" s="64" t="s">
        <v>692</v>
      </c>
      <c r="E13" s="251" t="s">
        <v>2816</v>
      </c>
      <c r="F13" s="89">
        <v>929946.51</v>
      </c>
      <c r="G13" s="89">
        <v>35109.75</v>
      </c>
      <c r="H13" s="89">
        <v>99365.93</v>
      </c>
      <c r="I13" s="251">
        <v>1149688</v>
      </c>
      <c r="J13" s="251">
        <v>163743.23000000001</v>
      </c>
      <c r="K13" s="232">
        <v>0</v>
      </c>
      <c r="N13" s="232">
        <v>281.61</v>
      </c>
      <c r="O13" s="251">
        <v>48295.5</v>
      </c>
      <c r="Q13" s="251">
        <v>87428.31</v>
      </c>
      <c r="R13" s="251">
        <v>1442563.02</v>
      </c>
      <c r="S13" s="73">
        <v>1035636.63</v>
      </c>
      <c r="U13" s="73">
        <v>1062.6199999999999</v>
      </c>
      <c r="W13" s="73">
        <v>1202437.5</v>
      </c>
      <c r="X13" s="73">
        <v>610340</v>
      </c>
      <c r="Y13" s="90">
        <v>1785447.5</v>
      </c>
      <c r="AB13" s="90">
        <v>651182.49</v>
      </c>
      <c r="AC13" s="90">
        <v>160474.66</v>
      </c>
      <c r="AF13" s="90">
        <v>10500</v>
      </c>
      <c r="AG13" s="72">
        <f t="shared" si="1"/>
        <v>1064422.19</v>
      </c>
      <c r="AH13" s="50">
        <f t="shared" si="2"/>
        <v>281.61</v>
      </c>
      <c r="AI13" s="51">
        <f t="shared" si="3"/>
        <v>1064140.5799999998</v>
      </c>
      <c r="AJ13" s="48">
        <f t="shared" si="4"/>
        <v>2849476.75</v>
      </c>
      <c r="AK13" s="47">
        <f t="shared" si="5"/>
        <v>2607604.6500000004</v>
      </c>
      <c r="AL13" s="56">
        <f t="shared" si="6"/>
        <v>241872.09999999963</v>
      </c>
    </row>
    <row r="14" spans="1:38" ht="15" thickBot="1" x14ac:dyDescent="0.25">
      <c r="A14" s="38" t="s">
        <v>362</v>
      </c>
      <c r="B14" s="38" t="s">
        <v>364</v>
      </c>
      <c r="C14" s="63">
        <v>3227</v>
      </c>
      <c r="D14" s="64" t="s">
        <v>693</v>
      </c>
      <c r="E14" s="251" t="s">
        <v>2817</v>
      </c>
      <c r="F14" s="89">
        <v>411214.3</v>
      </c>
      <c r="G14" s="89">
        <v>2137</v>
      </c>
      <c r="H14" s="89">
        <v>54697.97</v>
      </c>
      <c r="I14" s="251">
        <v>1093796.5900000001</v>
      </c>
      <c r="J14" s="251">
        <v>182557.57</v>
      </c>
      <c r="K14" s="232">
        <v>0</v>
      </c>
      <c r="N14" s="232">
        <v>1477.87</v>
      </c>
      <c r="O14" s="251">
        <v>30845</v>
      </c>
      <c r="Q14" s="251">
        <v>36920.99</v>
      </c>
      <c r="R14" s="251">
        <v>484200</v>
      </c>
      <c r="S14" s="73">
        <v>904076.4</v>
      </c>
      <c r="T14" s="73">
        <v>156850</v>
      </c>
      <c r="U14" s="73">
        <v>328.81</v>
      </c>
      <c r="W14" s="73">
        <v>1163986.5</v>
      </c>
      <c r="X14" s="73">
        <v>602260</v>
      </c>
      <c r="Y14" s="90">
        <v>1602486.5</v>
      </c>
      <c r="AB14" s="90">
        <v>646345.31000000006</v>
      </c>
      <c r="AC14" s="90">
        <v>122006.31</v>
      </c>
      <c r="AF14" s="90">
        <v>21771</v>
      </c>
      <c r="AG14" s="72">
        <f t="shared" si="1"/>
        <v>468049.27</v>
      </c>
      <c r="AH14" s="50">
        <f t="shared" si="2"/>
        <v>1477.87</v>
      </c>
      <c r="AI14" s="51">
        <f t="shared" si="3"/>
        <v>466571.4</v>
      </c>
      <c r="AJ14" s="48">
        <f t="shared" si="4"/>
        <v>2827501.71</v>
      </c>
      <c r="AK14" s="47">
        <f t="shared" si="5"/>
        <v>2392609.12</v>
      </c>
      <c r="AL14" s="56">
        <f t="shared" si="6"/>
        <v>434892.58999999985</v>
      </c>
    </row>
    <row r="15" spans="1:38" ht="15" thickBot="1" x14ac:dyDescent="0.25">
      <c r="A15" s="38" t="s">
        <v>362</v>
      </c>
      <c r="B15" s="38" t="s">
        <v>364</v>
      </c>
      <c r="C15" s="63">
        <v>5146</v>
      </c>
      <c r="D15" s="64" t="s">
        <v>694</v>
      </c>
      <c r="E15" s="251" t="s">
        <v>2818</v>
      </c>
      <c r="F15" s="89">
        <v>1477209.55</v>
      </c>
      <c r="G15" s="89">
        <v>28492</v>
      </c>
      <c r="H15" s="89">
        <v>220106.06</v>
      </c>
      <c r="I15" s="251">
        <v>523369.87</v>
      </c>
      <c r="J15" s="251">
        <v>38639.22</v>
      </c>
      <c r="K15" s="232">
        <v>0</v>
      </c>
      <c r="L15" s="232">
        <v>4541.75</v>
      </c>
      <c r="M15" s="232">
        <v>247315</v>
      </c>
      <c r="N15" s="232">
        <v>286.83999999999997</v>
      </c>
      <c r="O15" s="251">
        <v>244134.52</v>
      </c>
      <c r="Q15" s="251">
        <v>12459.14</v>
      </c>
      <c r="R15" s="251">
        <v>1884119.29</v>
      </c>
      <c r="S15" s="73">
        <v>1646835.51</v>
      </c>
      <c r="U15" s="73">
        <v>1772.51</v>
      </c>
      <c r="V15" s="73">
        <v>510</v>
      </c>
      <c r="W15" s="73">
        <v>1136683.08</v>
      </c>
      <c r="X15" s="73">
        <v>360320</v>
      </c>
      <c r="Y15" s="90">
        <v>1512639.08</v>
      </c>
      <c r="Z15" s="90">
        <v>2340</v>
      </c>
      <c r="AB15" s="90">
        <v>1316514.94</v>
      </c>
      <c r="AC15" s="90">
        <v>460990.04</v>
      </c>
      <c r="AF15" s="90">
        <v>38205</v>
      </c>
      <c r="AG15" s="72">
        <f t="shared" si="1"/>
        <v>1725807.61</v>
      </c>
      <c r="AH15" s="50">
        <f t="shared" si="2"/>
        <v>252143.59</v>
      </c>
      <c r="AI15" s="51">
        <f t="shared" si="3"/>
        <v>1473664.02</v>
      </c>
      <c r="AJ15" s="48">
        <f t="shared" si="4"/>
        <v>3146121.1</v>
      </c>
      <c r="AK15" s="47">
        <f t="shared" si="5"/>
        <v>3330689.06</v>
      </c>
      <c r="AL15" s="56">
        <f t="shared" si="6"/>
        <v>-184567.95999999996</v>
      </c>
    </row>
    <row r="16" spans="1:38" ht="15" thickBot="1" x14ac:dyDescent="0.25">
      <c r="A16" s="38" t="s">
        <v>362</v>
      </c>
      <c r="B16" s="38" t="s">
        <v>364</v>
      </c>
      <c r="C16" s="63">
        <v>3255</v>
      </c>
      <c r="D16" s="64" t="s">
        <v>695</v>
      </c>
      <c r="E16" s="251" t="s">
        <v>2819</v>
      </c>
      <c r="F16" s="89">
        <v>679190.03</v>
      </c>
      <c r="G16" s="89">
        <v>0</v>
      </c>
      <c r="H16" s="89">
        <v>54867</v>
      </c>
      <c r="I16" s="251">
        <v>665657.53</v>
      </c>
      <c r="J16" s="251">
        <v>227747.76</v>
      </c>
      <c r="K16" s="232">
        <v>0</v>
      </c>
      <c r="N16" s="232">
        <v>365.31</v>
      </c>
      <c r="Q16" s="251">
        <v>29350</v>
      </c>
      <c r="R16" s="251">
        <v>2403607</v>
      </c>
      <c r="S16" s="73">
        <v>1113682.44</v>
      </c>
      <c r="T16" s="73">
        <v>170720</v>
      </c>
      <c r="U16" s="73">
        <v>467.79</v>
      </c>
      <c r="W16" s="73">
        <v>1069382.2</v>
      </c>
      <c r="X16" s="73">
        <v>19000</v>
      </c>
      <c r="Y16" s="90">
        <v>1530702.2</v>
      </c>
      <c r="Z16" s="90">
        <v>2540</v>
      </c>
      <c r="AB16" s="90">
        <v>371256.29</v>
      </c>
      <c r="AC16" s="90">
        <v>138684.64000000001</v>
      </c>
      <c r="AF16" s="90">
        <v>24364</v>
      </c>
      <c r="AG16" s="72">
        <f t="shared" si="1"/>
        <v>734057.03</v>
      </c>
      <c r="AH16" s="50">
        <f t="shared" si="2"/>
        <v>365.31</v>
      </c>
      <c r="AI16" s="51">
        <f t="shared" si="3"/>
        <v>733691.72</v>
      </c>
      <c r="AJ16" s="48">
        <f t="shared" si="4"/>
        <v>2373252.4299999997</v>
      </c>
      <c r="AK16" s="47">
        <f t="shared" si="5"/>
        <v>2067547.13</v>
      </c>
      <c r="AL16" s="56">
        <f t="shared" si="6"/>
        <v>305705.29999999981</v>
      </c>
    </row>
    <row r="17" spans="1:38" ht="15" thickBot="1" x14ac:dyDescent="0.25">
      <c r="A17" s="38" t="s">
        <v>362</v>
      </c>
      <c r="B17" s="38" t="s">
        <v>364</v>
      </c>
      <c r="C17" s="63">
        <v>4631</v>
      </c>
      <c r="D17" s="64" t="s">
        <v>696</v>
      </c>
      <c r="E17" s="251" t="s">
        <v>2820</v>
      </c>
      <c r="F17" s="89">
        <v>1809193.05</v>
      </c>
      <c r="G17" s="89">
        <v>0</v>
      </c>
      <c r="H17" s="89">
        <v>190717.12</v>
      </c>
      <c r="I17" s="251">
        <v>455110.2</v>
      </c>
      <c r="J17" s="251">
        <v>129488.93</v>
      </c>
      <c r="K17" s="232">
        <v>0</v>
      </c>
      <c r="N17" s="232">
        <v>669</v>
      </c>
      <c r="O17" s="251">
        <v>441685</v>
      </c>
      <c r="Q17" s="251">
        <v>71794.75</v>
      </c>
      <c r="R17" s="251">
        <v>2696435.34</v>
      </c>
      <c r="S17" s="73">
        <v>1354755.82</v>
      </c>
      <c r="U17" s="73">
        <v>1975.14</v>
      </c>
      <c r="W17" s="73">
        <v>698830.5</v>
      </c>
      <c r="X17" s="73">
        <v>106800</v>
      </c>
      <c r="Y17" s="90">
        <v>1027114.5</v>
      </c>
      <c r="AB17" s="90">
        <v>683921.13</v>
      </c>
      <c r="AC17" s="90">
        <v>101143.02</v>
      </c>
      <c r="AF17" s="90">
        <v>29924</v>
      </c>
      <c r="AG17" s="72">
        <f t="shared" si="1"/>
        <v>1999910.17</v>
      </c>
      <c r="AH17" s="50">
        <f t="shared" si="2"/>
        <v>669</v>
      </c>
      <c r="AI17" s="51">
        <f t="shared" si="3"/>
        <v>1999241.17</v>
      </c>
      <c r="AJ17" s="48">
        <f t="shared" si="4"/>
        <v>2162361.46</v>
      </c>
      <c r="AK17" s="47">
        <f t="shared" si="5"/>
        <v>1842102.65</v>
      </c>
      <c r="AL17" s="56">
        <f t="shared" si="6"/>
        <v>320258.81000000006</v>
      </c>
    </row>
    <row r="18" spans="1:38" ht="15" thickBot="1" x14ac:dyDescent="0.25">
      <c r="A18" s="38" t="s">
        <v>362</v>
      </c>
      <c r="B18" s="38" t="s">
        <v>364</v>
      </c>
      <c r="C18" s="63">
        <v>4306</v>
      </c>
      <c r="D18" s="64" t="s">
        <v>697</v>
      </c>
      <c r="E18" s="251" t="s">
        <v>2821</v>
      </c>
      <c r="F18" s="89">
        <v>731829.33</v>
      </c>
      <c r="G18" s="89">
        <v>63760</v>
      </c>
      <c r="H18" s="89">
        <v>102702.85</v>
      </c>
      <c r="I18" s="251">
        <v>1045562.95</v>
      </c>
      <c r="J18" s="251">
        <v>334682.52</v>
      </c>
      <c r="K18" s="232">
        <v>1850</v>
      </c>
      <c r="L18" s="232">
        <v>7330</v>
      </c>
      <c r="N18" s="232">
        <v>1022.06</v>
      </c>
      <c r="O18" s="251">
        <v>229280</v>
      </c>
      <c r="Q18" s="251">
        <v>56812.800000000003</v>
      </c>
      <c r="R18" s="251">
        <v>2510757.66</v>
      </c>
      <c r="S18" s="73">
        <v>1195613.8899999999</v>
      </c>
      <c r="T18" s="73">
        <v>84885</v>
      </c>
      <c r="U18" s="73">
        <v>1430.53</v>
      </c>
      <c r="W18" s="73">
        <v>1047912</v>
      </c>
      <c r="X18" s="73">
        <v>734810</v>
      </c>
      <c r="Y18" s="90">
        <v>1774879</v>
      </c>
      <c r="AB18" s="90">
        <v>880059.93</v>
      </c>
      <c r="AC18" s="90">
        <v>222345.86</v>
      </c>
      <c r="AF18" s="90">
        <v>36729</v>
      </c>
      <c r="AG18" s="72">
        <f t="shared" si="1"/>
        <v>898292.17999999993</v>
      </c>
      <c r="AH18" s="50">
        <f t="shared" si="2"/>
        <v>10202.06</v>
      </c>
      <c r="AI18" s="51">
        <f t="shared" si="3"/>
        <v>888090.11999999988</v>
      </c>
      <c r="AJ18" s="48">
        <f t="shared" si="4"/>
        <v>3064651.42</v>
      </c>
      <c r="AK18" s="47">
        <f t="shared" si="5"/>
        <v>2914013.79</v>
      </c>
      <c r="AL18" s="56">
        <f t="shared" si="6"/>
        <v>150637.62999999989</v>
      </c>
    </row>
    <row r="19" spans="1:38" ht="15" thickBot="1" x14ac:dyDescent="0.25">
      <c r="A19" s="38" t="s">
        <v>362</v>
      </c>
      <c r="B19" s="38" t="s">
        <v>364</v>
      </c>
      <c r="C19" s="63">
        <v>5667</v>
      </c>
      <c r="D19" s="64" t="s">
        <v>698</v>
      </c>
      <c r="E19" s="251" t="s">
        <v>2822</v>
      </c>
      <c r="F19" s="89">
        <v>1719509.67</v>
      </c>
      <c r="G19" s="89">
        <v>0</v>
      </c>
      <c r="H19" s="89">
        <v>126681.33</v>
      </c>
      <c r="I19" s="251">
        <v>3143364.59</v>
      </c>
      <c r="J19" s="251">
        <v>867787.75</v>
      </c>
      <c r="K19" s="232">
        <v>0</v>
      </c>
      <c r="N19" s="232">
        <v>7746.85</v>
      </c>
      <c r="O19" s="251">
        <v>275735</v>
      </c>
      <c r="Q19" s="251">
        <v>113305.73</v>
      </c>
      <c r="R19" s="251">
        <v>684118.79</v>
      </c>
      <c r="S19" s="73">
        <v>1045386.8</v>
      </c>
      <c r="U19" s="73">
        <v>3391.31</v>
      </c>
      <c r="W19" s="73">
        <v>1265040</v>
      </c>
      <c r="X19" s="73">
        <v>601540</v>
      </c>
      <c r="Y19" s="90">
        <v>1883510</v>
      </c>
      <c r="AB19" s="90">
        <v>570821.54</v>
      </c>
      <c r="AC19" s="90">
        <v>260266.37</v>
      </c>
      <c r="AF19" s="90">
        <v>38069</v>
      </c>
      <c r="AG19" s="72">
        <f t="shared" si="1"/>
        <v>1846191</v>
      </c>
      <c r="AH19" s="50">
        <f t="shared" si="2"/>
        <v>7746.85</v>
      </c>
      <c r="AI19" s="51">
        <f t="shared" si="3"/>
        <v>1838444.15</v>
      </c>
      <c r="AJ19" s="48">
        <f t="shared" si="4"/>
        <v>2915358.1100000003</v>
      </c>
      <c r="AK19" s="47">
        <f t="shared" si="5"/>
        <v>2752666.91</v>
      </c>
      <c r="AL19" s="56">
        <f t="shared" si="6"/>
        <v>162691.20000000019</v>
      </c>
    </row>
    <row r="20" spans="1:38" ht="15" thickBot="1" x14ac:dyDescent="0.25">
      <c r="A20" s="38" t="s">
        <v>362</v>
      </c>
      <c r="B20" s="38" t="s">
        <v>364</v>
      </c>
      <c r="C20" s="63">
        <v>1990</v>
      </c>
      <c r="D20" s="64" t="s">
        <v>699</v>
      </c>
      <c r="E20" s="251" t="s">
        <v>2823</v>
      </c>
      <c r="F20" s="89">
        <v>338346.57</v>
      </c>
      <c r="G20" s="89">
        <v>6674.5</v>
      </c>
      <c r="H20" s="89">
        <v>62950.37</v>
      </c>
      <c r="I20" s="251">
        <v>481913.44</v>
      </c>
      <c r="J20" s="251">
        <v>112965.9</v>
      </c>
      <c r="K20" s="232">
        <v>0</v>
      </c>
      <c r="L20" s="232">
        <v>1613.12</v>
      </c>
      <c r="M20" s="232">
        <v>40000</v>
      </c>
      <c r="N20" s="232">
        <v>197.5</v>
      </c>
      <c r="Q20" s="251">
        <v>29866.95</v>
      </c>
      <c r="R20" s="251">
        <v>865361.67</v>
      </c>
      <c r="S20" s="73">
        <v>667071.4</v>
      </c>
      <c r="U20" s="73">
        <v>368.88</v>
      </c>
      <c r="V20" s="73">
        <v>10</v>
      </c>
      <c r="W20" s="73">
        <v>1287117</v>
      </c>
      <c r="X20" s="73">
        <v>115910</v>
      </c>
      <c r="Y20" s="90">
        <v>1520201</v>
      </c>
      <c r="AB20" s="90">
        <v>346024.6</v>
      </c>
      <c r="AC20" s="90">
        <v>89217.46</v>
      </c>
      <c r="AF20" s="90">
        <v>500</v>
      </c>
      <c r="AG20" s="72">
        <f t="shared" si="1"/>
        <v>407971.44</v>
      </c>
      <c r="AH20" s="50">
        <f t="shared" si="2"/>
        <v>41810.620000000003</v>
      </c>
      <c r="AI20" s="51">
        <f t="shared" si="3"/>
        <v>366160.82</v>
      </c>
      <c r="AJ20" s="48">
        <f t="shared" si="4"/>
        <v>2070477.28</v>
      </c>
      <c r="AK20" s="47">
        <f t="shared" si="5"/>
        <v>1955943.06</v>
      </c>
      <c r="AL20" s="56">
        <f t="shared" si="6"/>
        <v>114534.21999999997</v>
      </c>
    </row>
    <row r="21" spans="1:38" ht="15" thickBot="1" x14ac:dyDescent="0.25">
      <c r="A21" s="38" t="s">
        <v>362</v>
      </c>
      <c r="B21" s="38" t="s">
        <v>364</v>
      </c>
      <c r="C21" s="63">
        <v>2504</v>
      </c>
      <c r="D21" s="64" t="s">
        <v>700</v>
      </c>
      <c r="E21" s="251" t="s">
        <v>2824</v>
      </c>
      <c r="F21" s="89">
        <v>529746.55000000005</v>
      </c>
      <c r="G21" s="89">
        <v>20441.75</v>
      </c>
      <c r="H21" s="89">
        <v>46055.18</v>
      </c>
      <c r="I21" s="251">
        <v>696108.88</v>
      </c>
      <c r="J21" s="251">
        <v>243977.74</v>
      </c>
      <c r="K21" s="232">
        <v>0</v>
      </c>
      <c r="N21" s="232">
        <v>621.53</v>
      </c>
      <c r="O21" s="251">
        <v>62450</v>
      </c>
      <c r="Q21" s="251">
        <v>46318.32</v>
      </c>
      <c r="R21" s="251">
        <v>1709584.67</v>
      </c>
      <c r="S21" s="73">
        <v>608639.55000000005</v>
      </c>
      <c r="U21" s="73">
        <v>668.03</v>
      </c>
      <c r="W21" s="73">
        <v>1217949</v>
      </c>
      <c r="X21" s="73">
        <v>136900</v>
      </c>
      <c r="Y21" s="90">
        <v>1457182</v>
      </c>
      <c r="AB21" s="90">
        <v>284442.09000000003</v>
      </c>
      <c r="AC21" s="90">
        <v>187210.26</v>
      </c>
      <c r="AF21" s="90">
        <v>650</v>
      </c>
      <c r="AG21" s="72">
        <f t="shared" si="1"/>
        <v>596243.4800000001</v>
      </c>
      <c r="AH21" s="50">
        <f t="shared" si="2"/>
        <v>621.53</v>
      </c>
      <c r="AI21" s="51">
        <f t="shared" si="3"/>
        <v>595621.95000000007</v>
      </c>
      <c r="AJ21" s="48">
        <f t="shared" si="4"/>
        <v>1964156.58</v>
      </c>
      <c r="AK21" s="47">
        <f t="shared" si="5"/>
        <v>1929484.35</v>
      </c>
      <c r="AL21" s="56">
        <f t="shared" si="6"/>
        <v>34672.229999999981</v>
      </c>
    </row>
    <row r="22" spans="1:38" ht="15" thickBot="1" x14ac:dyDescent="0.25">
      <c r="A22" s="38" t="s">
        <v>362</v>
      </c>
      <c r="B22" s="38" t="s">
        <v>364</v>
      </c>
      <c r="C22" s="63">
        <v>2869</v>
      </c>
      <c r="D22" s="64" t="s">
        <v>701</v>
      </c>
      <c r="E22" s="251" t="s">
        <v>2928</v>
      </c>
      <c r="F22" s="89">
        <v>566759.22</v>
      </c>
      <c r="G22" s="89">
        <v>15797.75</v>
      </c>
      <c r="H22" s="89">
        <v>87344.48</v>
      </c>
      <c r="I22" s="251">
        <v>854249.76</v>
      </c>
      <c r="J22" s="251">
        <v>275123.43</v>
      </c>
      <c r="K22" s="232">
        <v>0</v>
      </c>
      <c r="L22" s="232">
        <v>34300</v>
      </c>
      <c r="M22" s="232">
        <v>274250</v>
      </c>
      <c r="N22" s="232">
        <v>692.66</v>
      </c>
      <c r="Q22" s="251">
        <v>111283.82</v>
      </c>
      <c r="R22" s="251">
        <v>2287426.9300000002</v>
      </c>
      <c r="S22" s="73">
        <v>649720.6</v>
      </c>
      <c r="U22" s="73">
        <v>211.76</v>
      </c>
      <c r="V22" s="73">
        <v>30</v>
      </c>
      <c r="W22" s="73">
        <v>864778.5</v>
      </c>
      <c r="X22" s="73">
        <v>235640</v>
      </c>
      <c r="Y22" s="90">
        <v>1159193.5</v>
      </c>
      <c r="AB22" s="90">
        <v>486477.81</v>
      </c>
      <c r="AC22" s="90">
        <v>206897.95</v>
      </c>
      <c r="AF22" s="90">
        <v>500</v>
      </c>
      <c r="AG22" s="72">
        <f t="shared" si="1"/>
        <v>669901.44999999995</v>
      </c>
      <c r="AH22" s="50">
        <f t="shared" si="2"/>
        <v>309242.65999999997</v>
      </c>
      <c r="AI22" s="51">
        <f t="shared" si="3"/>
        <v>360658.79</v>
      </c>
      <c r="AJ22" s="48">
        <f t="shared" si="4"/>
        <v>1750380.8599999999</v>
      </c>
      <c r="AK22" s="47">
        <f t="shared" si="5"/>
        <v>1853069.26</v>
      </c>
      <c r="AL22" s="56">
        <f t="shared" si="6"/>
        <v>-102688.40000000014</v>
      </c>
    </row>
    <row r="23" spans="1:38" ht="15" thickBot="1" x14ac:dyDescent="0.25">
      <c r="A23" s="38" t="s">
        <v>367</v>
      </c>
      <c r="B23" s="38" t="s">
        <v>368</v>
      </c>
      <c r="C23" s="63">
        <v>1771</v>
      </c>
      <c r="D23" s="64" t="s">
        <v>702</v>
      </c>
      <c r="E23" s="251" t="s">
        <v>2825</v>
      </c>
      <c r="F23" s="89">
        <v>196186.06</v>
      </c>
      <c r="G23" s="89">
        <v>0</v>
      </c>
      <c r="H23" s="89">
        <v>34159.360000000001</v>
      </c>
      <c r="I23" s="251">
        <v>839948.28</v>
      </c>
      <c r="J23" s="251">
        <v>242443.2</v>
      </c>
      <c r="K23" s="232">
        <v>0</v>
      </c>
      <c r="L23" s="232">
        <v>37200</v>
      </c>
      <c r="N23" s="232">
        <v>1180.19</v>
      </c>
      <c r="Q23" s="251">
        <v>33620</v>
      </c>
      <c r="R23" s="251">
        <v>2091979.99</v>
      </c>
      <c r="S23" s="73">
        <v>651674.89</v>
      </c>
      <c r="U23" s="73">
        <v>198.78</v>
      </c>
      <c r="W23" s="73">
        <v>623297</v>
      </c>
      <c r="X23" s="73">
        <v>13560</v>
      </c>
      <c r="Y23" s="90">
        <v>686397</v>
      </c>
      <c r="AB23" s="90">
        <v>371732.44</v>
      </c>
      <c r="AC23" s="90">
        <v>172465.95</v>
      </c>
      <c r="AG23" s="72">
        <f t="shared" si="1"/>
        <v>230345.41999999998</v>
      </c>
      <c r="AH23" s="50">
        <f t="shared" si="2"/>
        <v>38380.19</v>
      </c>
      <c r="AI23" s="51">
        <f t="shared" si="3"/>
        <v>191965.22999999998</v>
      </c>
      <c r="AJ23" s="48">
        <f t="shared" si="4"/>
        <v>1288730.67</v>
      </c>
      <c r="AK23" s="47">
        <f t="shared" si="5"/>
        <v>1230595.3899999999</v>
      </c>
      <c r="AL23" s="56">
        <f t="shared" si="6"/>
        <v>58135.280000000028</v>
      </c>
    </row>
    <row r="24" spans="1:38" ht="15" thickBot="1" x14ac:dyDescent="0.25">
      <c r="A24" s="38" t="s">
        <v>367</v>
      </c>
      <c r="B24" s="38" t="s">
        <v>368</v>
      </c>
      <c r="C24" s="63">
        <v>5076</v>
      </c>
      <c r="D24" s="64" t="s">
        <v>703</v>
      </c>
      <c r="E24" s="251" t="s">
        <v>2826</v>
      </c>
      <c r="F24" s="89">
        <v>688626.77</v>
      </c>
      <c r="G24" s="89">
        <v>9600</v>
      </c>
      <c r="H24" s="89">
        <v>21104.42</v>
      </c>
      <c r="I24" s="251">
        <v>662102.84</v>
      </c>
      <c r="J24" s="251">
        <v>275616.07</v>
      </c>
      <c r="K24" s="232">
        <v>0</v>
      </c>
      <c r="L24" s="232">
        <v>160182.51999999999</v>
      </c>
      <c r="M24" s="232">
        <v>15744</v>
      </c>
      <c r="N24" s="232">
        <v>1099.3599999999999</v>
      </c>
      <c r="O24" s="251">
        <v>64445</v>
      </c>
      <c r="Q24" s="251">
        <v>74700</v>
      </c>
      <c r="S24" s="73">
        <v>985596.02</v>
      </c>
      <c r="T24" s="73">
        <v>120181</v>
      </c>
      <c r="U24" s="73">
        <v>943.81</v>
      </c>
      <c r="W24" s="73">
        <v>1463576.5</v>
      </c>
      <c r="Y24" s="90">
        <v>1835911.5</v>
      </c>
      <c r="AB24" s="90">
        <v>456426.79</v>
      </c>
      <c r="AC24" s="90">
        <v>136053.5</v>
      </c>
      <c r="AG24" s="72">
        <f t="shared" si="1"/>
        <v>719331.19000000006</v>
      </c>
      <c r="AH24" s="50">
        <f t="shared" si="2"/>
        <v>177025.87999999998</v>
      </c>
      <c r="AI24" s="51">
        <f t="shared" si="3"/>
        <v>542305.31000000006</v>
      </c>
      <c r="AJ24" s="48">
        <f t="shared" si="4"/>
        <v>2570297.33</v>
      </c>
      <c r="AK24" s="47">
        <f t="shared" si="5"/>
        <v>2428391.79</v>
      </c>
      <c r="AL24" s="56">
        <f t="shared" si="6"/>
        <v>141905.54000000004</v>
      </c>
    </row>
    <row r="25" spans="1:38" ht="15" thickBot="1" x14ac:dyDescent="0.25">
      <c r="A25" s="38" t="s">
        <v>367</v>
      </c>
      <c r="B25" s="38" t="s">
        <v>368</v>
      </c>
      <c r="C25" s="63">
        <v>1132</v>
      </c>
      <c r="D25" s="64" t="s">
        <v>704</v>
      </c>
      <c r="E25" s="251" t="s">
        <v>2827</v>
      </c>
      <c r="F25" s="89">
        <v>349528.37</v>
      </c>
      <c r="G25" s="89">
        <v>0</v>
      </c>
      <c r="H25" s="89">
        <v>58072.29</v>
      </c>
      <c r="I25" s="251">
        <v>1072456.56</v>
      </c>
      <c r="J25" s="251">
        <v>261702.63</v>
      </c>
      <c r="K25" s="232">
        <v>350</v>
      </c>
      <c r="L25" s="232">
        <v>37019.24</v>
      </c>
      <c r="N25" s="232">
        <v>38.69</v>
      </c>
      <c r="R25" s="251">
        <v>1967042.37</v>
      </c>
      <c r="S25" s="73">
        <v>619902.80000000005</v>
      </c>
      <c r="U25" s="73">
        <v>475.99</v>
      </c>
      <c r="W25" s="73">
        <v>1820976.11</v>
      </c>
      <c r="X25" s="73">
        <v>29060.29</v>
      </c>
      <c r="Y25" s="90">
        <v>1872821.5</v>
      </c>
      <c r="AA25" s="90">
        <v>3956</v>
      </c>
      <c r="AB25" s="90">
        <v>254457.99</v>
      </c>
      <c r="AC25" s="90">
        <v>147058.97</v>
      </c>
      <c r="AG25" s="72">
        <f t="shared" si="1"/>
        <v>407600.66</v>
      </c>
      <c r="AH25" s="50">
        <f t="shared" si="2"/>
        <v>37407.93</v>
      </c>
      <c r="AI25" s="51">
        <f t="shared" si="3"/>
        <v>370192.73</v>
      </c>
      <c r="AJ25" s="48">
        <f t="shared" si="4"/>
        <v>2470415.1900000004</v>
      </c>
      <c r="AK25" s="47">
        <f t="shared" si="5"/>
        <v>2278294.4600000004</v>
      </c>
      <c r="AL25" s="56">
        <f t="shared" si="6"/>
        <v>192120.72999999998</v>
      </c>
    </row>
    <row r="26" spans="1:38" ht="15" thickBot="1" x14ac:dyDescent="0.25">
      <c r="A26" s="38" t="s">
        <v>367</v>
      </c>
      <c r="B26" s="38" t="s">
        <v>368</v>
      </c>
      <c r="C26" s="63">
        <v>2987</v>
      </c>
      <c r="D26" s="64" t="s">
        <v>705</v>
      </c>
      <c r="E26" s="251" t="s">
        <v>2828</v>
      </c>
      <c r="F26" s="89">
        <v>670300.42000000004</v>
      </c>
      <c r="G26" s="89">
        <v>0</v>
      </c>
      <c r="H26" s="89">
        <v>43612.57</v>
      </c>
      <c r="I26" s="251">
        <v>631059.68000000005</v>
      </c>
      <c r="J26" s="251">
        <v>178801.55</v>
      </c>
      <c r="K26" s="232">
        <v>0</v>
      </c>
      <c r="L26" s="232">
        <v>80956.570000000007</v>
      </c>
      <c r="M26" s="232">
        <v>245300</v>
      </c>
      <c r="N26" s="232">
        <v>815.17</v>
      </c>
      <c r="R26" s="251">
        <v>1301651.56</v>
      </c>
      <c r="S26" s="73">
        <v>845013.17</v>
      </c>
      <c r="T26" s="73">
        <v>24435.4</v>
      </c>
      <c r="U26" s="73">
        <v>735.42</v>
      </c>
      <c r="W26" s="73">
        <v>428470</v>
      </c>
      <c r="X26" s="73">
        <v>20000</v>
      </c>
      <c r="Y26" s="90">
        <v>544470</v>
      </c>
      <c r="AB26" s="90">
        <v>523997.89</v>
      </c>
      <c r="AC26" s="90">
        <v>157840.15</v>
      </c>
      <c r="AG26" s="72">
        <f t="shared" si="1"/>
        <v>713912.99</v>
      </c>
      <c r="AH26" s="50">
        <f t="shared" si="2"/>
        <v>327071.74</v>
      </c>
      <c r="AI26" s="51">
        <f t="shared" si="3"/>
        <v>386841.25</v>
      </c>
      <c r="AJ26" s="48">
        <f t="shared" si="4"/>
        <v>1318653.9900000002</v>
      </c>
      <c r="AK26" s="47">
        <f t="shared" si="5"/>
        <v>1226308.04</v>
      </c>
      <c r="AL26" s="56">
        <f t="shared" si="6"/>
        <v>92345.950000000186</v>
      </c>
    </row>
    <row r="27" spans="1:38" ht="15" thickBot="1" x14ac:dyDescent="0.25">
      <c r="A27" s="38" t="s">
        <v>367</v>
      </c>
      <c r="B27" s="38" t="s">
        <v>368</v>
      </c>
      <c r="C27" s="63">
        <v>2340</v>
      </c>
      <c r="D27" s="64" t="s">
        <v>706</v>
      </c>
      <c r="E27" s="251" t="s">
        <v>2829</v>
      </c>
      <c r="F27" s="89">
        <v>531119.17000000004</v>
      </c>
      <c r="G27" s="89">
        <v>0</v>
      </c>
      <c r="H27" s="89">
        <v>41299.47</v>
      </c>
      <c r="I27" s="251">
        <v>1801994.65</v>
      </c>
      <c r="J27" s="251">
        <v>292627.96000000002</v>
      </c>
      <c r="K27" s="232">
        <v>0</v>
      </c>
      <c r="L27" s="232">
        <v>72000</v>
      </c>
      <c r="N27" s="232">
        <v>407.03</v>
      </c>
      <c r="R27" s="251">
        <v>1776680.82</v>
      </c>
      <c r="S27" s="73">
        <v>1442327.08</v>
      </c>
      <c r="U27" s="73">
        <v>705.88</v>
      </c>
      <c r="W27" s="73">
        <v>823724.6</v>
      </c>
      <c r="X27" s="73">
        <v>15000</v>
      </c>
      <c r="Y27" s="90">
        <v>1359050.2</v>
      </c>
      <c r="AB27" s="90">
        <v>405043.27</v>
      </c>
      <c r="AC27" s="90">
        <v>240657.46</v>
      </c>
      <c r="AG27" s="72">
        <f t="shared" si="1"/>
        <v>572418.64</v>
      </c>
      <c r="AH27" s="50">
        <f t="shared" si="2"/>
        <v>72407.03</v>
      </c>
      <c r="AI27" s="51">
        <f t="shared" si="3"/>
        <v>500011.61</v>
      </c>
      <c r="AJ27" s="48">
        <f t="shared" si="4"/>
        <v>2281757.56</v>
      </c>
      <c r="AK27" s="47">
        <f t="shared" si="5"/>
        <v>2004750.93</v>
      </c>
      <c r="AL27" s="56">
        <f t="shared" si="6"/>
        <v>277006.63000000012</v>
      </c>
    </row>
    <row r="28" spans="1:38" ht="15" thickBot="1" x14ac:dyDescent="0.25">
      <c r="A28" s="38" t="s">
        <v>371</v>
      </c>
      <c r="B28" s="38" t="s">
        <v>372</v>
      </c>
      <c r="C28" s="63">
        <v>4716</v>
      </c>
      <c r="D28" s="64" t="s">
        <v>707</v>
      </c>
      <c r="E28" s="251" t="s">
        <v>2830</v>
      </c>
      <c r="F28" s="89">
        <v>900803.84</v>
      </c>
      <c r="G28" s="89">
        <v>24128</v>
      </c>
      <c r="H28" s="89">
        <v>65779.97</v>
      </c>
      <c r="I28" s="251">
        <v>1280649.8</v>
      </c>
      <c r="J28" s="251">
        <v>509513.58</v>
      </c>
      <c r="K28" s="232">
        <v>1500</v>
      </c>
      <c r="L28" s="232">
        <v>48640</v>
      </c>
      <c r="M28" s="232">
        <v>91709.62</v>
      </c>
      <c r="N28" s="232">
        <v>1372.81</v>
      </c>
      <c r="O28" s="251">
        <v>328742.82</v>
      </c>
      <c r="Q28" s="251">
        <v>45077.88</v>
      </c>
      <c r="R28" s="251">
        <v>2074982.75</v>
      </c>
      <c r="S28" s="73">
        <v>2023375.88</v>
      </c>
      <c r="T28" s="73">
        <v>99713.18</v>
      </c>
      <c r="U28" s="73">
        <v>1346.01</v>
      </c>
      <c r="W28" s="73">
        <v>2380588</v>
      </c>
      <c r="X28" s="73">
        <v>51300</v>
      </c>
      <c r="Y28" s="90">
        <v>3143508</v>
      </c>
      <c r="AB28" s="90">
        <v>682548.99</v>
      </c>
      <c r="AC28" s="90">
        <v>235044.37</v>
      </c>
      <c r="AG28" s="72">
        <f t="shared" si="1"/>
        <v>990711.80999999994</v>
      </c>
      <c r="AH28" s="50">
        <f t="shared" si="2"/>
        <v>143222.43</v>
      </c>
      <c r="AI28" s="51">
        <f t="shared" si="3"/>
        <v>847489.37999999989</v>
      </c>
      <c r="AJ28" s="48">
        <f t="shared" si="4"/>
        <v>4556323.07</v>
      </c>
      <c r="AK28" s="47">
        <f t="shared" si="5"/>
        <v>4061101.3600000003</v>
      </c>
      <c r="AL28" s="56">
        <f t="shared" si="6"/>
        <v>495221.70999999996</v>
      </c>
    </row>
    <row r="29" spans="1:38" ht="15" thickBot="1" x14ac:dyDescent="0.25">
      <c r="A29" s="38" t="s">
        <v>371</v>
      </c>
      <c r="B29" s="38" t="s">
        <v>372</v>
      </c>
      <c r="C29" s="63">
        <v>2694</v>
      </c>
      <c r="D29" s="64" t="s">
        <v>708</v>
      </c>
      <c r="E29" s="251" t="s">
        <v>2831</v>
      </c>
      <c r="F29" s="89">
        <v>613910.87</v>
      </c>
      <c r="G29" s="89">
        <v>4204.5</v>
      </c>
      <c r="H29" s="89">
        <v>105173.95</v>
      </c>
      <c r="I29" s="251">
        <v>538969.34</v>
      </c>
      <c r="J29" s="251">
        <v>215666.15</v>
      </c>
      <c r="K29" s="232">
        <v>0</v>
      </c>
      <c r="L29" s="232">
        <v>22012.11</v>
      </c>
      <c r="M29" s="232">
        <v>98210</v>
      </c>
      <c r="N29" s="232">
        <v>531.84</v>
      </c>
      <c r="R29" s="251">
        <v>1942599.48</v>
      </c>
      <c r="S29" s="73">
        <v>855531.58</v>
      </c>
      <c r="U29" s="73">
        <v>841.23</v>
      </c>
      <c r="W29" s="73">
        <v>949780</v>
      </c>
      <c r="X29" s="73">
        <v>18000</v>
      </c>
      <c r="Y29" s="90">
        <v>1126180</v>
      </c>
      <c r="AA29" s="90">
        <v>4168</v>
      </c>
      <c r="AB29" s="90">
        <v>377111.54</v>
      </c>
      <c r="AC29" s="90">
        <v>132571.38</v>
      </c>
      <c r="AG29" s="72">
        <f t="shared" si="1"/>
        <v>723289.32</v>
      </c>
      <c r="AH29" s="50">
        <f t="shared" si="2"/>
        <v>120753.95</v>
      </c>
      <c r="AI29" s="51">
        <f t="shared" si="3"/>
        <v>602535.37</v>
      </c>
      <c r="AJ29" s="48">
        <f t="shared" si="4"/>
        <v>1824152.81</v>
      </c>
      <c r="AK29" s="47">
        <f t="shared" si="5"/>
        <v>1640030.92</v>
      </c>
      <c r="AL29" s="56">
        <f t="shared" si="6"/>
        <v>184121.89000000013</v>
      </c>
    </row>
    <row r="30" spans="1:38" ht="15" thickBot="1" x14ac:dyDescent="0.25">
      <c r="A30" s="38" t="s">
        <v>371</v>
      </c>
      <c r="B30" s="38" t="s">
        <v>372</v>
      </c>
      <c r="C30" s="63">
        <v>3656</v>
      </c>
      <c r="D30" s="64" t="s">
        <v>709</v>
      </c>
      <c r="E30" s="251" t="s">
        <v>2832</v>
      </c>
      <c r="F30" s="89">
        <v>865188.32</v>
      </c>
      <c r="G30" s="89">
        <v>5753</v>
      </c>
      <c r="H30" s="89">
        <v>99323.82</v>
      </c>
      <c r="I30" s="251">
        <v>847587.19</v>
      </c>
      <c r="J30" s="251">
        <v>242571.34</v>
      </c>
      <c r="K30" s="232">
        <v>0</v>
      </c>
      <c r="L30" s="232">
        <v>12150</v>
      </c>
      <c r="N30" s="232">
        <v>563.27</v>
      </c>
      <c r="Q30" s="251">
        <v>1056.52</v>
      </c>
      <c r="R30" s="251">
        <v>1357301.45</v>
      </c>
      <c r="S30" s="73">
        <v>1250971.47</v>
      </c>
      <c r="T30" s="73">
        <v>40160</v>
      </c>
      <c r="U30" s="73">
        <v>1401.79</v>
      </c>
      <c r="W30" s="73">
        <v>356804</v>
      </c>
      <c r="X30" s="73">
        <v>17550</v>
      </c>
      <c r="Y30" s="90">
        <v>780554</v>
      </c>
      <c r="AB30" s="90">
        <v>403709.9</v>
      </c>
      <c r="AC30" s="90">
        <v>122675.82</v>
      </c>
      <c r="AG30" s="72">
        <f t="shared" si="1"/>
        <v>970265.1399999999</v>
      </c>
      <c r="AH30" s="50">
        <f t="shared" si="2"/>
        <v>12713.27</v>
      </c>
      <c r="AI30" s="51">
        <f t="shared" si="3"/>
        <v>957551.86999999988</v>
      </c>
      <c r="AJ30" s="48">
        <f t="shared" si="4"/>
        <v>1666887.26</v>
      </c>
      <c r="AK30" s="47">
        <f t="shared" si="5"/>
        <v>1306939.72</v>
      </c>
      <c r="AL30" s="56">
        <f t="shared" si="6"/>
        <v>359947.54000000004</v>
      </c>
    </row>
    <row r="31" spans="1:38" ht="15" thickBot="1" x14ac:dyDescent="0.25">
      <c r="A31" s="38" t="s">
        <v>371</v>
      </c>
      <c r="B31" s="38" t="s">
        <v>372</v>
      </c>
      <c r="C31" s="63">
        <v>4918</v>
      </c>
      <c r="D31" s="64" t="s">
        <v>710</v>
      </c>
      <c r="E31" s="251" t="s">
        <v>2833</v>
      </c>
      <c r="F31" s="89">
        <v>662063.18000000005</v>
      </c>
      <c r="G31" s="89">
        <v>0</v>
      </c>
      <c r="H31" s="89">
        <v>51173.01</v>
      </c>
      <c r="I31" s="251">
        <v>433659.09</v>
      </c>
      <c r="J31" s="251">
        <v>144659.07</v>
      </c>
      <c r="K31" s="232">
        <v>0</v>
      </c>
      <c r="L31" s="232">
        <v>28888.3</v>
      </c>
      <c r="M31" s="232">
        <v>0.19</v>
      </c>
      <c r="N31" s="232">
        <v>535.69000000000005</v>
      </c>
      <c r="O31" s="251">
        <v>9040.66</v>
      </c>
      <c r="Q31" s="251">
        <v>1512.99</v>
      </c>
      <c r="R31" s="251">
        <v>1339755.76</v>
      </c>
      <c r="S31" s="73">
        <v>1565097.94</v>
      </c>
      <c r="T31" s="73">
        <v>104979.62</v>
      </c>
      <c r="U31" s="73">
        <v>935.29</v>
      </c>
      <c r="W31" s="73">
        <v>1580693.5</v>
      </c>
      <c r="X31" s="73">
        <v>42291.35</v>
      </c>
      <c r="Y31" s="90">
        <v>2261903.5</v>
      </c>
      <c r="AB31" s="90">
        <v>544352.35</v>
      </c>
      <c r="AC31" s="90">
        <v>94644.01</v>
      </c>
      <c r="AG31" s="72">
        <f t="shared" si="1"/>
        <v>713236.19000000006</v>
      </c>
      <c r="AH31" s="50">
        <f t="shared" si="2"/>
        <v>29424.179999999997</v>
      </c>
      <c r="AI31" s="51">
        <f t="shared" si="3"/>
        <v>683812.01</v>
      </c>
      <c r="AJ31" s="48">
        <f t="shared" si="4"/>
        <v>3293997.7</v>
      </c>
      <c r="AK31" s="47">
        <f t="shared" si="5"/>
        <v>2900899.86</v>
      </c>
      <c r="AL31" s="56">
        <f t="shared" si="6"/>
        <v>393097.84000000032</v>
      </c>
    </row>
    <row r="32" spans="1:38" ht="15" thickBot="1" x14ac:dyDescent="0.25">
      <c r="A32" s="38" t="s">
        <v>371</v>
      </c>
      <c r="B32" s="38" t="s">
        <v>372</v>
      </c>
      <c r="C32" s="63">
        <v>2308</v>
      </c>
      <c r="D32" s="64" t="s">
        <v>711</v>
      </c>
      <c r="E32" s="251" t="s">
        <v>2834</v>
      </c>
      <c r="F32" s="89">
        <v>600134.87</v>
      </c>
      <c r="G32" s="89">
        <v>14171.5</v>
      </c>
      <c r="H32" s="89">
        <v>56612.25</v>
      </c>
      <c r="I32" s="251">
        <v>1025315.42</v>
      </c>
      <c r="J32" s="251">
        <v>172613.72</v>
      </c>
      <c r="K32" s="232">
        <v>0</v>
      </c>
      <c r="L32" s="232">
        <v>27795.66</v>
      </c>
      <c r="M32" s="232">
        <v>151638</v>
      </c>
      <c r="N32" s="232">
        <v>548.71</v>
      </c>
      <c r="Q32" s="251">
        <v>23958.639999999999</v>
      </c>
      <c r="R32" s="251">
        <v>2103448.6</v>
      </c>
      <c r="S32" s="73">
        <v>1033692.71</v>
      </c>
      <c r="U32" s="73">
        <v>777.31</v>
      </c>
      <c r="W32" s="73">
        <v>1068770</v>
      </c>
      <c r="X32" s="73">
        <v>35000</v>
      </c>
      <c r="Y32" s="90">
        <v>1420823</v>
      </c>
      <c r="AB32" s="90">
        <v>312407.62</v>
      </c>
      <c r="AC32" s="90">
        <v>183656.38</v>
      </c>
      <c r="AG32" s="72">
        <f t="shared" si="1"/>
        <v>670918.62</v>
      </c>
      <c r="AH32" s="50">
        <f t="shared" si="2"/>
        <v>179982.37</v>
      </c>
      <c r="AI32" s="51">
        <f t="shared" si="3"/>
        <v>490936.25</v>
      </c>
      <c r="AJ32" s="48">
        <f t="shared" si="4"/>
        <v>2138240.02</v>
      </c>
      <c r="AK32" s="47">
        <f t="shared" si="5"/>
        <v>1916887</v>
      </c>
      <c r="AL32" s="56">
        <f t="shared" si="6"/>
        <v>221353.02000000002</v>
      </c>
    </row>
    <row r="33" spans="1:38" ht="15" thickBot="1" x14ac:dyDescent="0.25">
      <c r="A33" s="38" t="s">
        <v>371</v>
      </c>
      <c r="B33" s="38" t="s">
        <v>372</v>
      </c>
      <c r="C33" s="63">
        <v>1606</v>
      </c>
      <c r="D33" s="64" t="s">
        <v>712</v>
      </c>
      <c r="E33" s="251" t="s">
        <v>2835</v>
      </c>
      <c r="F33" s="89">
        <v>716781.88</v>
      </c>
      <c r="G33" s="89">
        <v>1087.25</v>
      </c>
      <c r="H33" s="89">
        <v>175790.11</v>
      </c>
      <c r="I33" s="251">
        <v>351524.99</v>
      </c>
      <c r="J33" s="251">
        <v>204093.21</v>
      </c>
      <c r="K33" s="232">
        <v>0</v>
      </c>
      <c r="L33" s="232">
        <v>25457.599999999999</v>
      </c>
      <c r="N33" s="232">
        <v>415.89</v>
      </c>
      <c r="O33" s="251">
        <v>18629.810000000001</v>
      </c>
      <c r="Q33" s="251">
        <v>1500</v>
      </c>
      <c r="R33" s="251">
        <v>1634028.2</v>
      </c>
      <c r="S33" s="73">
        <v>930454.74</v>
      </c>
      <c r="T33" s="73">
        <v>152500</v>
      </c>
      <c r="U33" s="73">
        <v>1171.33</v>
      </c>
      <c r="W33" s="73">
        <v>592751</v>
      </c>
      <c r="X33" s="73">
        <v>12000</v>
      </c>
      <c r="Y33" s="90">
        <v>934121</v>
      </c>
      <c r="Z33" s="90">
        <v>3980</v>
      </c>
      <c r="AA33" s="90">
        <v>350</v>
      </c>
      <c r="AB33" s="90">
        <v>327426.84999999998</v>
      </c>
      <c r="AC33" s="90">
        <v>223706.26</v>
      </c>
      <c r="AG33" s="72">
        <f t="shared" si="1"/>
        <v>893659.24</v>
      </c>
      <c r="AH33" s="50">
        <f t="shared" si="2"/>
        <v>25873.489999999998</v>
      </c>
      <c r="AI33" s="51">
        <f t="shared" si="3"/>
        <v>867785.75</v>
      </c>
      <c r="AJ33" s="48">
        <f t="shared" si="4"/>
        <v>1688877.07</v>
      </c>
      <c r="AK33" s="47">
        <f t="shared" si="5"/>
        <v>1489584.11</v>
      </c>
      <c r="AL33" s="56">
        <f t="shared" si="6"/>
        <v>199292.95999999996</v>
      </c>
    </row>
    <row r="34" spans="1:38" ht="15" thickBot="1" x14ac:dyDescent="0.25">
      <c r="A34" s="38" t="s">
        <v>371</v>
      </c>
      <c r="B34" s="38" t="s">
        <v>372</v>
      </c>
      <c r="C34" s="63">
        <v>2622</v>
      </c>
      <c r="D34" s="64" t="s">
        <v>713</v>
      </c>
      <c r="E34" s="251" t="s">
        <v>2836</v>
      </c>
      <c r="F34" s="89">
        <v>503978.27</v>
      </c>
      <c r="G34" s="89">
        <v>9268.5</v>
      </c>
      <c r="H34" s="89">
        <v>23832.17</v>
      </c>
      <c r="I34" s="251">
        <v>567218.9</v>
      </c>
      <c r="J34" s="251">
        <v>229477.09</v>
      </c>
      <c r="K34" s="232">
        <v>0</v>
      </c>
      <c r="L34" s="232">
        <v>1700.05</v>
      </c>
      <c r="N34" s="232">
        <v>721.52</v>
      </c>
      <c r="R34" s="251">
        <v>391756.52</v>
      </c>
      <c r="S34" s="73">
        <v>1038793.35</v>
      </c>
      <c r="T34" s="73">
        <v>145800</v>
      </c>
      <c r="U34" s="73">
        <v>956.4</v>
      </c>
      <c r="W34" s="73">
        <v>1841706.6</v>
      </c>
      <c r="X34" s="73">
        <v>46000</v>
      </c>
      <c r="Y34" s="90">
        <v>2199796.6</v>
      </c>
      <c r="AB34" s="90">
        <v>377832.44</v>
      </c>
      <c r="AC34" s="90">
        <v>110368.03</v>
      </c>
      <c r="AF34" s="90">
        <v>500</v>
      </c>
      <c r="AG34" s="72">
        <f t="shared" si="1"/>
        <v>537078.94000000006</v>
      </c>
      <c r="AH34" s="50">
        <f t="shared" si="2"/>
        <v>2421.5699999999997</v>
      </c>
      <c r="AI34" s="51">
        <f t="shared" si="3"/>
        <v>534657.37000000011</v>
      </c>
      <c r="AJ34" s="48">
        <f t="shared" si="4"/>
        <v>3073256.35</v>
      </c>
      <c r="AK34" s="47">
        <f t="shared" si="5"/>
        <v>2688497.07</v>
      </c>
      <c r="AL34" s="56">
        <f t="shared" si="6"/>
        <v>384759.28000000026</v>
      </c>
    </row>
    <row r="35" spans="1:38" ht="15" thickBot="1" x14ac:dyDescent="0.25">
      <c r="A35" s="38" t="s">
        <v>371</v>
      </c>
      <c r="B35" s="38" t="s">
        <v>372</v>
      </c>
      <c r="C35" s="63">
        <v>2397</v>
      </c>
      <c r="D35" s="64" t="s">
        <v>714</v>
      </c>
      <c r="E35" s="251" t="s">
        <v>2837</v>
      </c>
      <c r="F35" s="89">
        <v>595074.64</v>
      </c>
      <c r="G35" s="89">
        <v>0</v>
      </c>
      <c r="H35" s="89">
        <v>39542.51</v>
      </c>
      <c r="I35" s="251">
        <v>439047.23</v>
      </c>
      <c r="J35" s="251">
        <v>204549.58</v>
      </c>
      <c r="K35" s="232">
        <v>0</v>
      </c>
      <c r="L35" s="232">
        <v>25029.09</v>
      </c>
      <c r="M35" s="232">
        <v>365.73</v>
      </c>
      <c r="N35" s="232">
        <v>518.07000000000005</v>
      </c>
      <c r="O35" s="251">
        <v>123175</v>
      </c>
      <c r="Q35" s="251">
        <v>-1964.68</v>
      </c>
      <c r="R35" s="251">
        <v>459399.49</v>
      </c>
      <c r="S35" s="73">
        <v>754507.89</v>
      </c>
      <c r="U35" s="73">
        <v>1061.17</v>
      </c>
      <c r="W35" s="73">
        <v>489224</v>
      </c>
      <c r="X35" s="73">
        <v>8860.2900000000009</v>
      </c>
      <c r="Y35" s="90">
        <v>632924</v>
      </c>
      <c r="AB35" s="90">
        <v>339756.43</v>
      </c>
      <c r="AC35" s="90">
        <v>110814.07</v>
      </c>
      <c r="AG35" s="72">
        <f t="shared" si="1"/>
        <v>634617.15</v>
      </c>
      <c r="AH35" s="50">
        <f t="shared" si="2"/>
        <v>25912.89</v>
      </c>
      <c r="AI35" s="51">
        <f t="shared" si="3"/>
        <v>608704.26</v>
      </c>
      <c r="AJ35" s="48">
        <f t="shared" si="4"/>
        <v>1253653.3500000001</v>
      </c>
      <c r="AK35" s="47">
        <f t="shared" si="5"/>
        <v>1083494.5</v>
      </c>
      <c r="AL35" s="56">
        <f t="shared" si="6"/>
        <v>170158.85000000009</v>
      </c>
    </row>
    <row r="36" spans="1:38" ht="15" thickBot="1" x14ac:dyDescent="0.25">
      <c r="A36" s="38" t="s">
        <v>371</v>
      </c>
      <c r="B36" s="38" t="s">
        <v>372</v>
      </c>
      <c r="C36" s="63">
        <v>1711</v>
      </c>
      <c r="D36" s="64" t="s">
        <v>715</v>
      </c>
      <c r="E36" s="251" t="s">
        <v>2838</v>
      </c>
      <c r="F36" s="89">
        <v>442194.43</v>
      </c>
      <c r="G36" s="89">
        <v>5250.4</v>
      </c>
      <c r="H36" s="89">
        <v>78535.009999999995</v>
      </c>
      <c r="I36" s="251">
        <v>646114.96</v>
      </c>
      <c r="J36" s="251">
        <v>158170.93</v>
      </c>
      <c r="K36" s="232">
        <v>0</v>
      </c>
      <c r="L36" s="232">
        <v>13583.61</v>
      </c>
      <c r="N36" s="232">
        <v>786</v>
      </c>
      <c r="O36" s="251">
        <v>13761.1</v>
      </c>
      <c r="R36" s="251">
        <v>556569.79</v>
      </c>
      <c r="S36" s="73">
        <v>816692.54</v>
      </c>
      <c r="T36" s="73">
        <v>82450</v>
      </c>
      <c r="U36" s="73">
        <v>561.77</v>
      </c>
      <c r="W36" s="73">
        <v>895295.1</v>
      </c>
      <c r="Y36" s="90">
        <v>1067405.2</v>
      </c>
      <c r="AB36" s="90">
        <v>276740.2</v>
      </c>
      <c r="AC36" s="90">
        <v>136445.63</v>
      </c>
      <c r="AG36" s="72">
        <f t="shared" si="1"/>
        <v>525979.84</v>
      </c>
      <c r="AH36" s="50">
        <f t="shared" si="2"/>
        <v>14369.61</v>
      </c>
      <c r="AI36" s="51">
        <f t="shared" si="3"/>
        <v>511610.23</v>
      </c>
      <c r="AJ36" s="48">
        <f t="shared" si="4"/>
        <v>1794999.4100000001</v>
      </c>
      <c r="AK36" s="47">
        <f t="shared" si="5"/>
        <v>1480591.0299999998</v>
      </c>
      <c r="AL36" s="56">
        <f t="shared" si="6"/>
        <v>314408.38000000035</v>
      </c>
    </row>
    <row r="37" spans="1:38" ht="15" thickBot="1" x14ac:dyDescent="0.25">
      <c r="A37" s="38" t="s">
        <v>371</v>
      </c>
      <c r="B37" s="38" t="s">
        <v>372</v>
      </c>
      <c r="C37" s="63">
        <v>2477</v>
      </c>
      <c r="D37" s="64" t="s">
        <v>716</v>
      </c>
      <c r="E37" s="251" t="s">
        <v>2839</v>
      </c>
      <c r="F37" s="89">
        <v>469474.61</v>
      </c>
      <c r="G37" s="89">
        <v>15566.75</v>
      </c>
      <c r="H37" s="89">
        <v>145611.18</v>
      </c>
      <c r="I37" s="251">
        <v>299088.24</v>
      </c>
      <c r="J37" s="251">
        <v>149604.26</v>
      </c>
      <c r="K37" s="232">
        <v>0</v>
      </c>
      <c r="L37" s="232">
        <v>16000</v>
      </c>
      <c r="N37" s="232">
        <v>196</v>
      </c>
      <c r="Q37" s="251">
        <v>3607.7</v>
      </c>
      <c r="R37" s="251">
        <v>1714982.69</v>
      </c>
      <c r="S37" s="73">
        <v>1075919.19</v>
      </c>
      <c r="T37" s="73">
        <v>68760</v>
      </c>
      <c r="U37" s="73">
        <v>646.21</v>
      </c>
      <c r="W37" s="73">
        <v>1030906.5</v>
      </c>
      <c r="X37" s="73">
        <v>16629.71</v>
      </c>
      <c r="Y37" s="90">
        <v>1364876.5</v>
      </c>
      <c r="AA37" s="90">
        <v>2610</v>
      </c>
      <c r="AB37" s="90">
        <v>440289.96</v>
      </c>
      <c r="AC37" s="90">
        <v>121557.97</v>
      </c>
      <c r="AG37" s="72">
        <f t="shared" si="1"/>
        <v>630652.54</v>
      </c>
      <c r="AH37" s="50">
        <f t="shared" si="2"/>
        <v>16196</v>
      </c>
      <c r="AI37" s="51">
        <f t="shared" si="3"/>
        <v>614456.54</v>
      </c>
      <c r="AJ37" s="48">
        <f t="shared" si="4"/>
        <v>2192861.61</v>
      </c>
      <c r="AK37" s="47">
        <f t="shared" si="5"/>
        <v>1929334.43</v>
      </c>
      <c r="AL37" s="56">
        <f t="shared" si="6"/>
        <v>263527.17999999993</v>
      </c>
    </row>
    <row r="38" spans="1:38" ht="15" thickBot="1" x14ac:dyDescent="0.25">
      <c r="A38" s="38" t="s">
        <v>371</v>
      </c>
      <c r="B38" s="38" t="s">
        <v>372</v>
      </c>
      <c r="C38" s="63">
        <v>1987</v>
      </c>
      <c r="D38" s="64" t="s">
        <v>717</v>
      </c>
      <c r="E38" s="251" t="s">
        <v>2840</v>
      </c>
      <c r="F38" s="89">
        <v>318935.67</v>
      </c>
      <c r="G38" s="89">
        <v>92.75</v>
      </c>
      <c r="H38" s="89">
        <v>87334.42</v>
      </c>
      <c r="I38" s="251">
        <v>954942.48</v>
      </c>
      <c r="J38" s="251">
        <v>161614.68</v>
      </c>
      <c r="K38" s="232">
        <v>0</v>
      </c>
      <c r="L38" s="232">
        <v>15650</v>
      </c>
      <c r="M38" s="232">
        <v>60000</v>
      </c>
      <c r="N38" s="232">
        <v>686.53</v>
      </c>
      <c r="O38" s="251">
        <v>5400</v>
      </c>
      <c r="Q38" s="251">
        <v>-4204.8900000000003</v>
      </c>
      <c r="R38" s="251">
        <v>2179663.7000000002</v>
      </c>
      <c r="S38" s="73">
        <v>1066361.6399999999</v>
      </c>
      <c r="T38" s="73">
        <v>20000</v>
      </c>
      <c r="U38" s="73">
        <v>455.33</v>
      </c>
      <c r="W38" s="73">
        <v>982777.5</v>
      </c>
      <c r="Y38" s="90">
        <v>1426327.5</v>
      </c>
      <c r="AA38" s="90">
        <v>8130.9</v>
      </c>
      <c r="AB38" s="90">
        <v>389863.53</v>
      </c>
      <c r="AC38" s="90">
        <v>240099.83</v>
      </c>
      <c r="AG38" s="72">
        <f t="shared" si="1"/>
        <v>406362.83999999997</v>
      </c>
      <c r="AH38" s="50">
        <f t="shared" si="2"/>
        <v>76336.53</v>
      </c>
      <c r="AI38" s="51">
        <f t="shared" si="3"/>
        <v>330026.30999999994</v>
      </c>
      <c r="AJ38" s="48">
        <f t="shared" si="4"/>
        <v>2069594.47</v>
      </c>
      <c r="AK38" s="47">
        <f t="shared" si="5"/>
        <v>2064421.76</v>
      </c>
      <c r="AL38" s="56">
        <f t="shared" si="6"/>
        <v>5172.7099999999627</v>
      </c>
    </row>
    <row r="39" spans="1:38" ht="15" thickBot="1" x14ac:dyDescent="0.25">
      <c r="A39" s="38" t="s">
        <v>371</v>
      </c>
      <c r="B39" s="38" t="s">
        <v>372</v>
      </c>
      <c r="C39" s="63">
        <v>3047</v>
      </c>
      <c r="D39" s="64" t="s">
        <v>718</v>
      </c>
      <c r="E39" s="251" t="s">
        <v>2841</v>
      </c>
      <c r="F39" s="89">
        <v>969217.95</v>
      </c>
      <c r="G39" s="89">
        <v>4571</v>
      </c>
      <c r="H39" s="89">
        <v>50786.04</v>
      </c>
      <c r="I39" s="251">
        <v>396559.91</v>
      </c>
      <c r="J39" s="251">
        <v>192367.46</v>
      </c>
      <c r="K39" s="232">
        <v>0</v>
      </c>
      <c r="L39" s="232">
        <v>17394.62</v>
      </c>
      <c r="N39" s="232">
        <v>571.91</v>
      </c>
      <c r="Q39" s="251">
        <v>2980</v>
      </c>
      <c r="R39" s="251">
        <v>1994257.35</v>
      </c>
      <c r="S39" s="73">
        <v>1229025.8999999999</v>
      </c>
      <c r="U39" s="73">
        <v>1582.72</v>
      </c>
      <c r="W39" s="73">
        <v>694000</v>
      </c>
      <c r="X39" s="73">
        <v>12000</v>
      </c>
      <c r="Y39" s="90">
        <v>1127910</v>
      </c>
      <c r="AB39" s="90">
        <v>317422.15999999997</v>
      </c>
      <c r="AC39" s="90">
        <v>195036.41</v>
      </c>
      <c r="AG39" s="72">
        <f t="shared" si="1"/>
        <v>1024574.99</v>
      </c>
      <c r="AH39" s="50">
        <f t="shared" si="2"/>
        <v>17966.53</v>
      </c>
      <c r="AI39" s="51">
        <f t="shared" si="3"/>
        <v>1006608.46</v>
      </c>
      <c r="AJ39" s="48">
        <f t="shared" si="4"/>
        <v>1936608.6199999999</v>
      </c>
      <c r="AK39" s="47">
        <f t="shared" si="5"/>
        <v>1640368.5699999998</v>
      </c>
      <c r="AL39" s="56">
        <f t="shared" si="6"/>
        <v>296240.05000000005</v>
      </c>
    </row>
    <row r="40" spans="1:38" ht="15" thickBot="1" x14ac:dyDescent="0.25">
      <c r="A40" s="38" t="s">
        <v>371</v>
      </c>
      <c r="B40" s="38" t="s">
        <v>372</v>
      </c>
      <c r="C40" s="63">
        <v>2101</v>
      </c>
      <c r="D40" s="64" t="s">
        <v>719</v>
      </c>
      <c r="E40" s="251" t="s">
        <v>2842</v>
      </c>
      <c r="F40" s="89">
        <v>585753.5</v>
      </c>
      <c r="G40" s="89">
        <v>360</v>
      </c>
      <c r="H40" s="89">
        <v>66816.479999999996</v>
      </c>
      <c r="I40" s="251">
        <v>712430.41</v>
      </c>
      <c r="J40" s="251">
        <v>283971.99</v>
      </c>
      <c r="K40" s="232">
        <v>0</v>
      </c>
      <c r="L40" s="232">
        <v>26156.79</v>
      </c>
      <c r="M40" s="232">
        <v>249260</v>
      </c>
      <c r="N40" s="232">
        <v>502.14</v>
      </c>
      <c r="O40" s="251">
        <v>10000</v>
      </c>
      <c r="R40" s="251">
        <v>1560653.49</v>
      </c>
      <c r="S40" s="73">
        <v>1061124.02</v>
      </c>
      <c r="U40" s="73">
        <v>1067.82</v>
      </c>
      <c r="W40" s="73">
        <v>1264177.5</v>
      </c>
      <c r="X40" s="73">
        <v>12064.91</v>
      </c>
      <c r="Y40" s="90">
        <v>1677406.5</v>
      </c>
      <c r="AB40" s="90">
        <v>421138.28</v>
      </c>
      <c r="AC40" s="90">
        <v>247033.04</v>
      </c>
      <c r="AE40" s="90">
        <v>1</v>
      </c>
      <c r="AG40" s="72">
        <f t="shared" si="1"/>
        <v>652929.98</v>
      </c>
      <c r="AH40" s="50">
        <f t="shared" si="2"/>
        <v>275918.93</v>
      </c>
      <c r="AI40" s="51">
        <f t="shared" si="3"/>
        <v>377011.05</v>
      </c>
      <c r="AJ40" s="48">
        <f t="shared" si="4"/>
        <v>2338434.25</v>
      </c>
      <c r="AK40" s="47">
        <f t="shared" si="5"/>
        <v>2345578.8200000003</v>
      </c>
      <c r="AL40" s="56">
        <f t="shared" si="6"/>
        <v>-7144.570000000298</v>
      </c>
    </row>
    <row r="41" spans="1:38" ht="15" thickBot="1" x14ac:dyDescent="0.25">
      <c r="A41" s="38" t="s">
        <v>371</v>
      </c>
      <c r="B41" s="38" t="s">
        <v>372</v>
      </c>
      <c r="C41" s="63">
        <v>1995</v>
      </c>
      <c r="D41" s="64" t="s">
        <v>720</v>
      </c>
      <c r="E41" s="251" t="s">
        <v>2921</v>
      </c>
      <c r="F41" s="89">
        <v>668556.63</v>
      </c>
      <c r="G41" s="89">
        <v>120</v>
      </c>
      <c r="H41" s="89">
        <v>24133.81</v>
      </c>
      <c r="I41" s="251">
        <v>615001.36</v>
      </c>
      <c r="J41" s="251">
        <v>179202.72</v>
      </c>
      <c r="K41" s="232">
        <v>0</v>
      </c>
      <c r="L41" s="232">
        <v>28155.919999999998</v>
      </c>
      <c r="M41" s="232">
        <v>35000</v>
      </c>
      <c r="N41" s="232">
        <v>322</v>
      </c>
      <c r="Q41" s="251">
        <v>-23800</v>
      </c>
      <c r="R41" s="251">
        <v>1367149.29</v>
      </c>
      <c r="S41" s="73">
        <v>1027255.65</v>
      </c>
      <c r="T41" s="73">
        <v>32600</v>
      </c>
      <c r="U41" s="73">
        <v>908.39</v>
      </c>
      <c r="W41" s="73">
        <v>888040.5</v>
      </c>
      <c r="X41" s="73">
        <v>22100</v>
      </c>
      <c r="Y41" s="90">
        <v>1236120.5</v>
      </c>
      <c r="AB41" s="90">
        <v>326011.40999999997</v>
      </c>
      <c r="AC41" s="90">
        <v>155442.04</v>
      </c>
      <c r="AG41" s="72">
        <f t="shared" si="1"/>
        <v>692810.44000000006</v>
      </c>
      <c r="AH41" s="50">
        <f t="shared" si="2"/>
        <v>63477.919999999998</v>
      </c>
      <c r="AI41" s="51">
        <f t="shared" si="3"/>
        <v>629332.52</v>
      </c>
      <c r="AJ41" s="48">
        <f t="shared" si="4"/>
        <v>1970904.5399999998</v>
      </c>
      <c r="AK41" s="47">
        <f t="shared" si="5"/>
        <v>1717573.95</v>
      </c>
      <c r="AL41" s="56">
        <f t="shared" si="6"/>
        <v>253330.58999999985</v>
      </c>
    </row>
    <row r="42" spans="1:38" ht="15" thickBot="1" x14ac:dyDescent="0.25">
      <c r="A42" s="38" t="s">
        <v>375</v>
      </c>
      <c r="B42" s="38" t="s">
        <v>376</v>
      </c>
      <c r="C42" s="63">
        <v>3634</v>
      </c>
      <c r="D42" s="64" t="s">
        <v>721</v>
      </c>
      <c r="E42" s="251" t="s">
        <v>2843</v>
      </c>
      <c r="F42" s="89">
        <v>121508.46</v>
      </c>
      <c r="G42" s="89">
        <v>0</v>
      </c>
      <c r="H42" s="89">
        <v>60148.73</v>
      </c>
      <c r="I42" s="251">
        <v>784201.08</v>
      </c>
      <c r="J42" s="251">
        <v>304007.92</v>
      </c>
      <c r="K42" s="232">
        <v>0</v>
      </c>
      <c r="L42" s="232">
        <v>24150</v>
      </c>
      <c r="N42" s="232">
        <v>8963.8700000000008</v>
      </c>
      <c r="O42" s="251">
        <v>233025.11</v>
      </c>
      <c r="Q42" s="251">
        <v>-139439.44</v>
      </c>
      <c r="R42" s="251">
        <v>1747176.74</v>
      </c>
      <c r="S42" s="73">
        <v>1127205.2</v>
      </c>
      <c r="T42" s="73">
        <v>10474.89</v>
      </c>
      <c r="U42" s="73">
        <v>508.54</v>
      </c>
      <c r="W42" s="73">
        <v>710043.3</v>
      </c>
      <c r="X42" s="73">
        <v>239398</v>
      </c>
      <c r="Y42" s="90">
        <v>1669264.3</v>
      </c>
      <c r="AA42" s="90">
        <v>290</v>
      </c>
      <c r="AB42" s="90">
        <v>380741.27</v>
      </c>
      <c r="AC42" s="90">
        <v>134094.01999999999</v>
      </c>
      <c r="AG42" s="72">
        <f t="shared" si="1"/>
        <v>181657.19</v>
      </c>
      <c r="AH42" s="50">
        <f t="shared" si="2"/>
        <v>33113.870000000003</v>
      </c>
      <c r="AI42" s="51">
        <f t="shared" si="3"/>
        <v>148543.32</v>
      </c>
      <c r="AJ42" s="48">
        <f t="shared" si="4"/>
        <v>2087629.93</v>
      </c>
      <c r="AK42" s="47">
        <f t="shared" si="5"/>
        <v>2184389.59</v>
      </c>
      <c r="AL42" s="56">
        <f t="shared" si="6"/>
        <v>-96759.659999999916</v>
      </c>
    </row>
    <row r="43" spans="1:38" ht="15" thickBot="1" x14ac:dyDescent="0.25">
      <c r="A43" s="38" t="s">
        <v>375</v>
      </c>
      <c r="B43" s="38" t="s">
        <v>376</v>
      </c>
      <c r="C43" s="63">
        <v>4970</v>
      </c>
      <c r="D43" s="64" t="s">
        <v>722</v>
      </c>
      <c r="E43" s="251" t="s">
        <v>2844</v>
      </c>
      <c r="F43" s="89">
        <v>538918.63</v>
      </c>
      <c r="G43" s="89">
        <v>0</v>
      </c>
      <c r="H43" s="89">
        <v>237570.57</v>
      </c>
      <c r="I43" s="251">
        <v>385220.79</v>
      </c>
      <c r="J43" s="251">
        <v>123163.35</v>
      </c>
      <c r="K43" s="232">
        <v>0</v>
      </c>
      <c r="L43" s="232">
        <v>106619.06</v>
      </c>
      <c r="N43" s="232">
        <v>90</v>
      </c>
      <c r="Q43" s="251">
        <v>-4288.03</v>
      </c>
      <c r="R43" s="251">
        <v>2580473.12</v>
      </c>
      <c r="S43" s="73">
        <v>1779232.29</v>
      </c>
      <c r="T43" s="73">
        <v>80000</v>
      </c>
      <c r="U43" s="73">
        <v>1185.3900000000001</v>
      </c>
      <c r="W43" s="73">
        <v>994078.6</v>
      </c>
      <c r="X43" s="73">
        <v>169370</v>
      </c>
      <c r="Y43" s="90">
        <v>1817870.6</v>
      </c>
      <c r="AB43" s="90">
        <v>1047713.43</v>
      </c>
      <c r="AC43" s="90">
        <v>112697.2</v>
      </c>
      <c r="AF43" s="90">
        <v>12000</v>
      </c>
      <c r="AG43" s="72">
        <f t="shared" si="1"/>
        <v>776489.2</v>
      </c>
      <c r="AH43" s="50">
        <f t="shared" si="2"/>
        <v>106709.06</v>
      </c>
      <c r="AI43" s="51">
        <f t="shared" si="3"/>
        <v>669780.1399999999</v>
      </c>
      <c r="AJ43" s="48">
        <f t="shared" si="4"/>
        <v>3023866.28</v>
      </c>
      <c r="AK43" s="47">
        <f t="shared" si="5"/>
        <v>2990281.2300000004</v>
      </c>
      <c r="AL43" s="56">
        <f t="shared" si="6"/>
        <v>33585.049999999348</v>
      </c>
    </row>
    <row r="44" spans="1:38" ht="15" thickBot="1" x14ac:dyDescent="0.25">
      <c r="A44" s="38" t="s">
        <v>375</v>
      </c>
      <c r="B44" s="38" t="s">
        <v>376</v>
      </c>
      <c r="C44" s="63">
        <v>3463</v>
      </c>
      <c r="D44" s="64" t="s">
        <v>723</v>
      </c>
      <c r="E44" s="251" t="s">
        <v>2845</v>
      </c>
      <c r="F44" s="89">
        <v>764915.31</v>
      </c>
      <c r="G44" s="89">
        <v>0</v>
      </c>
      <c r="H44" s="89">
        <v>113137.65</v>
      </c>
      <c r="I44" s="251">
        <v>204637.67</v>
      </c>
      <c r="J44" s="251">
        <v>152813.88</v>
      </c>
      <c r="L44" s="232">
        <v>28597.18</v>
      </c>
      <c r="Q44" s="251">
        <v>6266.46</v>
      </c>
      <c r="R44" s="251">
        <v>1682922.85</v>
      </c>
      <c r="S44" s="73">
        <v>1020382.08</v>
      </c>
      <c r="U44" s="73">
        <v>1382.34</v>
      </c>
      <c r="W44" s="73">
        <v>797421.2</v>
      </c>
      <c r="X44" s="73">
        <v>91662.48</v>
      </c>
      <c r="Y44" s="90">
        <v>1233749.2</v>
      </c>
      <c r="AA44" s="90">
        <v>300</v>
      </c>
      <c r="AB44" s="90">
        <v>408183.26</v>
      </c>
      <c r="AC44" s="90">
        <v>110738.7</v>
      </c>
      <c r="AF44" s="90">
        <v>4</v>
      </c>
      <c r="AG44" s="72">
        <f t="shared" si="1"/>
        <v>878052.96000000008</v>
      </c>
      <c r="AH44" s="50">
        <f t="shared" si="2"/>
        <v>28597.18</v>
      </c>
      <c r="AI44" s="51">
        <f t="shared" si="3"/>
        <v>849455.78</v>
      </c>
      <c r="AJ44" s="48">
        <f t="shared" si="4"/>
        <v>1910848.0999999999</v>
      </c>
      <c r="AK44" s="47">
        <f t="shared" si="5"/>
        <v>1752975.16</v>
      </c>
      <c r="AL44" s="56">
        <f t="shared" si="6"/>
        <v>157872.93999999994</v>
      </c>
    </row>
    <row r="45" spans="1:38" ht="15" thickBot="1" x14ac:dyDescent="0.25">
      <c r="A45" s="38" t="s">
        <v>375</v>
      </c>
      <c r="B45" s="38" t="s">
        <v>376</v>
      </c>
      <c r="C45" s="63">
        <v>1364</v>
      </c>
      <c r="D45" s="64" t="s">
        <v>724</v>
      </c>
      <c r="E45" s="251" t="s">
        <v>2846</v>
      </c>
      <c r="F45" s="89">
        <v>615046.67000000004</v>
      </c>
      <c r="G45" s="89">
        <v>0</v>
      </c>
      <c r="H45" s="89">
        <v>98341.08</v>
      </c>
      <c r="I45" s="251">
        <v>386432.06</v>
      </c>
      <c r="J45" s="251">
        <v>42317.02</v>
      </c>
      <c r="K45" s="232">
        <v>0</v>
      </c>
      <c r="L45" s="232">
        <v>31350</v>
      </c>
      <c r="R45" s="251">
        <v>1664645.88</v>
      </c>
      <c r="S45" s="73">
        <v>968372.32</v>
      </c>
      <c r="T45" s="73">
        <v>145000</v>
      </c>
      <c r="U45" s="73">
        <v>579.41999999999996</v>
      </c>
      <c r="W45" s="73">
        <v>571861.5</v>
      </c>
      <c r="X45" s="73">
        <v>18910</v>
      </c>
      <c r="Y45" s="90">
        <v>920281.5</v>
      </c>
      <c r="AB45" s="90">
        <v>290401.65999999997</v>
      </c>
      <c r="AC45" s="90">
        <v>125394.19</v>
      </c>
      <c r="AG45" s="72">
        <f t="shared" si="1"/>
        <v>713387.75</v>
      </c>
      <c r="AH45" s="50">
        <f t="shared" si="2"/>
        <v>31350</v>
      </c>
      <c r="AI45" s="51">
        <f t="shared" si="3"/>
        <v>682037.75</v>
      </c>
      <c r="AJ45" s="48">
        <f t="shared" si="4"/>
        <v>1704723.2399999998</v>
      </c>
      <c r="AK45" s="47">
        <f t="shared" si="5"/>
        <v>1336077.3499999999</v>
      </c>
      <c r="AL45" s="56">
        <f t="shared" si="6"/>
        <v>368645.8899999999</v>
      </c>
    </row>
    <row r="46" spans="1:38" ht="15" thickBot="1" x14ac:dyDescent="0.25">
      <c r="A46" s="38" t="s">
        <v>375</v>
      </c>
      <c r="B46" s="38" t="s">
        <v>376</v>
      </c>
      <c r="C46" s="63">
        <v>4858</v>
      </c>
      <c r="D46" s="64" t="s">
        <v>725</v>
      </c>
      <c r="E46" s="251" t="s">
        <v>2847</v>
      </c>
      <c r="F46" s="89">
        <v>91704.1</v>
      </c>
      <c r="G46" s="89">
        <v>0</v>
      </c>
      <c r="H46" s="89">
        <v>37018.57</v>
      </c>
      <c r="I46" s="251">
        <v>2987613.29</v>
      </c>
      <c r="J46" s="251">
        <v>134306.65</v>
      </c>
      <c r="K46" s="232">
        <v>0</v>
      </c>
      <c r="L46" s="232">
        <v>81938.11</v>
      </c>
      <c r="M46" s="232">
        <v>218000</v>
      </c>
      <c r="R46" s="251">
        <v>349948.56</v>
      </c>
      <c r="S46" s="73">
        <v>1061058.1100000001</v>
      </c>
      <c r="T46" s="73">
        <v>83000</v>
      </c>
      <c r="U46" s="73">
        <v>1588.57</v>
      </c>
      <c r="W46" s="73">
        <v>1011657.5</v>
      </c>
      <c r="X46" s="73">
        <v>65498.1</v>
      </c>
      <c r="Y46" s="90">
        <v>1670333.5</v>
      </c>
      <c r="AB46" s="90">
        <v>737551.35</v>
      </c>
      <c r="AC46" s="90">
        <v>176039.61</v>
      </c>
      <c r="AG46" s="72">
        <f t="shared" si="1"/>
        <v>128722.67000000001</v>
      </c>
      <c r="AH46" s="50">
        <f t="shared" si="2"/>
        <v>299938.11</v>
      </c>
      <c r="AI46" s="51">
        <f t="shared" si="3"/>
        <v>-171215.43999999997</v>
      </c>
      <c r="AJ46" s="48">
        <f t="shared" si="4"/>
        <v>2222802.2800000003</v>
      </c>
      <c r="AK46" s="47">
        <f t="shared" si="5"/>
        <v>2583924.46</v>
      </c>
      <c r="AL46" s="56">
        <f t="shared" si="6"/>
        <v>-361122.1799999997</v>
      </c>
    </row>
    <row r="47" spans="1:38" ht="15" thickBot="1" x14ac:dyDescent="0.25">
      <c r="A47" s="38" t="s">
        <v>375</v>
      </c>
      <c r="B47" s="38" t="s">
        <v>376</v>
      </c>
      <c r="C47" s="63">
        <v>3450</v>
      </c>
      <c r="D47" s="64" t="s">
        <v>726</v>
      </c>
      <c r="E47" s="251" t="s">
        <v>2848</v>
      </c>
      <c r="F47" s="89">
        <v>528448.78</v>
      </c>
      <c r="G47" s="89">
        <v>0</v>
      </c>
      <c r="H47" s="89">
        <v>46609.46</v>
      </c>
      <c r="I47" s="251">
        <v>517722.4</v>
      </c>
      <c r="J47" s="251">
        <v>89224.63</v>
      </c>
      <c r="K47" s="232">
        <v>0</v>
      </c>
      <c r="L47" s="232">
        <v>35261.69</v>
      </c>
      <c r="N47" s="232">
        <v>0</v>
      </c>
      <c r="Q47" s="251">
        <v>145655.54</v>
      </c>
      <c r="R47" s="251">
        <v>1610762.41</v>
      </c>
      <c r="S47" s="73">
        <v>1012383.2</v>
      </c>
      <c r="T47" s="73">
        <v>96906</v>
      </c>
      <c r="U47" s="73">
        <v>1248.9100000000001</v>
      </c>
      <c r="W47" s="73">
        <v>893197.5</v>
      </c>
      <c r="X47" s="73">
        <v>52200</v>
      </c>
      <c r="Y47" s="90">
        <v>1572180.5</v>
      </c>
      <c r="AB47" s="90">
        <v>356557.61</v>
      </c>
      <c r="AC47" s="90">
        <v>129047.42</v>
      </c>
      <c r="AF47" s="90">
        <v>156600</v>
      </c>
      <c r="AG47" s="72">
        <f t="shared" si="1"/>
        <v>575058.24</v>
      </c>
      <c r="AH47" s="50">
        <f t="shared" si="2"/>
        <v>35261.69</v>
      </c>
      <c r="AI47" s="51">
        <f t="shared" si="3"/>
        <v>539796.55000000005</v>
      </c>
      <c r="AJ47" s="48">
        <f t="shared" si="4"/>
        <v>2055935.6099999999</v>
      </c>
      <c r="AK47" s="47">
        <f t="shared" si="5"/>
        <v>2214385.5299999998</v>
      </c>
      <c r="AL47" s="56">
        <f t="shared" si="6"/>
        <v>-158449.91999999993</v>
      </c>
    </row>
    <row r="48" spans="1:38" ht="15" thickBot="1" x14ac:dyDescent="0.25">
      <c r="A48" s="38" t="s">
        <v>375</v>
      </c>
      <c r="B48" s="38" t="s">
        <v>376</v>
      </c>
      <c r="C48" s="63">
        <v>2633</v>
      </c>
      <c r="D48" s="64" t="s">
        <v>727</v>
      </c>
      <c r="E48" s="251" t="s">
        <v>2849</v>
      </c>
      <c r="F48" s="89">
        <v>465890.12</v>
      </c>
      <c r="G48" s="89">
        <v>0</v>
      </c>
      <c r="H48" s="89">
        <v>89631.59</v>
      </c>
      <c r="I48" s="251">
        <v>525668.78</v>
      </c>
      <c r="J48" s="251">
        <v>79603.88</v>
      </c>
      <c r="K48" s="232">
        <v>0</v>
      </c>
      <c r="L48" s="232">
        <v>36371</v>
      </c>
      <c r="N48" s="232">
        <v>0</v>
      </c>
      <c r="R48" s="251">
        <v>2707380.46</v>
      </c>
      <c r="S48" s="73">
        <v>1010489.89</v>
      </c>
      <c r="T48" s="73">
        <v>116150</v>
      </c>
      <c r="U48" s="73">
        <v>995.53</v>
      </c>
      <c r="W48" s="73">
        <v>1058085</v>
      </c>
      <c r="X48" s="73">
        <v>150293</v>
      </c>
      <c r="Y48" s="90">
        <v>1753885</v>
      </c>
      <c r="AB48" s="90">
        <v>422013.91</v>
      </c>
      <c r="AC48" s="90">
        <v>157976.73000000001</v>
      </c>
      <c r="AG48" s="72">
        <f t="shared" si="1"/>
        <v>555521.71</v>
      </c>
      <c r="AH48" s="50">
        <f t="shared" si="2"/>
        <v>36371</v>
      </c>
      <c r="AI48" s="51">
        <f t="shared" si="3"/>
        <v>519150.70999999996</v>
      </c>
      <c r="AJ48" s="48">
        <f t="shared" si="4"/>
        <v>2336013.42</v>
      </c>
      <c r="AK48" s="47">
        <f t="shared" si="5"/>
        <v>2333875.64</v>
      </c>
      <c r="AL48" s="56">
        <f t="shared" si="6"/>
        <v>2137.7799999997951</v>
      </c>
    </row>
    <row r="49" spans="1:38" ht="15" thickBot="1" x14ac:dyDescent="0.25">
      <c r="A49" s="38" t="s">
        <v>375</v>
      </c>
      <c r="B49" s="38" t="s">
        <v>376</v>
      </c>
      <c r="C49" s="63">
        <v>1642</v>
      </c>
      <c r="D49" s="64" t="s">
        <v>728</v>
      </c>
      <c r="E49" s="251" t="s">
        <v>2922</v>
      </c>
      <c r="F49" s="89">
        <v>458096.74</v>
      </c>
      <c r="G49" s="89">
        <v>0</v>
      </c>
      <c r="H49" s="89">
        <v>37175.69</v>
      </c>
      <c r="I49" s="251">
        <v>511883.18</v>
      </c>
      <c r="J49" s="251">
        <v>175739.5</v>
      </c>
      <c r="K49" s="232">
        <v>0</v>
      </c>
      <c r="L49" s="232">
        <v>27569.23</v>
      </c>
      <c r="N49" s="232">
        <v>0</v>
      </c>
      <c r="R49" s="251">
        <v>2321309.19</v>
      </c>
      <c r="S49" s="73">
        <v>486870.4</v>
      </c>
      <c r="T49" s="73">
        <v>75000</v>
      </c>
      <c r="U49" s="73">
        <v>858.46</v>
      </c>
      <c r="W49" s="73">
        <v>608523.69999999995</v>
      </c>
      <c r="X49" s="73">
        <v>80498</v>
      </c>
      <c r="Y49" s="90">
        <v>821073.7</v>
      </c>
      <c r="AB49" s="90">
        <v>232288.57</v>
      </c>
      <c r="AC49" s="90">
        <v>143040.47</v>
      </c>
      <c r="AF49" s="90">
        <v>4000</v>
      </c>
      <c r="AG49" s="72">
        <f t="shared" si="1"/>
        <v>495272.43</v>
      </c>
      <c r="AH49" s="50">
        <f t="shared" si="2"/>
        <v>27569.23</v>
      </c>
      <c r="AI49" s="51">
        <f t="shared" si="3"/>
        <v>467703.2</v>
      </c>
      <c r="AJ49" s="48">
        <f t="shared" si="4"/>
        <v>1251750.56</v>
      </c>
      <c r="AK49" s="47">
        <f t="shared" si="5"/>
        <v>1200402.74</v>
      </c>
      <c r="AL49" s="56">
        <f t="shared" si="6"/>
        <v>51347.820000000065</v>
      </c>
    </row>
    <row r="50" spans="1:38" ht="15" thickBot="1" x14ac:dyDescent="0.25">
      <c r="A50" s="38" t="s">
        <v>375</v>
      </c>
      <c r="B50" s="38" t="s">
        <v>376</v>
      </c>
      <c r="C50" s="63">
        <v>2100</v>
      </c>
      <c r="D50" s="64" t="s">
        <v>729</v>
      </c>
      <c r="E50" s="251" t="s">
        <v>2932</v>
      </c>
      <c r="F50" s="89">
        <v>628575.16</v>
      </c>
      <c r="G50" s="89">
        <v>0</v>
      </c>
      <c r="H50" s="89">
        <v>59652.55</v>
      </c>
      <c r="I50" s="251">
        <v>1340334.3899999999</v>
      </c>
      <c r="J50" s="251">
        <v>164193.38</v>
      </c>
      <c r="K50" s="232">
        <v>0</v>
      </c>
      <c r="L50" s="232">
        <v>54550</v>
      </c>
      <c r="Q50" s="251">
        <v>8180.46</v>
      </c>
      <c r="R50" s="251">
        <v>991778.49</v>
      </c>
      <c r="S50" s="73">
        <v>559495.56000000006</v>
      </c>
      <c r="U50" s="73">
        <v>1251.21</v>
      </c>
      <c r="W50" s="73">
        <v>491571.29</v>
      </c>
      <c r="X50" s="73">
        <v>64898</v>
      </c>
      <c r="Y50" s="90">
        <v>712710.29</v>
      </c>
      <c r="AA50" s="90">
        <v>700</v>
      </c>
      <c r="AB50" s="90">
        <v>330112.89</v>
      </c>
      <c r="AC50" s="90">
        <v>135052.17000000001</v>
      </c>
      <c r="AG50" s="72">
        <f t="shared" si="1"/>
        <v>688227.71000000008</v>
      </c>
      <c r="AH50" s="50">
        <f t="shared" si="2"/>
        <v>54550</v>
      </c>
      <c r="AI50" s="51">
        <f t="shared" si="3"/>
        <v>633677.71000000008</v>
      </c>
      <c r="AJ50" s="48">
        <f t="shared" si="4"/>
        <v>1117216.06</v>
      </c>
      <c r="AK50" s="47">
        <f t="shared" si="5"/>
        <v>1178575.3500000001</v>
      </c>
      <c r="AL50" s="56">
        <f t="shared" si="6"/>
        <v>-61359.290000000037</v>
      </c>
    </row>
    <row r="51" spans="1:38" ht="15" thickBot="1" x14ac:dyDescent="0.25">
      <c r="A51" s="38" t="s">
        <v>375</v>
      </c>
      <c r="B51" s="38" t="s">
        <v>376</v>
      </c>
      <c r="C51" s="63">
        <v>1785</v>
      </c>
      <c r="D51" s="64" t="s">
        <v>730</v>
      </c>
      <c r="E51" s="251" t="s">
        <v>2933</v>
      </c>
      <c r="F51" s="89">
        <v>372495.78</v>
      </c>
      <c r="G51" s="89">
        <v>0</v>
      </c>
      <c r="H51" s="89">
        <v>87802.73</v>
      </c>
      <c r="I51" s="251">
        <v>2711060.88</v>
      </c>
      <c r="J51" s="251">
        <v>86828.78</v>
      </c>
      <c r="K51" s="232">
        <v>0</v>
      </c>
      <c r="L51" s="232">
        <v>53238.71</v>
      </c>
      <c r="N51" s="232">
        <v>458.88</v>
      </c>
      <c r="Q51" s="251">
        <v>7625.77</v>
      </c>
      <c r="R51" s="251">
        <v>667821.93000000005</v>
      </c>
      <c r="S51" s="73">
        <v>480491.34</v>
      </c>
      <c r="U51" s="73">
        <v>447.83</v>
      </c>
      <c r="W51" s="73">
        <v>946234.4</v>
      </c>
      <c r="X51" s="73">
        <v>138898</v>
      </c>
      <c r="Y51" s="90">
        <v>1137373.3999999999</v>
      </c>
      <c r="AB51" s="90">
        <v>233712.21</v>
      </c>
      <c r="AC51" s="90">
        <v>155712.14000000001</v>
      </c>
      <c r="AG51" s="72">
        <f t="shared" si="1"/>
        <v>460298.51</v>
      </c>
      <c r="AH51" s="50">
        <f t="shared" si="2"/>
        <v>53697.59</v>
      </c>
      <c r="AI51" s="51">
        <f t="shared" si="3"/>
        <v>406600.92000000004</v>
      </c>
      <c r="AJ51" s="48">
        <f t="shared" si="4"/>
        <v>1566071.57</v>
      </c>
      <c r="AK51" s="47">
        <f t="shared" si="5"/>
        <v>1526797.75</v>
      </c>
      <c r="AL51" s="56">
        <f t="shared" si="6"/>
        <v>39273.820000000065</v>
      </c>
    </row>
    <row r="52" spans="1:38" ht="15" thickBot="1" x14ac:dyDescent="0.25">
      <c r="A52" s="38" t="s">
        <v>367</v>
      </c>
      <c r="B52" s="38" t="s">
        <v>380</v>
      </c>
      <c r="C52" s="63">
        <v>1114</v>
      </c>
      <c r="D52" s="64" t="s">
        <v>731</v>
      </c>
      <c r="E52" s="251" t="s">
        <v>2850</v>
      </c>
      <c r="F52" s="89">
        <v>568080.47</v>
      </c>
      <c r="G52" s="89">
        <v>39542</v>
      </c>
      <c r="H52" s="89">
        <v>10054.42</v>
      </c>
      <c r="I52" s="251">
        <v>814685.92</v>
      </c>
      <c r="J52" s="251">
        <v>243775.63</v>
      </c>
      <c r="K52" s="232">
        <v>37500</v>
      </c>
      <c r="L52" s="232">
        <v>8374.7999999999993</v>
      </c>
      <c r="N52" s="232">
        <v>3308.45</v>
      </c>
      <c r="R52" s="251">
        <v>2139773.89</v>
      </c>
      <c r="S52" s="73">
        <v>692374.67</v>
      </c>
      <c r="U52" s="73">
        <v>1081.69</v>
      </c>
      <c r="W52" s="73">
        <v>531562.5</v>
      </c>
      <c r="Y52" s="90">
        <v>531562.5</v>
      </c>
      <c r="AB52" s="90">
        <v>288868.71000000002</v>
      </c>
      <c r="AC52" s="90">
        <v>167820.23</v>
      </c>
      <c r="AE52" s="90">
        <v>3662</v>
      </c>
      <c r="AG52" s="72">
        <f t="shared" si="1"/>
        <v>617676.89</v>
      </c>
      <c r="AH52" s="50">
        <f t="shared" si="2"/>
        <v>49183.25</v>
      </c>
      <c r="AI52" s="51">
        <f t="shared" si="3"/>
        <v>568493.64</v>
      </c>
      <c r="AJ52" s="48">
        <f t="shared" si="4"/>
        <v>1225018.8599999999</v>
      </c>
      <c r="AK52" s="47">
        <f t="shared" si="5"/>
        <v>991913.44</v>
      </c>
      <c r="AL52" s="56">
        <f t="shared" si="6"/>
        <v>233105.41999999993</v>
      </c>
    </row>
    <row r="53" spans="1:38" ht="15" thickBot="1" x14ac:dyDescent="0.25">
      <c r="A53" s="38" t="s">
        <v>367</v>
      </c>
      <c r="B53" s="38" t="s">
        <v>380</v>
      </c>
      <c r="C53" s="63">
        <v>595</v>
      </c>
      <c r="D53" s="64" t="s">
        <v>732</v>
      </c>
      <c r="E53" s="251" t="s">
        <v>2851</v>
      </c>
      <c r="F53" s="89">
        <v>537758.01</v>
      </c>
      <c r="G53" s="89">
        <v>75108</v>
      </c>
      <c r="H53" s="89">
        <v>6597</v>
      </c>
      <c r="I53" s="251">
        <v>387663.88</v>
      </c>
      <c r="J53" s="251">
        <v>108385.9</v>
      </c>
      <c r="K53" s="232">
        <v>6000</v>
      </c>
      <c r="L53" s="232">
        <v>6901.78</v>
      </c>
      <c r="N53" s="232">
        <v>972</v>
      </c>
      <c r="R53" s="251">
        <v>293207.49</v>
      </c>
      <c r="S53" s="73">
        <v>531279.85</v>
      </c>
      <c r="U53" s="73">
        <v>1023.77</v>
      </c>
      <c r="W53" s="73">
        <v>373808.6</v>
      </c>
      <c r="Y53" s="90">
        <v>373808.6</v>
      </c>
      <c r="AB53" s="90">
        <v>234967.52</v>
      </c>
      <c r="AC53" s="90">
        <v>81563.98</v>
      </c>
      <c r="AE53" s="90">
        <v>3509</v>
      </c>
      <c r="AG53" s="72">
        <f t="shared" si="1"/>
        <v>619463.01</v>
      </c>
      <c r="AH53" s="50">
        <f t="shared" si="2"/>
        <v>13873.779999999999</v>
      </c>
      <c r="AI53" s="51">
        <f t="shared" si="3"/>
        <v>605589.23</v>
      </c>
      <c r="AJ53" s="48">
        <f t="shared" si="4"/>
        <v>906112.22</v>
      </c>
      <c r="AK53" s="47">
        <f t="shared" si="5"/>
        <v>693849.1</v>
      </c>
      <c r="AL53" s="56">
        <f t="shared" si="6"/>
        <v>212263.12</v>
      </c>
    </row>
    <row r="54" spans="1:38" ht="15" thickBot="1" x14ac:dyDescent="0.25">
      <c r="A54" s="38" t="s">
        <v>367</v>
      </c>
      <c r="B54" s="38" t="s">
        <v>380</v>
      </c>
      <c r="C54" s="63">
        <v>1925</v>
      </c>
      <c r="D54" s="64" t="s">
        <v>733</v>
      </c>
      <c r="E54" s="251" t="s">
        <v>2852</v>
      </c>
      <c r="F54" s="89">
        <v>456305.93</v>
      </c>
      <c r="G54" s="89">
        <v>60000.5</v>
      </c>
      <c r="H54" s="89">
        <v>30400.46</v>
      </c>
      <c r="I54" s="251">
        <v>836262.1</v>
      </c>
      <c r="J54" s="251">
        <v>165172.41</v>
      </c>
      <c r="K54" s="232">
        <v>3035</v>
      </c>
      <c r="L54" s="232">
        <v>23716.63</v>
      </c>
      <c r="N54" s="232">
        <v>10525.65</v>
      </c>
      <c r="Q54" s="251">
        <v>-85.13</v>
      </c>
      <c r="R54" s="251">
        <v>1946315.03</v>
      </c>
      <c r="S54" s="73">
        <v>947619.9</v>
      </c>
      <c r="T54" s="73">
        <v>91972</v>
      </c>
      <c r="U54" s="73">
        <v>684.53</v>
      </c>
      <c r="W54" s="73">
        <v>527299.5</v>
      </c>
      <c r="Y54" s="90">
        <v>714719.5</v>
      </c>
      <c r="AB54" s="90">
        <v>347721.51</v>
      </c>
      <c r="AC54" s="90">
        <v>244847.66</v>
      </c>
      <c r="AE54" s="90">
        <v>2293</v>
      </c>
      <c r="AG54" s="72">
        <f t="shared" si="1"/>
        <v>546706.89</v>
      </c>
      <c r="AH54" s="50">
        <f t="shared" si="2"/>
        <v>37277.279999999999</v>
      </c>
      <c r="AI54" s="51">
        <f t="shared" si="3"/>
        <v>509429.61</v>
      </c>
      <c r="AJ54" s="48">
        <f t="shared" si="4"/>
        <v>1567575.9300000002</v>
      </c>
      <c r="AK54" s="47">
        <f t="shared" si="5"/>
        <v>1309581.67</v>
      </c>
      <c r="AL54" s="56">
        <f t="shared" si="6"/>
        <v>257994.26000000024</v>
      </c>
    </row>
    <row r="55" spans="1:38" ht="15" thickBot="1" x14ac:dyDescent="0.25">
      <c r="A55" s="38" t="s">
        <v>367</v>
      </c>
      <c r="B55" s="38" t="s">
        <v>380</v>
      </c>
      <c r="C55" s="63">
        <v>3610</v>
      </c>
      <c r="D55" s="64" t="s">
        <v>734</v>
      </c>
      <c r="E55" s="251" t="s">
        <v>2853</v>
      </c>
      <c r="F55" s="89">
        <v>915365.39</v>
      </c>
      <c r="G55" s="89">
        <v>92237.5</v>
      </c>
      <c r="H55" s="89">
        <v>87616.77</v>
      </c>
      <c r="I55" s="251">
        <v>846923.7</v>
      </c>
      <c r="J55" s="251">
        <v>320680.2</v>
      </c>
      <c r="K55" s="232">
        <v>52653</v>
      </c>
      <c r="L55" s="232">
        <v>33254.93</v>
      </c>
      <c r="N55" s="232">
        <v>6227</v>
      </c>
      <c r="R55" s="251">
        <v>2217512.62</v>
      </c>
      <c r="S55" s="73">
        <v>1410661.88</v>
      </c>
      <c r="U55" s="73">
        <v>2115.36</v>
      </c>
      <c r="W55" s="73">
        <v>1026881</v>
      </c>
      <c r="Y55" s="90">
        <v>1219351</v>
      </c>
      <c r="AB55" s="90">
        <v>529940.94999999995</v>
      </c>
      <c r="AC55" s="90">
        <v>289004.81</v>
      </c>
      <c r="AG55" s="72">
        <f t="shared" si="1"/>
        <v>1095219.6599999999</v>
      </c>
      <c r="AH55" s="50">
        <f t="shared" si="2"/>
        <v>92134.93</v>
      </c>
      <c r="AI55" s="51">
        <f t="shared" si="3"/>
        <v>1003084.73</v>
      </c>
      <c r="AJ55" s="48">
        <f t="shared" si="4"/>
        <v>2439658.2400000002</v>
      </c>
      <c r="AK55" s="47">
        <f t="shared" si="5"/>
        <v>2038296.76</v>
      </c>
      <c r="AL55" s="56">
        <f t="shared" si="6"/>
        <v>401361.48000000021</v>
      </c>
    </row>
    <row r="56" spans="1:38" ht="15" thickBot="1" x14ac:dyDescent="0.25">
      <c r="A56" s="38" t="s">
        <v>367</v>
      </c>
      <c r="B56" s="38" t="s">
        <v>380</v>
      </c>
      <c r="C56" s="63">
        <v>4226</v>
      </c>
      <c r="D56" s="64" t="s">
        <v>735</v>
      </c>
      <c r="E56" s="251" t="s">
        <v>2854</v>
      </c>
      <c r="F56" s="89">
        <v>725780.06</v>
      </c>
      <c r="G56" s="89">
        <v>110228.5</v>
      </c>
      <c r="H56" s="89">
        <v>55238.19</v>
      </c>
      <c r="I56" s="251">
        <v>749231.25</v>
      </c>
      <c r="J56" s="251">
        <v>126952.88</v>
      </c>
      <c r="K56" s="232">
        <v>15750</v>
      </c>
      <c r="L56" s="232">
        <v>23935.35</v>
      </c>
      <c r="N56" s="232">
        <v>7960</v>
      </c>
      <c r="Q56" s="251">
        <v>-59.5</v>
      </c>
      <c r="R56" s="251">
        <v>1921030.3</v>
      </c>
      <c r="S56" s="73">
        <v>1404122.97</v>
      </c>
      <c r="T56" s="73">
        <v>84728</v>
      </c>
      <c r="U56" s="73">
        <v>1611.64</v>
      </c>
      <c r="W56" s="73">
        <v>815517</v>
      </c>
      <c r="Y56" s="90">
        <v>1149327</v>
      </c>
      <c r="AB56" s="90">
        <v>527601.77</v>
      </c>
      <c r="AC56" s="90">
        <v>325250.88</v>
      </c>
      <c r="AE56" s="90">
        <v>321</v>
      </c>
      <c r="AG56" s="72">
        <f t="shared" si="1"/>
        <v>891246.75</v>
      </c>
      <c r="AH56" s="50">
        <f t="shared" si="2"/>
        <v>47645.35</v>
      </c>
      <c r="AI56" s="51">
        <f t="shared" si="3"/>
        <v>843601.4</v>
      </c>
      <c r="AJ56" s="48">
        <f t="shared" si="4"/>
        <v>2305979.61</v>
      </c>
      <c r="AK56" s="47">
        <f t="shared" si="5"/>
        <v>2002500.65</v>
      </c>
      <c r="AL56" s="56">
        <f t="shared" si="6"/>
        <v>303478.95999999996</v>
      </c>
    </row>
    <row r="57" spans="1:38" ht="15" thickBot="1" x14ac:dyDescent="0.25">
      <c r="A57" s="38" t="s">
        <v>367</v>
      </c>
      <c r="B57" s="38" t="s">
        <v>380</v>
      </c>
      <c r="C57" s="63">
        <v>2265</v>
      </c>
      <c r="D57" s="64" t="s">
        <v>736</v>
      </c>
      <c r="E57" s="251" t="s">
        <v>2855</v>
      </c>
      <c r="F57" s="89">
        <v>586437.99</v>
      </c>
      <c r="G57" s="89">
        <v>28487</v>
      </c>
      <c r="H57" s="89">
        <v>18810</v>
      </c>
      <c r="I57" s="251">
        <v>681250</v>
      </c>
      <c r="J57" s="251">
        <v>134539.56</v>
      </c>
      <c r="K57" s="232">
        <v>20858</v>
      </c>
      <c r="L57" s="232">
        <v>31004.62</v>
      </c>
      <c r="N57" s="232">
        <v>1218</v>
      </c>
      <c r="Q57" s="251">
        <v>-2679.19</v>
      </c>
      <c r="R57" s="251">
        <v>1915444.77</v>
      </c>
      <c r="S57" s="73">
        <v>1296959.6499999999</v>
      </c>
      <c r="T57" s="73">
        <v>27695</v>
      </c>
      <c r="U57" s="73">
        <v>939.75</v>
      </c>
      <c r="W57" s="73">
        <v>841492.5</v>
      </c>
      <c r="Y57" s="90">
        <v>1120432.5</v>
      </c>
      <c r="AB57" s="90">
        <v>510850.68</v>
      </c>
      <c r="AC57" s="90">
        <v>332579.28999999998</v>
      </c>
      <c r="AE57" s="90">
        <v>10080</v>
      </c>
      <c r="AG57" s="72">
        <f t="shared" si="1"/>
        <v>633734.99</v>
      </c>
      <c r="AH57" s="50">
        <f t="shared" si="2"/>
        <v>53080.619999999995</v>
      </c>
      <c r="AI57" s="51">
        <f t="shared" si="3"/>
        <v>580654.37</v>
      </c>
      <c r="AJ57" s="48">
        <f t="shared" si="4"/>
        <v>2167086.9</v>
      </c>
      <c r="AK57" s="47">
        <f t="shared" si="5"/>
        <v>1973942.47</v>
      </c>
      <c r="AL57" s="56">
        <f t="shared" si="6"/>
        <v>193144.42999999993</v>
      </c>
    </row>
    <row r="58" spans="1:38" ht="15" thickBot="1" x14ac:dyDescent="0.25">
      <c r="A58" s="38" t="s">
        <v>367</v>
      </c>
      <c r="B58" s="38" t="s">
        <v>380</v>
      </c>
      <c r="C58" s="63">
        <v>1848</v>
      </c>
      <c r="D58" s="64" t="s">
        <v>737</v>
      </c>
      <c r="E58" s="251" t="s">
        <v>2856</v>
      </c>
      <c r="F58" s="89">
        <v>549426.21</v>
      </c>
      <c r="G58" s="89">
        <v>39736</v>
      </c>
      <c r="H58" s="89">
        <v>15888.36</v>
      </c>
      <c r="I58" s="251">
        <v>658753.03</v>
      </c>
      <c r="J58" s="251">
        <v>138767.12</v>
      </c>
      <c r="K58" s="232">
        <v>11182</v>
      </c>
      <c r="L58" s="232">
        <v>28005.3</v>
      </c>
      <c r="N58" s="232">
        <v>1879</v>
      </c>
      <c r="Q58" s="251">
        <v>-24.34</v>
      </c>
      <c r="R58" s="251">
        <v>1650781.62</v>
      </c>
      <c r="S58" s="73">
        <v>1055892.25</v>
      </c>
      <c r="T58" s="73">
        <v>19830</v>
      </c>
      <c r="U58" s="73">
        <v>798.59</v>
      </c>
      <c r="W58" s="73">
        <v>373579.5</v>
      </c>
      <c r="Y58" s="90">
        <v>621378.5</v>
      </c>
      <c r="AB58" s="90">
        <v>316230.76</v>
      </c>
      <c r="AC58" s="90">
        <v>245155.99</v>
      </c>
      <c r="AE58" s="90">
        <v>2935</v>
      </c>
      <c r="AG58" s="72">
        <f t="shared" si="1"/>
        <v>605050.56999999995</v>
      </c>
      <c r="AH58" s="50">
        <f t="shared" si="2"/>
        <v>41066.300000000003</v>
      </c>
      <c r="AI58" s="51">
        <f t="shared" si="3"/>
        <v>563984.2699999999</v>
      </c>
      <c r="AJ58" s="48">
        <f t="shared" si="4"/>
        <v>1450100.34</v>
      </c>
      <c r="AK58" s="47">
        <f t="shared" si="5"/>
        <v>1185700.25</v>
      </c>
      <c r="AL58" s="56">
        <f t="shared" si="6"/>
        <v>264400.09000000008</v>
      </c>
    </row>
    <row r="59" spans="1:38" ht="15" thickBot="1" x14ac:dyDescent="0.25">
      <c r="A59" s="38" t="s">
        <v>367</v>
      </c>
      <c r="B59" s="38" t="s">
        <v>380</v>
      </c>
      <c r="C59" s="63">
        <v>1945</v>
      </c>
      <c r="D59" s="64" t="s">
        <v>738</v>
      </c>
      <c r="E59" s="251" t="s">
        <v>2857</v>
      </c>
      <c r="F59" s="89">
        <v>459792.38</v>
      </c>
      <c r="G59" s="89">
        <v>51400</v>
      </c>
      <c r="H59" s="89">
        <v>34043.620000000003</v>
      </c>
      <c r="I59" s="251">
        <v>875457.64</v>
      </c>
      <c r="J59" s="251">
        <v>116717.24</v>
      </c>
      <c r="K59" s="232">
        <v>828</v>
      </c>
      <c r="L59" s="232">
        <v>19514.349999999999</v>
      </c>
      <c r="N59" s="232">
        <v>1708.2</v>
      </c>
      <c r="Q59" s="251">
        <v>-102</v>
      </c>
      <c r="R59" s="251">
        <v>2032099.69</v>
      </c>
      <c r="S59" s="73">
        <v>1287387.3500000001</v>
      </c>
      <c r="T59" s="73">
        <v>11602.4</v>
      </c>
      <c r="U59" s="73">
        <v>450.91</v>
      </c>
      <c r="W59" s="73">
        <v>532800</v>
      </c>
      <c r="Y59" s="90">
        <v>907740</v>
      </c>
      <c r="AB59" s="90">
        <v>313939.46000000002</v>
      </c>
      <c r="AC59" s="90">
        <v>271384.13</v>
      </c>
      <c r="AE59" s="90">
        <v>3897</v>
      </c>
      <c r="AG59" s="72">
        <f t="shared" si="1"/>
        <v>545236</v>
      </c>
      <c r="AH59" s="50">
        <f t="shared" si="2"/>
        <v>22050.55</v>
      </c>
      <c r="AI59" s="51">
        <f t="shared" si="3"/>
        <v>523185.45</v>
      </c>
      <c r="AJ59" s="48">
        <f t="shared" si="4"/>
        <v>1832240.66</v>
      </c>
      <c r="AK59" s="47">
        <f t="shared" si="5"/>
        <v>1496960.5899999999</v>
      </c>
      <c r="AL59" s="56">
        <f t="shared" si="6"/>
        <v>335280.07000000007</v>
      </c>
    </row>
    <row r="60" spans="1:38" ht="15" thickBot="1" x14ac:dyDescent="0.25">
      <c r="A60" s="38" t="s">
        <v>367</v>
      </c>
      <c r="B60" s="38" t="s">
        <v>380</v>
      </c>
      <c r="C60" s="63">
        <v>4776</v>
      </c>
      <c r="D60" s="64" t="s">
        <v>739</v>
      </c>
      <c r="E60" s="251" t="s">
        <v>2858</v>
      </c>
      <c r="F60" s="89">
        <v>715360.85</v>
      </c>
      <c r="G60" s="89">
        <v>151285</v>
      </c>
      <c r="H60" s="89">
        <v>40000</v>
      </c>
      <c r="I60" s="251">
        <v>1479736.6</v>
      </c>
      <c r="J60" s="251">
        <v>120983.95</v>
      </c>
      <c r="K60" s="232">
        <v>21200</v>
      </c>
      <c r="L60" s="232">
        <v>55846.73</v>
      </c>
      <c r="N60" s="232">
        <v>7447</v>
      </c>
      <c r="R60" s="251">
        <v>1174038.5</v>
      </c>
      <c r="S60" s="73">
        <v>2113914.4900000002</v>
      </c>
      <c r="T60" s="73">
        <v>64200</v>
      </c>
      <c r="U60" s="73">
        <v>837.41</v>
      </c>
      <c r="W60" s="73">
        <v>748912.5</v>
      </c>
      <c r="Y60" s="90">
        <v>1198372.5</v>
      </c>
      <c r="AB60" s="90">
        <v>707808.57</v>
      </c>
      <c r="AC60" s="90">
        <v>307687.99</v>
      </c>
      <c r="AE60" s="90">
        <v>11204.5</v>
      </c>
      <c r="AG60" s="72">
        <f t="shared" si="1"/>
        <v>906645.85</v>
      </c>
      <c r="AH60" s="50">
        <f t="shared" si="2"/>
        <v>84493.73000000001</v>
      </c>
      <c r="AI60" s="51">
        <f t="shared" si="3"/>
        <v>822152.12</v>
      </c>
      <c r="AJ60" s="48">
        <f t="shared" si="4"/>
        <v>2927864.4000000004</v>
      </c>
      <c r="AK60" s="47">
        <f t="shared" si="5"/>
        <v>2225073.5599999996</v>
      </c>
      <c r="AL60" s="56">
        <f t="shared" si="6"/>
        <v>702790.84000000078</v>
      </c>
    </row>
    <row r="61" spans="1:38" ht="15" thickBot="1" x14ac:dyDescent="0.25">
      <c r="A61" s="38" t="s">
        <v>367</v>
      </c>
      <c r="B61" s="38" t="s">
        <v>380</v>
      </c>
      <c r="C61" s="63">
        <v>5154</v>
      </c>
      <c r="D61" s="64" t="s">
        <v>740</v>
      </c>
      <c r="E61" s="251" t="s">
        <v>2859</v>
      </c>
      <c r="F61" s="89">
        <v>1163368.56</v>
      </c>
      <c r="G61" s="89">
        <v>324261.5</v>
      </c>
      <c r="H61" s="89">
        <v>61121.09</v>
      </c>
      <c r="I61" s="251">
        <v>960428.22</v>
      </c>
      <c r="J61" s="251">
        <v>585371.18999999994</v>
      </c>
      <c r="K61" s="232">
        <v>14200</v>
      </c>
      <c r="L61" s="232">
        <v>77161.72</v>
      </c>
      <c r="N61" s="232">
        <v>11224</v>
      </c>
      <c r="Q61" s="251">
        <v>-237.55</v>
      </c>
      <c r="R61" s="251">
        <v>3795531.45</v>
      </c>
      <c r="S61" s="73">
        <v>2254759.2200000002</v>
      </c>
      <c r="U61" s="73">
        <v>2948.31</v>
      </c>
      <c r="W61" s="73">
        <v>1305236.5</v>
      </c>
      <c r="Y61" s="90">
        <v>1889834.5</v>
      </c>
      <c r="AA61" s="90">
        <v>300</v>
      </c>
      <c r="AB61" s="90">
        <v>677720.87</v>
      </c>
      <c r="AC61" s="90">
        <v>483340.5</v>
      </c>
      <c r="AE61" s="90">
        <v>101</v>
      </c>
      <c r="AG61" s="72">
        <f t="shared" si="1"/>
        <v>1548751.1500000001</v>
      </c>
      <c r="AH61" s="50">
        <f t="shared" si="2"/>
        <v>102585.72</v>
      </c>
      <c r="AI61" s="51">
        <f t="shared" si="3"/>
        <v>1446165.4300000002</v>
      </c>
      <c r="AJ61" s="48">
        <f t="shared" si="4"/>
        <v>3562944.0300000003</v>
      </c>
      <c r="AK61" s="47">
        <f t="shared" si="5"/>
        <v>3051296.87</v>
      </c>
      <c r="AL61" s="56">
        <f t="shared" si="6"/>
        <v>511647.16000000015</v>
      </c>
    </row>
    <row r="62" spans="1:38" ht="15" thickBot="1" x14ac:dyDescent="0.25">
      <c r="A62" s="38" t="s">
        <v>367</v>
      </c>
      <c r="B62" s="38" t="s">
        <v>380</v>
      </c>
      <c r="C62" s="63">
        <v>3300</v>
      </c>
      <c r="D62" s="64" t="s">
        <v>741</v>
      </c>
      <c r="E62" s="251" t="s">
        <v>2860</v>
      </c>
      <c r="F62" s="89">
        <v>351988.65</v>
      </c>
      <c r="G62" s="89">
        <v>114518</v>
      </c>
      <c r="H62" s="89">
        <v>38905</v>
      </c>
      <c r="I62" s="251">
        <v>481706.76</v>
      </c>
      <c r="J62" s="251">
        <v>193567.59</v>
      </c>
      <c r="K62" s="232">
        <v>6400</v>
      </c>
      <c r="L62" s="232">
        <v>27201.79</v>
      </c>
      <c r="N62" s="232">
        <v>5090.22</v>
      </c>
      <c r="Q62" s="251">
        <v>-630</v>
      </c>
      <c r="R62" s="251">
        <v>1606269.64</v>
      </c>
      <c r="S62" s="73">
        <v>1328776.57</v>
      </c>
      <c r="T62" s="73">
        <v>70845</v>
      </c>
      <c r="U62" s="73">
        <v>363.71</v>
      </c>
      <c r="W62" s="73">
        <v>614565</v>
      </c>
      <c r="X62" s="73">
        <v>20000</v>
      </c>
      <c r="Y62" s="90">
        <v>889575</v>
      </c>
      <c r="AB62" s="90">
        <v>497234.86</v>
      </c>
      <c r="AC62" s="90">
        <v>328021.57</v>
      </c>
      <c r="AE62" s="90">
        <v>6875</v>
      </c>
      <c r="AG62" s="72">
        <f t="shared" si="1"/>
        <v>505411.65</v>
      </c>
      <c r="AH62" s="50">
        <f t="shared" si="2"/>
        <v>38692.01</v>
      </c>
      <c r="AI62" s="51">
        <f t="shared" si="3"/>
        <v>466719.64</v>
      </c>
      <c r="AJ62" s="48">
        <f t="shared" si="4"/>
        <v>2034550.28</v>
      </c>
      <c r="AK62" s="47">
        <f t="shared" si="5"/>
        <v>1721706.43</v>
      </c>
      <c r="AL62" s="56">
        <f t="shared" si="6"/>
        <v>312843.85000000009</v>
      </c>
    </row>
    <row r="63" spans="1:38" ht="15" thickBot="1" x14ac:dyDescent="0.25">
      <c r="A63" s="38" t="s">
        <v>367</v>
      </c>
      <c r="B63" s="38" t="s">
        <v>380</v>
      </c>
      <c r="C63" s="63">
        <v>2046</v>
      </c>
      <c r="D63" s="64" t="s">
        <v>742</v>
      </c>
      <c r="E63" s="251" t="s">
        <v>2861</v>
      </c>
      <c r="F63" s="89">
        <v>385578.88</v>
      </c>
      <c r="G63" s="89">
        <v>140572.5</v>
      </c>
      <c r="H63" s="89">
        <v>38318.14</v>
      </c>
      <c r="I63" s="251">
        <v>500108.26</v>
      </c>
      <c r="J63" s="251">
        <v>153601.56</v>
      </c>
      <c r="K63" s="232">
        <v>12000</v>
      </c>
      <c r="L63" s="232">
        <v>25143.18</v>
      </c>
      <c r="N63" s="232">
        <v>11744.37</v>
      </c>
      <c r="O63" s="251">
        <v>14282.8</v>
      </c>
      <c r="Q63" s="251">
        <v>-214.2</v>
      </c>
      <c r="R63" s="251">
        <v>2640334.33</v>
      </c>
      <c r="S63" s="73">
        <v>932352.35</v>
      </c>
      <c r="T63" s="73">
        <v>66245</v>
      </c>
      <c r="U63" s="73">
        <v>801.93</v>
      </c>
      <c r="W63" s="73">
        <v>978980</v>
      </c>
      <c r="Y63" s="90">
        <v>978980</v>
      </c>
      <c r="AB63" s="90">
        <v>469637.79</v>
      </c>
      <c r="AC63" s="90">
        <v>241797.63</v>
      </c>
      <c r="AE63" s="90">
        <v>6917</v>
      </c>
      <c r="AG63" s="72">
        <f t="shared" si="1"/>
        <v>564469.52</v>
      </c>
      <c r="AH63" s="50">
        <f t="shared" si="2"/>
        <v>48887.55</v>
      </c>
      <c r="AI63" s="51">
        <f t="shared" si="3"/>
        <v>515581.97000000003</v>
      </c>
      <c r="AJ63" s="48">
        <f t="shared" si="4"/>
        <v>1978379.28</v>
      </c>
      <c r="AK63" s="47">
        <f t="shared" si="5"/>
        <v>1697332.42</v>
      </c>
      <c r="AL63" s="56">
        <f t="shared" si="6"/>
        <v>281046.8600000001</v>
      </c>
    </row>
    <row r="64" spans="1:38" ht="15" thickBot="1" x14ac:dyDescent="0.25">
      <c r="A64" s="38" t="s">
        <v>367</v>
      </c>
      <c r="B64" s="38" t="s">
        <v>380</v>
      </c>
      <c r="C64" s="63">
        <v>1475</v>
      </c>
      <c r="D64" s="64" t="s">
        <v>743</v>
      </c>
      <c r="E64" s="251" t="s">
        <v>2923</v>
      </c>
      <c r="F64" s="89">
        <v>387676.45</v>
      </c>
      <c r="G64" s="89">
        <v>60545</v>
      </c>
      <c r="H64" s="89">
        <v>8880.75</v>
      </c>
      <c r="I64" s="251">
        <v>1562868.76</v>
      </c>
      <c r="J64" s="251">
        <v>124979.33</v>
      </c>
      <c r="K64" s="232">
        <v>14468</v>
      </c>
      <c r="L64" s="232">
        <v>32209.06</v>
      </c>
      <c r="N64" s="232">
        <v>2288</v>
      </c>
      <c r="Q64" s="251">
        <v>-15.66</v>
      </c>
      <c r="R64" s="251">
        <v>2029021.21</v>
      </c>
      <c r="S64" s="73">
        <v>756927.52</v>
      </c>
      <c r="U64" s="73">
        <v>401.11</v>
      </c>
      <c r="W64" s="73">
        <v>476689.5</v>
      </c>
      <c r="Y64" s="90">
        <v>524569.5</v>
      </c>
      <c r="AB64" s="90">
        <v>264093.90999999997</v>
      </c>
      <c r="AC64" s="90">
        <v>314401.61</v>
      </c>
      <c r="AE64" s="90">
        <v>4923.5</v>
      </c>
      <c r="AG64" s="72">
        <f t="shared" si="1"/>
        <v>457102.2</v>
      </c>
      <c r="AH64" s="50">
        <f t="shared" si="2"/>
        <v>48965.06</v>
      </c>
      <c r="AI64" s="51">
        <f t="shared" si="3"/>
        <v>408137.14</v>
      </c>
      <c r="AJ64" s="48">
        <f t="shared" si="4"/>
        <v>1234018.1299999999</v>
      </c>
      <c r="AK64" s="47">
        <f t="shared" si="5"/>
        <v>1107988.52</v>
      </c>
      <c r="AL64" s="56">
        <f t="shared" si="6"/>
        <v>126029.60999999987</v>
      </c>
    </row>
    <row r="65" spans="1:38" ht="15" thickBot="1" x14ac:dyDescent="0.25">
      <c r="A65" s="38" t="s">
        <v>383</v>
      </c>
      <c r="B65" s="38" t="s">
        <v>384</v>
      </c>
      <c r="C65" s="63">
        <v>1295</v>
      </c>
      <c r="D65" s="64" t="s">
        <v>744</v>
      </c>
      <c r="E65" s="251" t="s">
        <v>2862</v>
      </c>
      <c r="F65" s="89">
        <v>523403.09</v>
      </c>
      <c r="G65" s="89">
        <v>0</v>
      </c>
      <c r="H65" s="89">
        <v>35088.980000000003</v>
      </c>
      <c r="I65" s="251">
        <v>2336457.75</v>
      </c>
      <c r="J65" s="251">
        <v>17206.82</v>
      </c>
      <c r="K65" s="232">
        <v>14225</v>
      </c>
      <c r="L65" s="232">
        <v>21750</v>
      </c>
      <c r="N65" s="232">
        <v>0</v>
      </c>
      <c r="Q65" s="251">
        <v>268</v>
      </c>
      <c r="R65" s="251">
        <v>849648.43</v>
      </c>
      <c r="S65" s="73">
        <v>620563.21</v>
      </c>
      <c r="T65" s="73">
        <v>26000</v>
      </c>
      <c r="U65" s="73">
        <v>1007.3</v>
      </c>
      <c r="W65" s="73">
        <v>1066191.5</v>
      </c>
      <c r="X65" s="73">
        <v>29000</v>
      </c>
      <c r="Y65" s="90">
        <v>1075191.5</v>
      </c>
      <c r="AB65" s="90">
        <v>356831.09</v>
      </c>
      <c r="AC65" s="90">
        <v>107784.07</v>
      </c>
      <c r="AG65" s="72">
        <f t="shared" si="1"/>
        <v>558492.07000000007</v>
      </c>
      <c r="AH65" s="50">
        <f t="shared" si="2"/>
        <v>35975</v>
      </c>
      <c r="AI65" s="51">
        <f t="shared" si="3"/>
        <v>522517.07000000007</v>
      </c>
      <c r="AJ65" s="48">
        <f t="shared" si="4"/>
        <v>1742762.01</v>
      </c>
      <c r="AK65" s="47">
        <f t="shared" si="5"/>
        <v>1539806.6600000001</v>
      </c>
      <c r="AL65" s="56">
        <f t="shared" si="6"/>
        <v>202955.34999999986</v>
      </c>
    </row>
    <row r="66" spans="1:38" ht="15" thickBot="1" x14ac:dyDescent="0.25">
      <c r="A66" s="38" t="s">
        <v>383</v>
      </c>
      <c r="B66" s="38" t="s">
        <v>384</v>
      </c>
      <c r="C66" s="63">
        <v>1368</v>
      </c>
      <c r="D66" s="64" t="s">
        <v>745</v>
      </c>
      <c r="E66" s="251" t="s">
        <v>2863</v>
      </c>
      <c r="F66" s="89">
        <v>755784.02</v>
      </c>
      <c r="G66" s="89">
        <v>0</v>
      </c>
      <c r="H66" s="89">
        <v>14946.1</v>
      </c>
      <c r="I66" s="251">
        <v>577476.06999999995</v>
      </c>
      <c r="J66" s="251">
        <v>33581.800000000003</v>
      </c>
      <c r="N66" s="232">
        <v>0</v>
      </c>
      <c r="Q66" s="251">
        <v>-50621.01</v>
      </c>
      <c r="R66" s="251">
        <v>236925.61</v>
      </c>
      <c r="S66" s="73">
        <v>627009.11</v>
      </c>
      <c r="T66" s="73">
        <v>107260</v>
      </c>
      <c r="U66" s="73">
        <v>1352.41</v>
      </c>
      <c r="W66" s="73">
        <v>1049840</v>
      </c>
      <c r="X66" s="73">
        <v>29000</v>
      </c>
      <c r="Y66" s="90">
        <v>1058840</v>
      </c>
      <c r="AB66" s="90">
        <v>337622.23</v>
      </c>
      <c r="AC66" s="90">
        <v>140110.24</v>
      </c>
      <c r="AG66" s="72">
        <f t="shared" si="1"/>
        <v>770730.12</v>
      </c>
      <c r="AH66" s="50">
        <f t="shared" si="2"/>
        <v>0</v>
      </c>
      <c r="AI66" s="51">
        <f t="shared" si="3"/>
        <v>770730.12</v>
      </c>
      <c r="AJ66" s="48">
        <f t="shared" si="4"/>
        <v>1814461.52</v>
      </c>
      <c r="AK66" s="47">
        <f t="shared" si="5"/>
        <v>1536572.47</v>
      </c>
      <c r="AL66" s="56">
        <f t="shared" si="6"/>
        <v>277889.05000000005</v>
      </c>
    </row>
    <row r="67" spans="1:38" ht="15" thickBot="1" x14ac:dyDescent="0.25">
      <c r="A67" s="38" t="s">
        <v>383</v>
      </c>
      <c r="B67" s="38" t="s">
        <v>384</v>
      </c>
      <c r="C67" s="63">
        <v>2588</v>
      </c>
      <c r="D67" s="64" t="s">
        <v>746</v>
      </c>
      <c r="E67" s="251" t="s">
        <v>2864</v>
      </c>
      <c r="F67" s="89">
        <v>523007.56</v>
      </c>
      <c r="G67" s="89">
        <v>0</v>
      </c>
      <c r="H67" s="89">
        <v>87580.29</v>
      </c>
      <c r="I67" s="251">
        <v>601341.63</v>
      </c>
      <c r="J67" s="251">
        <v>39521.769999999997</v>
      </c>
      <c r="K67" s="232">
        <v>7980</v>
      </c>
      <c r="L67" s="232">
        <v>27133.46</v>
      </c>
      <c r="N67" s="232">
        <v>0</v>
      </c>
      <c r="Q67" s="251">
        <v>-38.590000000000003</v>
      </c>
      <c r="R67" s="251">
        <v>1982889.72</v>
      </c>
      <c r="S67" s="73">
        <v>886593.87</v>
      </c>
      <c r="T67" s="73">
        <v>46425</v>
      </c>
      <c r="U67" s="73">
        <v>939.5</v>
      </c>
      <c r="W67" s="73">
        <v>916762.5</v>
      </c>
      <c r="X67" s="73">
        <v>29000</v>
      </c>
      <c r="Y67" s="90">
        <v>1069402.5</v>
      </c>
      <c r="AB67" s="90">
        <v>441582.21</v>
      </c>
      <c r="AC67" s="90">
        <v>107295</v>
      </c>
      <c r="AG67" s="72">
        <f t="shared" si="1"/>
        <v>610587.85</v>
      </c>
      <c r="AH67" s="50">
        <f t="shared" si="2"/>
        <v>35113.46</v>
      </c>
      <c r="AI67" s="51">
        <f t="shared" si="3"/>
        <v>575474.39</v>
      </c>
      <c r="AJ67" s="48">
        <f t="shared" si="4"/>
        <v>1879720.87</v>
      </c>
      <c r="AK67" s="47">
        <f t="shared" si="5"/>
        <v>1618279.71</v>
      </c>
      <c r="AL67" s="56">
        <f t="shared" si="6"/>
        <v>261441.16000000015</v>
      </c>
    </row>
    <row r="68" spans="1:38" ht="15" thickBot="1" x14ac:dyDescent="0.25">
      <c r="A68" s="38" t="s">
        <v>383</v>
      </c>
      <c r="B68" s="38" t="s">
        <v>384</v>
      </c>
      <c r="C68" s="63">
        <v>1190</v>
      </c>
      <c r="D68" s="64" t="s">
        <v>747</v>
      </c>
      <c r="E68" s="251" t="s">
        <v>2865</v>
      </c>
      <c r="F68" s="89">
        <v>390878.91</v>
      </c>
      <c r="G68" s="89">
        <v>0</v>
      </c>
      <c r="H68" s="89">
        <v>70225.75</v>
      </c>
      <c r="I68" s="251">
        <v>742671.13</v>
      </c>
      <c r="J68" s="251">
        <v>69385.990000000005</v>
      </c>
      <c r="K68" s="232">
        <v>12040</v>
      </c>
      <c r="L68" s="232">
        <v>18773.02</v>
      </c>
      <c r="N68" s="232">
        <v>0</v>
      </c>
      <c r="Q68" s="251">
        <v>546.70000000000005</v>
      </c>
      <c r="R68" s="251">
        <v>2283492.7400000002</v>
      </c>
      <c r="S68" s="73">
        <v>777312.2</v>
      </c>
      <c r="T68" s="73">
        <v>107465</v>
      </c>
      <c r="U68" s="73">
        <v>724.9</v>
      </c>
      <c r="W68" s="73">
        <v>911053.5</v>
      </c>
      <c r="X68" s="73">
        <v>29000</v>
      </c>
      <c r="Y68" s="90">
        <v>1068513.5</v>
      </c>
      <c r="AB68" s="90">
        <v>562164.74</v>
      </c>
      <c r="AC68" s="90">
        <v>136710.60999999999</v>
      </c>
      <c r="AG68" s="72">
        <f t="shared" si="1"/>
        <v>461104.66</v>
      </c>
      <c r="AH68" s="50">
        <f t="shared" si="2"/>
        <v>30813.02</v>
      </c>
      <c r="AI68" s="51">
        <f t="shared" si="3"/>
        <v>430291.63999999996</v>
      </c>
      <c r="AJ68" s="48">
        <f t="shared" si="4"/>
        <v>1825555.6</v>
      </c>
      <c r="AK68" s="47">
        <f t="shared" si="5"/>
        <v>1767388.85</v>
      </c>
      <c r="AL68" s="56">
        <f t="shared" si="6"/>
        <v>58166.75</v>
      </c>
    </row>
    <row r="69" spans="1:38" ht="15" thickBot="1" x14ac:dyDescent="0.25">
      <c r="A69" s="38" t="s">
        <v>383</v>
      </c>
      <c r="B69" s="38" t="s">
        <v>384</v>
      </c>
      <c r="C69" s="63">
        <v>897</v>
      </c>
      <c r="D69" s="64" t="s">
        <v>748</v>
      </c>
      <c r="E69" s="251" t="s">
        <v>2920</v>
      </c>
      <c r="F69" s="89">
        <v>349748.94</v>
      </c>
      <c r="G69" s="89">
        <v>0</v>
      </c>
      <c r="H69" s="89">
        <v>16485.490000000002</v>
      </c>
      <c r="I69" s="251">
        <v>590904.62</v>
      </c>
      <c r="J69" s="251">
        <v>59388.95</v>
      </c>
      <c r="K69" s="232">
        <v>9306</v>
      </c>
      <c r="L69" s="232">
        <v>16140</v>
      </c>
      <c r="Q69" s="251">
        <v>2109147.98</v>
      </c>
      <c r="R69" s="251">
        <v>355552.49</v>
      </c>
      <c r="S69" s="73">
        <v>680574.78</v>
      </c>
      <c r="T69" s="73">
        <v>55405</v>
      </c>
      <c r="U69" s="73">
        <v>653.22</v>
      </c>
      <c r="W69" s="73">
        <v>422965.5</v>
      </c>
      <c r="X69" s="73">
        <v>20000</v>
      </c>
      <c r="Y69" s="90">
        <v>582565.5</v>
      </c>
      <c r="AB69" s="90">
        <v>391974.42</v>
      </c>
      <c r="AC69" s="90">
        <v>1617015.05</v>
      </c>
      <c r="AG69" s="72">
        <f t="shared" ref="AG69:AG130" si="7">SUM(F69:H69)</f>
        <v>366234.43</v>
      </c>
      <c r="AH69" s="50">
        <f t="shared" ref="AH69:AH130" si="8">SUM(K69:N69)</f>
        <v>25446</v>
      </c>
      <c r="AI69" s="51">
        <f t="shared" ref="AI69:AI130" si="9">AG69-AH69</f>
        <v>340788.43</v>
      </c>
      <c r="AJ69" s="48">
        <f t="shared" ref="AJ69:AJ130" si="10">SUM(S69:X69)</f>
        <v>1179598.5</v>
      </c>
      <c r="AK69" s="47">
        <f t="shared" ref="AK69:AK130" si="11">SUM(Y69:AF69)</f>
        <v>2591554.9699999997</v>
      </c>
      <c r="AL69" s="56">
        <f t="shared" ref="AL69:AL130" si="12">AJ69-AK69</f>
        <v>-1411956.4699999997</v>
      </c>
    </row>
    <row r="70" spans="1:38" ht="15" thickBot="1" x14ac:dyDescent="0.25">
      <c r="A70" s="38" t="s">
        <v>387</v>
      </c>
      <c r="B70" s="38" t="s">
        <v>388</v>
      </c>
      <c r="C70" s="63">
        <v>2172</v>
      </c>
      <c r="D70" s="64" t="s">
        <v>749</v>
      </c>
      <c r="E70" s="251" t="s">
        <v>2866</v>
      </c>
      <c r="F70" s="89">
        <v>294436.45</v>
      </c>
      <c r="G70" s="89">
        <v>222540</v>
      </c>
      <c r="H70" s="89">
        <v>26182.97</v>
      </c>
      <c r="I70" s="251">
        <v>147799.42000000001</v>
      </c>
      <c r="J70" s="251">
        <v>173422.57</v>
      </c>
      <c r="K70" s="232">
        <v>0</v>
      </c>
      <c r="M70" s="232">
        <v>5750</v>
      </c>
      <c r="N70" s="232">
        <v>198.71</v>
      </c>
      <c r="R70" s="251">
        <v>547255.34</v>
      </c>
      <c r="S70" s="73">
        <v>1087271.98</v>
      </c>
      <c r="U70" s="73">
        <v>426.25</v>
      </c>
      <c r="W70" s="73">
        <v>732976.5</v>
      </c>
      <c r="X70" s="73">
        <v>210940</v>
      </c>
      <c r="Y70" s="90">
        <v>912166.5</v>
      </c>
      <c r="AB70" s="90">
        <v>647214.19999999995</v>
      </c>
      <c r="AC70" s="90">
        <v>86407.679999999993</v>
      </c>
      <c r="AF70" s="90">
        <v>60000</v>
      </c>
      <c r="AG70" s="72">
        <f t="shared" si="7"/>
        <v>543159.42000000004</v>
      </c>
      <c r="AH70" s="50">
        <f t="shared" si="8"/>
        <v>5948.71</v>
      </c>
      <c r="AI70" s="51">
        <f t="shared" si="9"/>
        <v>537210.71000000008</v>
      </c>
      <c r="AJ70" s="48">
        <f t="shared" si="10"/>
        <v>2031614.73</v>
      </c>
      <c r="AK70" s="47">
        <f t="shared" si="11"/>
        <v>1705788.38</v>
      </c>
      <c r="AL70" s="56">
        <f t="shared" si="12"/>
        <v>325826.35000000009</v>
      </c>
    </row>
    <row r="71" spans="1:38" ht="15" thickBot="1" x14ac:dyDescent="0.25">
      <c r="A71" s="38" t="s">
        <v>387</v>
      </c>
      <c r="B71" s="38" t="s">
        <v>388</v>
      </c>
      <c r="C71" s="63">
        <v>3964</v>
      </c>
      <c r="D71" s="64" t="s">
        <v>750</v>
      </c>
      <c r="E71" s="251" t="s">
        <v>2867</v>
      </c>
      <c r="F71" s="89">
        <v>862701.13</v>
      </c>
      <c r="G71" s="89">
        <v>339181</v>
      </c>
      <c r="H71" s="89">
        <v>52085.51</v>
      </c>
      <c r="I71" s="251">
        <v>281503.57</v>
      </c>
      <c r="J71" s="251">
        <v>331000.23</v>
      </c>
      <c r="K71" s="232">
        <v>0</v>
      </c>
      <c r="L71" s="232">
        <v>30907</v>
      </c>
      <c r="N71" s="232">
        <v>536.21</v>
      </c>
      <c r="R71" s="251">
        <v>2767861</v>
      </c>
      <c r="S71" s="73">
        <v>2411715.0099999998</v>
      </c>
      <c r="U71" s="73">
        <v>801.02</v>
      </c>
      <c r="W71" s="73">
        <v>1081893.8999999999</v>
      </c>
      <c r="X71" s="73">
        <v>25485</v>
      </c>
      <c r="Y71" s="90">
        <v>1757253.9</v>
      </c>
      <c r="AB71" s="90">
        <v>1066822.18</v>
      </c>
      <c r="AC71" s="90">
        <v>219596.79999999999</v>
      </c>
      <c r="AF71" s="90">
        <v>9050</v>
      </c>
      <c r="AG71" s="72">
        <f t="shared" si="7"/>
        <v>1253967.6399999999</v>
      </c>
      <c r="AH71" s="50">
        <f t="shared" si="8"/>
        <v>31443.21</v>
      </c>
      <c r="AI71" s="51">
        <f t="shared" si="9"/>
        <v>1222524.43</v>
      </c>
      <c r="AJ71" s="48">
        <f t="shared" si="10"/>
        <v>3519894.9299999997</v>
      </c>
      <c r="AK71" s="47">
        <f t="shared" si="11"/>
        <v>3052722.88</v>
      </c>
      <c r="AL71" s="56">
        <f t="shared" si="12"/>
        <v>467172.04999999981</v>
      </c>
    </row>
    <row r="72" spans="1:38" ht="15" thickBot="1" x14ac:dyDescent="0.25">
      <c r="A72" s="38" t="s">
        <v>387</v>
      </c>
      <c r="B72" s="38" t="s">
        <v>388</v>
      </c>
      <c r="C72" s="63">
        <v>1537</v>
      </c>
      <c r="D72" s="64" t="s">
        <v>751</v>
      </c>
      <c r="E72" s="251" t="s">
        <v>2868</v>
      </c>
      <c r="F72" s="89">
        <v>253333.61</v>
      </c>
      <c r="G72" s="89">
        <v>146688</v>
      </c>
      <c r="H72" s="89">
        <v>37595.97</v>
      </c>
      <c r="I72" s="251">
        <v>59718.96</v>
      </c>
      <c r="J72" s="251">
        <v>108402.03</v>
      </c>
      <c r="K72" s="232">
        <v>0</v>
      </c>
      <c r="L72" s="232">
        <v>3985.68</v>
      </c>
      <c r="M72" s="232">
        <v>4554</v>
      </c>
      <c r="N72" s="232">
        <v>108.41</v>
      </c>
      <c r="Q72" s="251">
        <v>5117.6499999999996</v>
      </c>
      <c r="R72" s="251">
        <v>432862.99</v>
      </c>
      <c r="S72" s="73">
        <v>824944.09</v>
      </c>
      <c r="U72" s="73">
        <v>372.12</v>
      </c>
      <c r="W72" s="73">
        <v>793422</v>
      </c>
      <c r="X72" s="73">
        <v>10000</v>
      </c>
      <c r="Y72" s="90">
        <v>803422</v>
      </c>
      <c r="AB72" s="90">
        <v>497358.5</v>
      </c>
      <c r="AC72" s="90">
        <v>71491.13</v>
      </c>
      <c r="AG72" s="72">
        <f t="shared" si="7"/>
        <v>437617.57999999996</v>
      </c>
      <c r="AH72" s="50">
        <f t="shared" si="8"/>
        <v>8648.09</v>
      </c>
      <c r="AI72" s="51">
        <f t="shared" si="9"/>
        <v>428969.48999999993</v>
      </c>
      <c r="AJ72" s="48">
        <f t="shared" si="10"/>
        <v>1628738.21</v>
      </c>
      <c r="AK72" s="47">
        <f t="shared" si="11"/>
        <v>1372271.63</v>
      </c>
      <c r="AL72" s="56">
        <f t="shared" si="12"/>
        <v>256466.58000000007</v>
      </c>
    </row>
    <row r="73" spans="1:38" ht="15" thickBot="1" x14ac:dyDescent="0.25">
      <c r="A73" s="38" t="s">
        <v>387</v>
      </c>
      <c r="B73" s="38" t="s">
        <v>388</v>
      </c>
      <c r="C73" s="63">
        <v>1440</v>
      </c>
      <c r="D73" s="64" t="s">
        <v>752</v>
      </c>
      <c r="E73" s="251" t="s">
        <v>2869</v>
      </c>
      <c r="F73" s="89">
        <v>200380.31</v>
      </c>
      <c r="G73" s="89">
        <v>77646</v>
      </c>
      <c r="H73" s="89">
        <v>21320.65</v>
      </c>
      <c r="I73" s="251">
        <v>368584.32</v>
      </c>
      <c r="J73" s="251">
        <v>78288.33</v>
      </c>
      <c r="K73" s="232">
        <v>0</v>
      </c>
      <c r="L73" s="232">
        <v>43726.77</v>
      </c>
      <c r="N73" s="232">
        <v>178.5</v>
      </c>
      <c r="R73" s="251">
        <v>923490.75</v>
      </c>
      <c r="S73" s="73">
        <v>689687.3</v>
      </c>
      <c r="U73" s="73">
        <v>253.74</v>
      </c>
      <c r="W73" s="73">
        <v>970706.5</v>
      </c>
      <c r="X73" s="73">
        <v>250160</v>
      </c>
      <c r="Y73" s="90">
        <v>1300856.5</v>
      </c>
      <c r="AB73" s="90">
        <v>414175.98</v>
      </c>
      <c r="AC73" s="90">
        <v>87594.91</v>
      </c>
      <c r="AG73" s="72">
        <f t="shared" si="7"/>
        <v>299346.96000000002</v>
      </c>
      <c r="AH73" s="50">
        <f t="shared" si="8"/>
        <v>43905.27</v>
      </c>
      <c r="AI73" s="51">
        <f t="shared" si="9"/>
        <v>255441.69000000003</v>
      </c>
      <c r="AJ73" s="48">
        <f t="shared" si="10"/>
        <v>1910807.54</v>
      </c>
      <c r="AK73" s="47">
        <f t="shared" si="11"/>
        <v>1802627.39</v>
      </c>
      <c r="AL73" s="56">
        <f t="shared" si="12"/>
        <v>108180.15000000014</v>
      </c>
    </row>
    <row r="74" spans="1:38" ht="15" thickBot="1" x14ac:dyDescent="0.25">
      <c r="A74" s="38" t="s">
        <v>387</v>
      </c>
      <c r="B74" s="38" t="s">
        <v>388</v>
      </c>
      <c r="C74" s="63">
        <v>1880</v>
      </c>
      <c r="D74" s="64" t="s">
        <v>753</v>
      </c>
      <c r="E74" s="251" t="s">
        <v>2870</v>
      </c>
      <c r="F74" s="89">
        <v>255487.92</v>
      </c>
      <c r="G74" s="89">
        <v>108021</v>
      </c>
      <c r="H74" s="89">
        <v>27652.05</v>
      </c>
      <c r="I74" s="251">
        <v>98404.51</v>
      </c>
      <c r="J74" s="251">
        <v>120887.01</v>
      </c>
      <c r="K74" s="232">
        <v>0</v>
      </c>
      <c r="L74" s="232">
        <v>0</v>
      </c>
      <c r="M74" s="232">
        <v>38630</v>
      </c>
      <c r="N74" s="232">
        <v>31.78</v>
      </c>
      <c r="Q74" s="251">
        <v>1352.26</v>
      </c>
      <c r="R74" s="251">
        <v>606181.84</v>
      </c>
      <c r="S74" s="73">
        <v>919520.49</v>
      </c>
      <c r="U74" s="73">
        <v>341.59</v>
      </c>
      <c r="W74" s="73">
        <v>767340</v>
      </c>
      <c r="X74" s="73">
        <v>129480</v>
      </c>
      <c r="Y74" s="90">
        <v>964643</v>
      </c>
      <c r="AA74" s="90">
        <v>8012</v>
      </c>
      <c r="AB74" s="90">
        <v>500755.6</v>
      </c>
      <c r="AC74" s="90">
        <v>63507.44</v>
      </c>
      <c r="AD74" s="90">
        <v>1757.5</v>
      </c>
      <c r="AG74" s="72">
        <f t="shared" si="7"/>
        <v>391160.97000000003</v>
      </c>
      <c r="AH74" s="50">
        <f t="shared" si="8"/>
        <v>38661.78</v>
      </c>
      <c r="AI74" s="51">
        <f t="shared" si="9"/>
        <v>352499.19000000006</v>
      </c>
      <c r="AJ74" s="48">
        <f t="shared" si="10"/>
        <v>1816682.08</v>
      </c>
      <c r="AK74" s="47">
        <f t="shared" si="11"/>
        <v>1538675.54</v>
      </c>
      <c r="AL74" s="56">
        <f t="shared" si="12"/>
        <v>278006.54000000004</v>
      </c>
    </row>
    <row r="75" spans="1:38" ht="15" thickBot="1" x14ac:dyDescent="0.25">
      <c r="A75" s="38" t="s">
        <v>387</v>
      </c>
      <c r="B75" s="38" t="s">
        <v>388</v>
      </c>
      <c r="C75" s="63">
        <v>2455</v>
      </c>
      <c r="D75" s="64" t="s">
        <v>754</v>
      </c>
      <c r="E75" s="251" t="s">
        <v>2871</v>
      </c>
      <c r="F75" s="89">
        <v>652877.13</v>
      </c>
      <c r="G75" s="89">
        <v>346927</v>
      </c>
      <c r="H75" s="89">
        <v>60859.54</v>
      </c>
      <c r="I75" s="251">
        <v>313373.61</v>
      </c>
      <c r="J75" s="251">
        <v>185622.87</v>
      </c>
      <c r="K75" s="232">
        <v>52000</v>
      </c>
      <c r="L75" s="232">
        <v>22639.17</v>
      </c>
      <c r="N75" s="232">
        <v>121.35</v>
      </c>
      <c r="O75" s="251">
        <v>143320</v>
      </c>
      <c r="Q75" s="251">
        <v>4740.71</v>
      </c>
      <c r="R75" s="251">
        <v>1832865.74</v>
      </c>
      <c r="S75" s="73">
        <v>1211067.6399999999</v>
      </c>
      <c r="U75" s="73">
        <v>609.74</v>
      </c>
      <c r="W75" s="73">
        <v>1019049</v>
      </c>
      <c r="X75" s="73">
        <v>560784</v>
      </c>
      <c r="Y75" s="90">
        <v>1305159</v>
      </c>
      <c r="AB75" s="90">
        <v>538373.35</v>
      </c>
      <c r="AC75" s="90">
        <v>112692.01</v>
      </c>
      <c r="AG75" s="72">
        <f t="shared" si="7"/>
        <v>1060663.67</v>
      </c>
      <c r="AH75" s="50">
        <f t="shared" si="8"/>
        <v>74760.52</v>
      </c>
      <c r="AI75" s="51">
        <f t="shared" si="9"/>
        <v>985903.14999999991</v>
      </c>
      <c r="AJ75" s="48">
        <f t="shared" si="10"/>
        <v>2791510.38</v>
      </c>
      <c r="AK75" s="47">
        <f t="shared" si="11"/>
        <v>1956224.36</v>
      </c>
      <c r="AL75" s="56">
        <f t="shared" si="12"/>
        <v>835286.01999999979</v>
      </c>
    </row>
    <row r="76" spans="1:38" ht="15" thickBot="1" x14ac:dyDescent="0.25">
      <c r="A76" s="38" t="s">
        <v>391</v>
      </c>
      <c r="B76" s="38" t="s">
        <v>392</v>
      </c>
      <c r="C76" s="63">
        <v>1765</v>
      </c>
      <c r="D76" s="64" t="s">
        <v>755</v>
      </c>
      <c r="E76" s="251" t="s">
        <v>2872</v>
      </c>
      <c r="F76" s="89">
        <v>430413.95</v>
      </c>
      <c r="G76" s="89">
        <v>0</v>
      </c>
      <c r="H76" s="89">
        <v>5970.55</v>
      </c>
      <c r="I76" s="251">
        <v>728018.79</v>
      </c>
      <c r="J76" s="251">
        <v>-22439.48</v>
      </c>
      <c r="K76" s="232">
        <v>0</v>
      </c>
      <c r="L76" s="232">
        <v>36017.410000000003</v>
      </c>
      <c r="M76" s="232">
        <v>121500</v>
      </c>
      <c r="N76" s="232">
        <v>307.89999999999998</v>
      </c>
      <c r="Q76" s="251">
        <v>30000</v>
      </c>
      <c r="R76" s="251">
        <v>1701541.88</v>
      </c>
      <c r="S76" s="73">
        <v>768529.53</v>
      </c>
      <c r="T76" s="73">
        <v>37000</v>
      </c>
      <c r="U76" s="73">
        <v>304.22000000000003</v>
      </c>
      <c r="W76" s="73">
        <v>578800</v>
      </c>
      <c r="Y76" s="90">
        <v>835285</v>
      </c>
      <c r="AB76" s="90">
        <v>311718.75</v>
      </c>
      <c r="AC76" s="90">
        <v>72871.62</v>
      </c>
      <c r="AF76" s="90">
        <v>500</v>
      </c>
      <c r="AG76" s="72">
        <f t="shared" si="7"/>
        <v>436384.5</v>
      </c>
      <c r="AH76" s="50">
        <f t="shared" si="8"/>
        <v>157825.31</v>
      </c>
      <c r="AI76" s="51">
        <f t="shared" si="9"/>
        <v>278559.19</v>
      </c>
      <c r="AJ76" s="48">
        <f t="shared" si="10"/>
        <v>1384633.75</v>
      </c>
      <c r="AK76" s="47">
        <f t="shared" si="11"/>
        <v>1220375.3700000001</v>
      </c>
      <c r="AL76" s="56">
        <f t="shared" si="12"/>
        <v>164258.37999999989</v>
      </c>
    </row>
    <row r="77" spans="1:38" ht="15" thickBot="1" x14ac:dyDescent="0.25">
      <c r="A77" s="38" t="s">
        <v>391</v>
      </c>
      <c r="B77" s="38" t="s">
        <v>392</v>
      </c>
      <c r="C77" s="63">
        <v>2349</v>
      </c>
      <c r="D77" s="64" t="s">
        <v>756</v>
      </c>
      <c r="E77" s="251" t="s">
        <v>2873</v>
      </c>
      <c r="F77" s="89">
        <v>460419.82</v>
      </c>
      <c r="G77" s="89">
        <v>0</v>
      </c>
      <c r="H77" s="89">
        <v>29064.55</v>
      </c>
      <c r="I77" s="251">
        <v>1110697.54</v>
      </c>
      <c r="J77" s="251">
        <v>114359.65</v>
      </c>
      <c r="K77" s="232">
        <v>2600</v>
      </c>
      <c r="L77" s="232">
        <v>38870.769999999997</v>
      </c>
      <c r="M77" s="232">
        <v>66770</v>
      </c>
      <c r="N77" s="232">
        <v>426.75</v>
      </c>
      <c r="Q77" s="251">
        <v>1250</v>
      </c>
      <c r="R77" s="251">
        <v>2052419.41</v>
      </c>
      <c r="S77" s="73">
        <v>1068777.8400000001</v>
      </c>
      <c r="T77" s="73">
        <v>139250</v>
      </c>
      <c r="U77" s="73">
        <v>480.78</v>
      </c>
      <c r="W77" s="73">
        <v>1220247</v>
      </c>
      <c r="Y77" s="90">
        <v>1679622</v>
      </c>
      <c r="AB77" s="90">
        <v>516722.54</v>
      </c>
      <c r="AC77" s="90">
        <v>18643.5</v>
      </c>
      <c r="AG77" s="72">
        <f t="shared" si="7"/>
        <v>489484.37</v>
      </c>
      <c r="AH77" s="50">
        <f t="shared" si="8"/>
        <v>108667.51999999999</v>
      </c>
      <c r="AI77" s="51">
        <f t="shared" si="9"/>
        <v>380816.85</v>
      </c>
      <c r="AJ77" s="48">
        <f t="shared" si="10"/>
        <v>2428755.62</v>
      </c>
      <c r="AK77" s="47">
        <f t="shared" si="11"/>
        <v>2214988.04</v>
      </c>
      <c r="AL77" s="56">
        <f t="shared" si="12"/>
        <v>213767.58000000007</v>
      </c>
    </row>
    <row r="78" spans="1:38" ht="15" thickBot="1" x14ac:dyDescent="0.25">
      <c r="A78" s="38" t="s">
        <v>391</v>
      </c>
      <c r="B78" s="38" t="s">
        <v>392</v>
      </c>
      <c r="C78" s="63">
        <v>2942</v>
      </c>
      <c r="D78" s="64" t="s">
        <v>757</v>
      </c>
      <c r="E78" s="251" t="s">
        <v>2874</v>
      </c>
      <c r="F78" s="89">
        <v>396803.02</v>
      </c>
      <c r="G78" s="89">
        <v>0</v>
      </c>
      <c r="H78" s="89">
        <v>16972.080000000002</v>
      </c>
      <c r="I78" s="251">
        <v>293933.27</v>
      </c>
      <c r="J78" s="251">
        <v>8625.84</v>
      </c>
      <c r="K78" s="232">
        <v>500</v>
      </c>
      <c r="L78" s="232">
        <v>50772.06</v>
      </c>
      <c r="M78" s="232">
        <v>90820</v>
      </c>
      <c r="N78" s="232">
        <v>1025.5</v>
      </c>
      <c r="Q78" s="251">
        <v>72500</v>
      </c>
      <c r="R78" s="251">
        <v>2038156.59</v>
      </c>
      <c r="S78" s="73">
        <v>902994.92</v>
      </c>
      <c r="T78" s="73">
        <v>41260</v>
      </c>
      <c r="U78" s="73">
        <v>505.19</v>
      </c>
      <c r="W78" s="73">
        <v>320400</v>
      </c>
      <c r="X78" s="73">
        <v>50000</v>
      </c>
      <c r="Y78" s="90">
        <v>744025</v>
      </c>
      <c r="AB78" s="90">
        <v>511843.58</v>
      </c>
      <c r="AC78" s="90">
        <v>44043.11</v>
      </c>
      <c r="AF78" s="90">
        <v>52100</v>
      </c>
      <c r="AG78" s="72">
        <f t="shared" si="7"/>
        <v>413775.10000000003</v>
      </c>
      <c r="AH78" s="50">
        <f t="shared" si="8"/>
        <v>143117.56</v>
      </c>
      <c r="AI78" s="51">
        <f t="shared" si="9"/>
        <v>270657.54000000004</v>
      </c>
      <c r="AJ78" s="48">
        <f t="shared" si="10"/>
        <v>1315160.1099999999</v>
      </c>
      <c r="AK78" s="47">
        <f t="shared" si="11"/>
        <v>1352011.6900000002</v>
      </c>
      <c r="AL78" s="56">
        <f t="shared" si="12"/>
        <v>-36851.580000000307</v>
      </c>
    </row>
    <row r="79" spans="1:38" ht="15" thickBot="1" x14ac:dyDescent="0.25">
      <c r="A79" s="38" t="s">
        <v>391</v>
      </c>
      <c r="B79" s="38" t="s">
        <v>392</v>
      </c>
      <c r="C79" s="63">
        <v>2523</v>
      </c>
      <c r="D79" s="64" t="s">
        <v>758</v>
      </c>
      <c r="E79" s="251" t="s">
        <v>2875</v>
      </c>
      <c r="F79" s="89">
        <v>765373.29</v>
      </c>
      <c r="G79" s="89">
        <v>0</v>
      </c>
      <c r="H79" s="89">
        <v>38846.559999999998</v>
      </c>
      <c r="I79" s="251">
        <v>801443.34</v>
      </c>
      <c r="J79" s="251">
        <v>43759.99</v>
      </c>
      <c r="K79" s="232">
        <v>0</v>
      </c>
      <c r="L79" s="232">
        <v>60107.74</v>
      </c>
      <c r="N79" s="232">
        <v>3058.09</v>
      </c>
      <c r="Q79" s="251">
        <v>6480</v>
      </c>
      <c r="R79" s="251">
        <v>2089445.48</v>
      </c>
      <c r="S79" s="73">
        <v>741495.21</v>
      </c>
      <c r="T79" s="73">
        <v>75830</v>
      </c>
      <c r="U79" s="73">
        <v>1097.5899999999999</v>
      </c>
      <c r="W79" s="73">
        <v>988945.5</v>
      </c>
      <c r="X79" s="73">
        <v>4610</v>
      </c>
      <c r="Y79" s="90">
        <v>1183590.5</v>
      </c>
      <c r="AB79" s="90">
        <v>219375.12</v>
      </c>
      <c r="AC79" s="90">
        <v>109001.97</v>
      </c>
      <c r="AD79" s="90">
        <v>30778</v>
      </c>
      <c r="AG79" s="72">
        <f t="shared" si="7"/>
        <v>804219.85000000009</v>
      </c>
      <c r="AH79" s="50">
        <f t="shared" si="8"/>
        <v>63165.83</v>
      </c>
      <c r="AI79" s="51">
        <f t="shared" si="9"/>
        <v>741054.02000000014</v>
      </c>
      <c r="AJ79" s="48">
        <f t="shared" si="10"/>
        <v>1811978.2999999998</v>
      </c>
      <c r="AK79" s="47">
        <f t="shared" si="11"/>
        <v>1542745.59</v>
      </c>
      <c r="AL79" s="56">
        <f t="shared" si="12"/>
        <v>269232.70999999973</v>
      </c>
    </row>
    <row r="80" spans="1:38" ht="15" thickBot="1" x14ac:dyDescent="0.25">
      <c r="A80" s="38" t="s">
        <v>391</v>
      </c>
      <c r="B80" s="38" t="s">
        <v>392</v>
      </c>
      <c r="C80" s="63">
        <v>4280</v>
      </c>
      <c r="D80" s="64" t="s">
        <v>759</v>
      </c>
      <c r="E80" s="251" t="s">
        <v>2876</v>
      </c>
      <c r="F80" s="89">
        <v>936079.29</v>
      </c>
      <c r="G80" s="89">
        <v>46638</v>
      </c>
      <c r="H80" s="89">
        <v>8790.02</v>
      </c>
      <c r="I80" s="251">
        <v>359171.53</v>
      </c>
      <c r="J80" s="251">
        <v>137515.62</v>
      </c>
      <c r="K80" s="232">
        <v>63113</v>
      </c>
      <c r="L80" s="232">
        <v>60600</v>
      </c>
      <c r="N80" s="232">
        <v>890.19</v>
      </c>
      <c r="R80" s="251">
        <v>1725194.64</v>
      </c>
      <c r="S80" s="73">
        <v>932483.18</v>
      </c>
      <c r="U80" s="73">
        <v>1513.89</v>
      </c>
      <c r="Y80" s="90">
        <v>321045</v>
      </c>
      <c r="AA80" s="90">
        <v>6050</v>
      </c>
      <c r="AB80" s="90">
        <v>274282.78000000003</v>
      </c>
      <c r="AC80" s="90">
        <v>110753.78</v>
      </c>
      <c r="AG80" s="72">
        <f t="shared" si="7"/>
        <v>991507.31</v>
      </c>
      <c r="AH80" s="50">
        <f t="shared" si="8"/>
        <v>124603.19</v>
      </c>
      <c r="AI80" s="51">
        <f t="shared" si="9"/>
        <v>866904.12000000011</v>
      </c>
      <c r="AJ80" s="48">
        <f t="shared" si="10"/>
        <v>933997.07000000007</v>
      </c>
      <c r="AK80" s="47">
        <f t="shared" si="11"/>
        <v>712131.56</v>
      </c>
      <c r="AL80" s="56">
        <f t="shared" si="12"/>
        <v>221865.51</v>
      </c>
    </row>
    <row r="81" spans="1:38" ht="15" thickBot="1" x14ac:dyDescent="0.25">
      <c r="A81" s="38" t="s">
        <v>391</v>
      </c>
      <c r="B81" s="38" t="s">
        <v>392</v>
      </c>
      <c r="C81" s="63">
        <v>2682</v>
      </c>
      <c r="D81" s="64" t="s">
        <v>760</v>
      </c>
      <c r="E81" s="251" t="s">
        <v>2877</v>
      </c>
      <c r="F81" s="89">
        <v>714530.31</v>
      </c>
      <c r="G81" s="89">
        <v>0</v>
      </c>
      <c r="H81" s="89">
        <v>11631.55</v>
      </c>
      <c r="I81" s="251">
        <v>-701793.24</v>
      </c>
      <c r="J81" s="251">
        <v>-114920.41</v>
      </c>
      <c r="K81" s="232">
        <v>0</v>
      </c>
      <c r="L81" s="232">
        <v>36159.83</v>
      </c>
      <c r="M81" s="232">
        <v>80000</v>
      </c>
      <c r="N81" s="232">
        <v>597.46</v>
      </c>
      <c r="Q81" s="251">
        <v>46200</v>
      </c>
      <c r="R81" s="251">
        <v>613262.28</v>
      </c>
      <c r="S81" s="73">
        <v>734189.79</v>
      </c>
      <c r="T81" s="73">
        <v>38970</v>
      </c>
      <c r="U81" s="73">
        <v>931.54</v>
      </c>
      <c r="W81" s="73">
        <v>425740</v>
      </c>
      <c r="X81" s="73">
        <v>30</v>
      </c>
      <c r="Y81" s="90">
        <v>705790</v>
      </c>
      <c r="AB81" s="90">
        <v>303783.92</v>
      </c>
      <c r="AC81" s="90">
        <v>32968.79</v>
      </c>
      <c r="AF81" s="90">
        <v>500</v>
      </c>
      <c r="AG81" s="72">
        <f t="shared" si="7"/>
        <v>726161.8600000001</v>
      </c>
      <c r="AH81" s="50">
        <f t="shared" si="8"/>
        <v>116757.29000000001</v>
      </c>
      <c r="AI81" s="51">
        <f t="shared" si="9"/>
        <v>609404.57000000007</v>
      </c>
      <c r="AJ81" s="48">
        <f t="shared" si="10"/>
        <v>1199861.33</v>
      </c>
      <c r="AK81" s="47">
        <f t="shared" si="11"/>
        <v>1043042.71</v>
      </c>
      <c r="AL81" s="56">
        <f t="shared" si="12"/>
        <v>156818.62000000011</v>
      </c>
    </row>
    <row r="82" spans="1:38" ht="15" thickBot="1" x14ac:dyDescent="0.25">
      <c r="A82" s="38" t="s">
        <v>391</v>
      </c>
      <c r="B82" s="38" t="s">
        <v>392</v>
      </c>
      <c r="C82" s="63">
        <v>742</v>
      </c>
      <c r="D82" s="64" t="s">
        <v>761</v>
      </c>
      <c r="E82" s="251" t="s">
        <v>2878</v>
      </c>
      <c r="F82" s="89">
        <v>209379.8</v>
      </c>
      <c r="G82" s="89">
        <v>0</v>
      </c>
      <c r="H82" s="89">
        <v>13617.4</v>
      </c>
      <c r="I82" s="251">
        <v>199117.98</v>
      </c>
      <c r="J82" s="251">
        <v>61649.2</v>
      </c>
      <c r="L82" s="232">
        <v>25481.75</v>
      </c>
      <c r="M82" s="232">
        <v>4000</v>
      </c>
      <c r="N82" s="232">
        <v>73.31</v>
      </c>
      <c r="Q82" s="251">
        <v>-22552</v>
      </c>
      <c r="R82" s="251">
        <v>788047.76</v>
      </c>
      <c r="S82" s="73">
        <v>689127.09</v>
      </c>
      <c r="T82" s="73">
        <v>7000</v>
      </c>
      <c r="U82" s="73">
        <v>435.16</v>
      </c>
      <c r="W82" s="73">
        <v>472770</v>
      </c>
      <c r="X82" s="73">
        <v>50030</v>
      </c>
      <c r="Y82" s="90">
        <v>768185</v>
      </c>
      <c r="AA82" s="90">
        <v>4080</v>
      </c>
      <c r="AB82" s="90">
        <v>402087.18</v>
      </c>
      <c r="AC82" s="90">
        <v>34734.910000000003</v>
      </c>
      <c r="AF82" s="90">
        <v>50500</v>
      </c>
      <c r="AG82" s="72">
        <f t="shared" si="7"/>
        <v>222997.19999999998</v>
      </c>
      <c r="AH82" s="50">
        <f t="shared" si="8"/>
        <v>29555.06</v>
      </c>
      <c r="AI82" s="51">
        <f t="shared" si="9"/>
        <v>193442.13999999998</v>
      </c>
      <c r="AJ82" s="48">
        <f t="shared" si="10"/>
        <v>1219362.25</v>
      </c>
      <c r="AK82" s="47">
        <f t="shared" si="11"/>
        <v>1259587.0899999999</v>
      </c>
      <c r="AL82" s="56">
        <f t="shared" si="12"/>
        <v>-40224.839999999851</v>
      </c>
    </row>
    <row r="83" spans="1:38" ht="15" thickBot="1" x14ac:dyDescent="0.25">
      <c r="A83" s="38" t="s">
        <v>391</v>
      </c>
      <c r="B83" s="38" t="s">
        <v>392</v>
      </c>
      <c r="C83" s="63">
        <v>697</v>
      </c>
      <c r="D83" s="64" t="s">
        <v>762</v>
      </c>
      <c r="E83" s="251" t="s">
        <v>2879</v>
      </c>
      <c r="F83" s="89">
        <v>546953.66</v>
      </c>
      <c r="G83" s="89">
        <v>0</v>
      </c>
      <c r="H83" s="89">
        <v>29165.17</v>
      </c>
      <c r="I83" s="251">
        <v>286548.57</v>
      </c>
      <c r="J83" s="251">
        <v>77612.83</v>
      </c>
      <c r="K83" s="232">
        <v>0</v>
      </c>
      <c r="L83" s="232">
        <v>22837.94</v>
      </c>
      <c r="N83" s="232">
        <v>705.01</v>
      </c>
      <c r="R83" s="251">
        <v>123193.16</v>
      </c>
      <c r="S83" s="73">
        <v>501110.07</v>
      </c>
      <c r="T83" s="73">
        <v>51150</v>
      </c>
      <c r="U83" s="73">
        <v>829.42</v>
      </c>
      <c r="W83" s="73">
        <v>726143.4</v>
      </c>
      <c r="X83" s="73">
        <v>2190</v>
      </c>
      <c r="Y83" s="90">
        <v>894488.4</v>
      </c>
      <c r="AB83" s="90">
        <v>180016.49</v>
      </c>
      <c r="AC83" s="90">
        <v>36426.21</v>
      </c>
      <c r="AG83" s="72">
        <f t="shared" si="7"/>
        <v>576118.83000000007</v>
      </c>
      <c r="AH83" s="50">
        <f t="shared" si="8"/>
        <v>23542.949999999997</v>
      </c>
      <c r="AI83" s="51">
        <f t="shared" si="9"/>
        <v>552575.88000000012</v>
      </c>
      <c r="AJ83" s="48">
        <f t="shared" si="10"/>
        <v>1281422.8900000001</v>
      </c>
      <c r="AK83" s="47">
        <f t="shared" si="11"/>
        <v>1110931.1000000001</v>
      </c>
      <c r="AL83" s="56">
        <f t="shared" si="12"/>
        <v>170491.79000000004</v>
      </c>
    </row>
    <row r="84" spans="1:38" ht="15" thickBot="1" x14ac:dyDescent="0.25">
      <c r="A84" s="38" t="s">
        <v>391</v>
      </c>
      <c r="B84" s="38" t="s">
        <v>392</v>
      </c>
      <c r="C84" s="63">
        <v>783</v>
      </c>
      <c r="D84" s="64" t="s">
        <v>763</v>
      </c>
      <c r="E84" s="251" t="s">
        <v>2924</v>
      </c>
      <c r="F84" s="89">
        <v>540201.86</v>
      </c>
      <c r="G84" s="89">
        <v>0</v>
      </c>
      <c r="H84" s="89">
        <v>44945.71</v>
      </c>
      <c r="I84" s="251">
        <v>314966.88</v>
      </c>
      <c r="J84" s="251">
        <v>24359.39</v>
      </c>
      <c r="K84" s="232">
        <v>0</v>
      </c>
      <c r="L84" s="232">
        <v>29344.04</v>
      </c>
      <c r="M84" s="232">
        <v>73050</v>
      </c>
      <c r="N84" s="232">
        <v>110</v>
      </c>
      <c r="O84" s="251">
        <v>3960</v>
      </c>
      <c r="R84" s="251">
        <v>2101746.27</v>
      </c>
      <c r="S84" s="73">
        <v>661402.93999999994</v>
      </c>
      <c r="T84" s="73">
        <v>2600</v>
      </c>
      <c r="U84" s="73">
        <v>766.08</v>
      </c>
      <c r="W84" s="73">
        <v>636799.5</v>
      </c>
      <c r="X84" s="73">
        <v>240</v>
      </c>
      <c r="Y84" s="90">
        <v>918514.5</v>
      </c>
      <c r="AB84" s="90">
        <v>186693.57</v>
      </c>
      <c r="AC84" s="90">
        <v>87572.97</v>
      </c>
      <c r="AF84" s="90">
        <v>500</v>
      </c>
      <c r="AG84" s="72">
        <f t="shared" si="7"/>
        <v>585147.56999999995</v>
      </c>
      <c r="AH84" s="50">
        <f t="shared" si="8"/>
        <v>102504.04000000001</v>
      </c>
      <c r="AI84" s="51">
        <f t="shared" si="9"/>
        <v>482643.52999999991</v>
      </c>
      <c r="AJ84" s="48">
        <f t="shared" si="10"/>
        <v>1301808.52</v>
      </c>
      <c r="AK84" s="47">
        <f t="shared" si="11"/>
        <v>1193281.04</v>
      </c>
      <c r="AL84" s="56">
        <f t="shared" si="12"/>
        <v>108527.47999999998</v>
      </c>
    </row>
    <row r="85" spans="1:38" ht="15" thickBot="1" x14ac:dyDescent="0.25">
      <c r="A85" s="38" t="s">
        <v>395</v>
      </c>
      <c r="B85" s="38" t="s">
        <v>396</v>
      </c>
      <c r="C85" s="63">
        <v>3757</v>
      </c>
      <c r="D85" s="64" t="s">
        <v>764</v>
      </c>
      <c r="E85" s="251" t="s">
        <v>2880</v>
      </c>
      <c r="F85" s="89">
        <v>665242.64</v>
      </c>
      <c r="G85" s="89">
        <v>0</v>
      </c>
      <c r="H85" s="89">
        <v>63216.21</v>
      </c>
      <c r="I85" s="251">
        <v>1000695.41</v>
      </c>
      <c r="J85" s="251">
        <v>102122.42</v>
      </c>
      <c r="K85" s="232">
        <v>2700</v>
      </c>
      <c r="M85" s="232">
        <v>21</v>
      </c>
      <c r="Q85" s="251">
        <v>7552.44</v>
      </c>
      <c r="R85" s="251">
        <v>1047464</v>
      </c>
      <c r="S85" s="73">
        <v>1042574.27</v>
      </c>
      <c r="T85" s="73">
        <v>240900</v>
      </c>
      <c r="U85" s="73">
        <v>862.04</v>
      </c>
      <c r="W85" s="73">
        <v>954981.8</v>
      </c>
      <c r="Y85" s="90">
        <v>1289701.8</v>
      </c>
      <c r="AB85" s="90">
        <v>425974.65</v>
      </c>
      <c r="AC85" s="90">
        <v>98901.49</v>
      </c>
      <c r="AG85" s="72">
        <f t="shared" si="7"/>
        <v>728458.85</v>
      </c>
      <c r="AH85" s="50">
        <f t="shared" si="8"/>
        <v>2721</v>
      </c>
      <c r="AI85" s="51">
        <f t="shared" si="9"/>
        <v>725737.85</v>
      </c>
      <c r="AJ85" s="48">
        <f t="shared" si="10"/>
        <v>2239318.1100000003</v>
      </c>
      <c r="AK85" s="47">
        <f t="shared" si="11"/>
        <v>1814577.9400000002</v>
      </c>
      <c r="AL85" s="56">
        <f t="shared" si="12"/>
        <v>424740.17000000016</v>
      </c>
    </row>
    <row r="86" spans="1:38" ht="15" thickBot="1" x14ac:dyDescent="0.25">
      <c r="A86" s="38" t="s">
        <v>395</v>
      </c>
      <c r="B86" s="38" t="s">
        <v>396</v>
      </c>
      <c r="C86" s="63">
        <v>7605</v>
      </c>
      <c r="D86" s="64" t="s">
        <v>765</v>
      </c>
      <c r="E86" s="251" t="s">
        <v>2881</v>
      </c>
      <c r="F86" s="89">
        <v>1056822.3700000001</v>
      </c>
      <c r="G86" s="89">
        <v>0</v>
      </c>
      <c r="H86" s="89">
        <v>96170.07</v>
      </c>
      <c r="I86" s="251">
        <v>3670974.6</v>
      </c>
      <c r="J86" s="251">
        <v>478184.72</v>
      </c>
      <c r="K86" s="232">
        <v>0</v>
      </c>
      <c r="M86" s="232">
        <v>197100.9</v>
      </c>
      <c r="R86" s="251">
        <v>14214425</v>
      </c>
      <c r="S86" s="73">
        <v>2271342.86</v>
      </c>
      <c r="T86" s="73">
        <v>527097</v>
      </c>
      <c r="U86" s="73">
        <v>1285.68</v>
      </c>
      <c r="Y86" s="90">
        <v>849829</v>
      </c>
      <c r="Z86" s="90">
        <v>132034</v>
      </c>
      <c r="AA86" s="90">
        <v>6863</v>
      </c>
      <c r="AB86" s="90">
        <v>1203352.6299999999</v>
      </c>
      <c r="AC86" s="90">
        <v>315612.34999999998</v>
      </c>
      <c r="AF86" s="90">
        <v>102800</v>
      </c>
      <c r="AG86" s="72">
        <f t="shared" si="7"/>
        <v>1152992.4400000002</v>
      </c>
      <c r="AH86" s="50">
        <f t="shared" si="8"/>
        <v>197100.9</v>
      </c>
      <c r="AI86" s="51">
        <f t="shared" si="9"/>
        <v>955891.54000000015</v>
      </c>
      <c r="AJ86" s="48">
        <f t="shared" si="10"/>
        <v>2799725.54</v>
      </c>
      <c r="AK86" s="47">
        <f t="shared" si="11"/>
        <v>2610490.98</v>
      </c>
      <c r="AL86" s="56">
        <f t="shared" si="12"/>
        <v>189234.56000000006</v>
      </c>
    </row>
    <row r="87" spans="1:38" ht="15" thickBot="1" x14ac:dyDescent="0.25">
      <c r="A87" s="38" t="s">
        <v>395</v>
      </c>
      <c r="B87" s="38" t="s">
        <v>396</v>
      </c>
      <c r="C87" s="63">
        <v>7029</v>
      </c>
      <c r="D87" s="64" t="s">
        <v>766</v>
      </c>
      <c r="E87" s="251" t="s">
        <v>2882</v>
      </c>
      <c r="F87" s="89">
        <v>1959843.7</v>
      </c>
      <c r="H87" s="89">
        <v>109848.94</v>
      </c>
      <c r="I87" s="251">
        <v>1107575.9099999999</v>
      </c>
      <c r="J87" s="251">
        <v>315768.93</v>
      </c>
      <c r="N87" s="232">
        <v>0</v>
      </c>
      <c r="Q87" s="251">
        <v>-3696</v>
      </c>
      <c r="R87" s="251">
        <v>1212550.31</v>
      </c>
      <c r="S87" s="73">
        <v>3634146.47</v>
      </c>
      <c r="T87" s="73">
        <v>257191</v>
      </c>
      <c r="U87" s="73">
        <v>1256.55</v>
      </c>
      <c r="W87" s="73">
        <v>1702953</v>
      </c>
      <c r="Y87" s="90">
        <v>3068393</v>
      </c>
      <c r="AB87" s="90">
        <v>958628.43</v>
      </c>
      <c r="AC87" s="90">
        <v>182738.55</v>
      </c>
      <c r="AG87" s="72">
        <f t="shared" si="7"/>
        <v>2069692.64</v>
      </c>
      <c r="AH87" s="50">
        <f t="shared" si="8"/>
        <v>0</v>
      </c>
      <c r="AI87" s="51">
        <f t="shared" si="9"/>
        <v>2069692.64</v>
      </c>
      <c r="AJ87" s="48">
        <f t="shared" si="10"/>
        <v>5595547.0199999996</v>
      </c>
      <c r="AK87" s="47">
        <f t="shared" si="11"/>
        <v>4209759.9800000004</v>
      </c>
      <c r="AL87" s="56">
        <f t="shared" si="12"/>
        <v>1385787.0399999991</v>
      </c>
    </row>
    <row r="88" spans="1:38" ht="15" thickBot="1" x14ac:dyDescent="0.25">
      <c r="A88" s="38" t="s">
        <v>395</v>
      </c>
      <c r="B88" s="38" t="s">
        <v>396</v>
      </c>
      <c r="C88" s="63">
        <v>4650</v>
      </c>
      <c r="D88" s="64" t="s">
        <v>767</v>
      </c>
      <c r="E88" s="251" t="s">
        <v>2883</v>
      </c>
      <c r="F88" s="89">
        <v>783291.05</v>
      </c>
      <c r="G88" s="89">
        <v>0</v>
      </c>
      <c r="H88" s="89">
        <v>100077.04</v>
      </c>
      <c r="I88" s="251">
        <v>3279204.38</v>
      </c>
      <c r="J88" s="251">
        <v>149725.68</v>
      </c>
      <c r="M88" s="232">
        <v>259079</v>
      </c>
      <c r="Q88" s="251">
        <v>225567.45</v>
      </c>
      <c r="R88" s="251">
        <v>1047464</v>
      </c>
      <c r="S88" s="73">
        <v>1222100.82</v>
      </c>
      <c r="T88" s="73">
        <v>150000</v>
      </c>
      <c r="U88" s="73">
        <v>1075.6099999999999</v>
      </c>
      <c r="W88" s="73">
        <v>1303659</v>
      </c>
      <c r="Y88" s="90">
        <v>1958979</v>
      </c>
      <c r="AB88" s="90">
        <v>232798.96</v>
      </c>
      <c r="AC88" s="90">
        <v>205122.66</v>
      </c>
      <c r="AF88" s="90">
        <v>177491.21</v>
      </c>
      <c r="AG88" s="72">
        <f t="shared" si="7"/>
        <v>883368.09000000008</v>
      </c>
      <c r="AH88" s="50">
        <f t="shared" si="8"/>
        <v>259079</v>
      </c>
      <c r="AI88" s="51">
        <f t="shared" si="9"/>
        <v>624289.09000000008</v>
      </c>
      <c r="AJ88" s="48">
        <f t="shared" si="10"/>
        <v>2676835.4300000002</v>
      </c>
      <c r="AK88" s="47">
        <f t="shared" si="11"/>
        <v>2574391.83</v>
      </c>
      <c r="AL88" s="56">
        <f t="shared" si="12"/>
        <v>102443.60000000009</v>
      </c>
    </row>
    <row r="89" spans="1:38" ht="15" thickBot="1" x14ac:dyDescent="0.25">
      <c r="A89" s="38" t="s">
        <v>395</v>
      </c>
      <c r="B89" s="38" t="s">
        <v>396</v>
      </c>
      <c r="C89" s="63">
        <v>3899</v>
      </c>
      <c r="D89" s="64" t="s">
        <v>768</v>
      </c>
      <c r="E89" s="251" t="s">
        <v>2884</v>
      </c>
      <c r="F89" s="89">
        <v>623082.21</v>
      </c>
      <c r="G89" s="89">
        <v>0</v>
      </c>
      <c r="H89" s="89">
        <v>404623.21</v>
      </c>
      <c r="I89" s="251">
        <v>1788580.44</v>
      </c>
      <c r="J89" s="251">
        <v>309501.36</v>
      </c>
      <c r="K89" s="232">
        <v>0</v>
      </c>
      <c r="O89" s="251">
        <v>124684</v>
      </c>
      <c r="R89" s="251">
        <v>2617329.11</v>
      </c>
      <c r="S89" s="73">
        <v>1139135.01</v>
      </c>
      <c r="T89" s="73">
        <v>228787</v>
      </c>
      <c r="U89" s="73">
        <v>494.33</v>
      </c>
      <c r="W89" s="73">
        <v>792530</v>
      </c>
      <c r="Y89" s="90">
        <v>1295986</v>
      </c>
      <c r="AA89" s="90">
        <v>3650</v>
      </c>
      <c r="AB89" s="90">
        <v>317930.3</v>
      </c>
      <c r="AC89" s="90">
        <v>173724.41</v>
      </c>
      <c r="AG89" s="72">
        <f t="shared" si="7"/>
        <v>1027705.4199999999</v>
      </c>
      <c r="AH89" s="50">
        <f t="shared" si="8"/>
        <v>0</v>
      </c>
      <c r="AI89" s="51">
        <f t="shared" si="9"/>
        <v>1027705.4199999999</v>
      </c>
      <c r="AJ89" s="48">
        <f t="shared" si="10"/>
        <v>2160946.34</v>
      </c>
      <c r="AK89" s="47">
        <f t="shared" si="11"/>
        <v>1791290.71</v>
      </c>
      <c r="AL89" s="56">
        <f t="shared" si="12"/>
        <v>369655.62999999989</v>
      </c>
    </row>
    <row r="90" spans="1:38" ht="15" thickBot="1" x14ac:dyDescent="0.25">
      <c r="A90" s="38" t="s">
        <v>395</v>
      </c>
      <c r="B90" s="38" t="s">
        <v>396</v>
      </c>
      <c r="C90" s="63">
        <v>1800</v>
      </c>
      <c r="D90" s="64" t="s">
        <v>769</v>
      </c>
      <c r="E90" s="251" t="s">
        <v>2885</v>
      </c>
      <c r="F90" s="89">
        <v>267943.44</v>
      </c>
      <c r="G90" s="89">
        <v>27659.25</v>
      </c>
      <c r="H90" s="89">
        <v>51706.39</v>
      </c>
      <c r="I90" s="251">
        <v>509194.92</v>
      </c>
      <c r="J90" s="251">
        <v>78304.69</v>
      </c>
      <c r="K90" s="232">
        <v>229450</v>
      </c>
      <c r="P90" s="251">
        <v>-472911.46</v>
      </c>
      <c r="Q90" s="251">
        <v>1814.86</v>
      </c>
      <c r="R90" s="251">
        <v>1047464</v>
      </c>
      <c r="S90" s="73">
        <v>805859.87</v>
      </c>
      <c r="U90" s="73">
        <v>273.27999999999997</v>
      </c>
      <c r="W90" s="73">
        <v>446640</v>
      </c>
      <c r="Y90" s="90">
        <v>697605</v>
      </c>
      <c r="AB90" s="90">
        <v>369503.59</v>
      </c>
      <c r="AC90" s="90">
        <v>49927.27</v>
      </c>
      <c r="AG90" s="72">
        <f t="shared" si="7"/>
        <v>347309.08</v>
      </c>
      <c r="AH90" s="50">
        <f t="shared" si="8"/>
        <v>229450</v>
      </c>
      <c r="AI90" s="51">
        <f t="shared" si="9"/>
        <v>117859.08000000002</v>
      </c>
      <c r="AJ90" s="48">
        <f t="shared" si="10"/>
        <v>1252773.1499999999</v>
      </c>
      <c r="AK90" s="47">
        <f t="shared" si="11"/>
        <v>1117035.8600000001</v>
      </c>
      <c r="AL90" s="56">
        <f t="shared" si="12"/>
        <v>135737.2899999998</v>
      </c>
    </row>
    <row r="91" spans="1:38" ht="15" thickBot="1" x14ac:dyDescent="0.25">
      <c r="A91" s="38" t="s">
        <v>395</v>
      </c>
      <c r="B91" s="38" t="s">
        <v>396</v>
      </c>
      <c r="C91" s="63">
        <v>5876</v>
      </c>
      <c r="D91" s="64" t="s">
        <v>770</v>
      </c>
      <c r="E91" s="251" t="s">
        <v>2886</v>
      </c>
      <c r="F91" s="89">
        <v>645800.51</v>
      </c>
      <c r="G91" s="89">
        <v>0</v>
      </c>
      <c r="H91" s="89">
        <v>408643.37</v>
      </c>
      <c r="I91" s="251">
        <v>8562931.3100000005</v>
      </c>
      <c r="J91" s="251">
        <v>388205.13</v>
      </c>
      <c r="K91" s="232">
        <v>21000</v>
      </c>
      <c r="L91" s="232">
        <v>46425</v>
      </c>
      <c r="M91" s="232">
        <v>447143</v>
      </c>
      <c r="N91" s="232">
        <v>0.27</v>
      </c>
      <c r="Q91" s="251">
        <v>-30000</v>
      </c>
      <c r="R91" s="251">
        <v>1215671.21</v>
      </c>
      <c r="S91" s="73">
        <v>1805807.35</v>
      </c>
      <c r="U91" s="73">
        <v>921.96</v>
      </c>
      <c r="W91" s="73">
        <v>1423350</v>
      </c>
      <c r="Y91" s="90">
        <v>2462735</v>
      </c>
      <c r="AB91" s="90">
        <v>310299.09999999998</v>
      </c>
      <c r="AC91" s="90">
        <v>263063.48</v>
      </c>
      <c r="AG91" s="72">
        <f t="shared" si="7"/>
        <v>1054443.8799999999</v>
      </c>
      <c r="AH91" s="50">
        <f t="shared" si="8"/>
        <v>514568.27</v>
      </c>
      <c r="AI91" s="51">
        <f t="shared" si="9"/>
        <v>539875.60999999987</v>
      </c>
      <c r="AJ91" s="48">
        <f t="shared" si="10"/>
        <v>3230079.31</v>
      </c>
      <c r="AK91" s="47">
        <f t="shared" si="11"/>
        <v>3036097.58</v>
      </c>
      <c r="AL91" s="56">
        <f t="shared" si="12"/>
        <v>193981.72999999998</v>
      </c>
    </row>
    <row r="92" spans="1:38" ht="15" thickBot="1" x14ac:dyDescent="0.25">
      <c r="A92" s="38" t="s">
        <v>395</v>
      </c>
      <c r="B92" s="38" t="s">
        <v>396</v>
      </c>
      <c r="C92" s="63">
        <v>1689</v>
      </c>
      <c r="D92" s="64" t="s">
        <v>771</v>
      </c>
      <c r="E92" s="251" t="s">
        <v>2887</v>
      </c>
      <c r="F92" s="89">
        <v>426291.71</v>
      </c>
      <c r="G92" s="89">
        <v>2220</v>
      </c>
      <c r="H92" s="89">
        <v>46026.44</v>
      </c>
      <c r="I92" s="251">
        <v>1122605.8799999999</v>
      </c>
      <c r="J92" s="251">
        <v>157509.93</v>
      </c>
      <c r="K92" s="232">
        <v>118325.75999999999</v>
      </c>
      <c r="L92" s="232">
        <v>21384.26</v>
      </c>
      <c r="M92" s="232">
        <v>18</v>
      </c>
      <c r="N92" s="232">
        <v>18.64</v>
      </c>
      <c r="O92" s="251">
        <v>23615</v>
      </c>
      <c r="P92" s="251">
        <v>-134642.35</v>
      </c>
      <c r="Q92" s="251">
        <v>-138294.18</v>
      </c>
      <c r="R92" s="251">
        <v>1849378.08</v>
      </c>
      <c r="S92" s="73">
        <v>525175.56000000006</v>
      </c>
      <c r="T92" s="73">
        <v>101050</v>
      </c>
      <c r="W92" s="73">
        <v>1091610</v>
      </c>
      <c r="Y92" s="90">
        <v>1295290</v>
      </c>
      <c r="Z92" s="90">
        <v>4020</v>
      </c>
      <c r="AB92" s="90">
        <v>177112.36</v>
      </c>
      <c r="AC92" s="90">
        <v>136721.68</v>
      </c>
      <c r="AE92" s="90">
        <v>4810</v>
      </c>
      <c r="AG92" s="72">
        <f t="shared" si="7"/>
        <v>474538.15</v>
      </c>
      <c r="AH92" s="50">
        <f t="shared" si="8"/>
        <v>139746.66</v>
      </c>
      <c r="AI92" s="51">
        <f t="shared" si="9"/>
        <v>334791.49</v>
      </c>
      <c r="AJ92" s="48">
        <f t="shared" si="10"/>
        <v>1717835.56</v>
      </c>
      <c r="AK92" s="47">
        <f t="shared" si="11"/>
        <v>1617954.0399999998</v>
      </c>
      <c r="AL92" s="56">
        <f t="shared" si="12"/>
        <v>99881.520000000251</v>
      </c>
    </row>
    <row r="93" spans="1:38" ht="15" thickBot="1" x14ac:dyDescent="0.25">
      <c r="A93" s="38" t="s">
        <v>395</v>
      </c>
      <c r="B93" s="38" t="s">
        <v>396</v>
      </c>
      <c r="C93" s="63">
        <v>3572</v>
      </c>
      <c r="D93" s="64" t="s">
        <v>772</v>
      </c>
      <c r="E93" s="251" t="s">
        <v>2888</v>
      </c>
      <c r="F93" s="89">
        <v>1063828.54</v>
      </c>
      <c r="G93" s="89">
        <v>50913</v>
      </c>
      <c r="H93" s="89">
        <v>62152.51</v>
      </c>
      <c r="I93" s="251">
        <v>1332942.28</v>
      </c>
      <c r="J93" s="251">
        <v>137066.46</v>
      </c>
      <c r="K93" s="232">
        <v>221210</v>
      </c>
      <c r="N93" s="232">
        <v>550.38</v>
      </c>
      <c r="Q93" s="251">
        <v>213771.6</v>
      </c>
      <c r="R93" s="251">
        <v>281440</v>
      </c>
      <c r="S93" s="73">
        <v>1328165.98</v>
      </c>
      <c r="U93" s="73">
        <v>1.02</v>
      </c>
      <c r="Y93" s="90">
        <v>591140</v>
      </c>
      <c r="AA93" s="90">
        <v>480</v>
      </c>
      <c r="AB93" s="90">
        <v>274795.78999999998</v>
      </c>
      <c r="AC93" s="90">
        <v>234028.46</v>
      </c>
      <c r="AG93" s="72">
        <f t="shared" si="7"/>
        <v>1176894.05</v>
      </c>
      <c r="AH93" s="50">
        <f t="shared" si="8"/>
        <v>221760.38</v>
      </c>
      <c r="AI93" s="51">
        <f t="shared" si="9"/>
        <v>955133.67</v>
      </c>
      <c r="AJ93" s="48">
        <f t="shared" si="10"/>
        <v>1328167</v>
      </c>
      <c r="AK93" s="47">
        <f t="shared" si="11"/>
        <v>1100444.25</v>
      </c>
      <c r="AL93" s="56">
        <f t="shared" si="12"/>
        <v>227722.75</v>
      </c>
    </row>
    <row r="94" spans="1:38" ht="15" thickBot="1" x14ac:dyDescent="0.25">
      <c r="A94" s="38" t="s">
        <v>395</v>
      </c>
      <c r="B94" s="38" t="s">
        <v>396</v>
      </c>
      <c r="C94" s="63">
        <v>3222</v>
      </c>
      <c r="D94" s="64" t="s">
        <v>773</v>
      </c>
      <c r="E94" s="251" t="s">
        <v>2889</v>
      </c>
      <c r="F94" s="89">
        <v>351310.47</v>
      </c>
      <c r="G94" s="89">
        <v>0</v>
      </c>
      <c r="H94" s="89">
        <v>210932.57</v>
      </c>
      <c r="I94" s="251">
        <v>3270733.66</v>
      </c>
      <c r="J94" s="251">
        <v>438043.14</v>
      </c>
      <c r="Q94" s="251">
        <v>728.72</v>
      </c>
      <c r="R94" s="251">
        <v>2812906.16</v>
      </c>
      <c r="S94" s="73">
        <v>891709.18</v>
      </c>
      <c r="U94" s="73">
        <v>518.25</v>
      </c>
      <c r="W94" s="73">
        <v>1263010</v>
      </c>
      <c r="Y94" s="90">
        <v>1588370</v>
      </c>
      <c r="Z94" s="90">
        <v>24000</v>
      </c>
      <c r="AB94" s="90">
        <v>332520.3</v>
      </c>
      <c r="AC94" s="90">
        <v>310688.43</v>
      </c>
      <c r="AG94" s="72">
        <f t="shared" si="7"/>
        <v>562243.04</v>
      </c>
      <c r="AH94" s="50">
        <f t="shared" si="8"/>
        <v>0</v>
      </c>
      <c r="AI94" s="51">
        <f t="shared" si="9"/>
        <v>562243.04</v>
      </c>
      <c r="AJ94" s="48">
        <f t="shared" si="10"/>
        <v>2155237.4300000002</v>
      </c>
      <c r="AK94" s="47">
        <f t="shared" si="11"/>
        <v>2255578.73</v>
      </c>
      <c r="AL94" s="56">
        <f t="shared" si="12"/>
        <v>-100341.29999999981</v>
      </c>
    </row>
    <row r="95" spans="1:38" ht="15" thickBot="1" x14ac:dyDescent="0.25">
      <c r="A95" s="38" t="s">
        <v>395</v>
      </c>
      <c r="B95" s="38" t="s">
        <v>396</v>
      </c>
      <c r="C95" s="63">
        <v>3078</v>
      </c>
      <c r="D95" s="64" t="s">
        <v>774</v>
      </c>
      <c r="E95" s="251" t="s">
        <v>2890</v>
      </c>
      <c r="F95" s="89">
        <v>629708</v>
      </c>
      <c r="G95" s="89">
        <v>0</v>
      </c>
      <c r="H95" s="89">
        <v>13807.54</v>
      </c>
      <c r="I95" s="251">
        <v>-916110.17</v>
      </c>
      <c r="J95" s="251">
        <v>-131457.45000000001</v>
      </c>
      <c r="K95" s="232">
        <v>36170</v>
      </c>
      <c r="L95" s="232">
        <v>250</v>
      </c>
      <c r="M95" s="232">
        <v>18395</v>
      </c>
      <c r="O95" s="251">
        <v>13108</v>
      </c>
      <c r="Q95" s="251">
        <v>307300</v>
      </c>
      <c r="R95" s="251">
        <v>1047464</v>
      </c>
      <c r="S95" s="73">
        <v>843118.91</v>
      </c>
      <c r="T95" s="73">
        <v>110500</v>
      </c>
      <c r="U95" s="73">
        <v>471.78</v>
      </c>
      <c r="W95" s="73">
        <v>816120</v>
      </c>
      <c r="Y95" s="90">
        <v>1215190</v>
      </c>
      <c r="AB95" s="90">
        <v>253806.46</v>
      </c>
      <c r="AC95" s="90">
        <v>163154.22</v>
      </c>
      <c r="AG95" s="72">
        <f t="shared" si="7"/>
        <v>643515.54</v>
      </c>
      <c r="AH95" s="50">
        <f t="shared" si="8"/>
        <v>54815</v>
      </c>
      <c r="AI95" s="51">
        <f t="shared" si="9"/>
        <v>588700.54</v>
      </c>
      <c r="AJ95" s="48">
        <f t="shared" si="10"/>
        <v>1770210.69</v>
      </c>
      <c r="AK95" s="47">
        <f t="shared" si="11"/>
        <v>1632150.68</v>
      </c>
      <c r="AL95" s="56">
        <f t="shared" si="12"/>
        <v>138060.01</v>
      </c>
    </row>
    <row r="96" spans="1:38" ht="15" thickBot="1" x14ac:dyDescent="0.25">
      <c r="A96" s="38" t="s">
        <v>395</v>
      </c>
      <c r="B96" s="38" t="s">
        <v>396</v>
      </c>
      <c r="C96" s="63">
        <v>4264</v>
      </c>
      <c r="D96" s="64" t="s">
        <v>775</v>
      </c>
      <c r="E96" s="251" t="s">
        <v>2891</v>
      </c>
      <c r="F96" s="89">
        <v>491264.38</v>
      </c>
      <c r="G96" s="89">
        <v>0</v>
      </c>
      <c r="H96" s="89">
        <v>17714.7</v>
      </c>
      <c r="I96" s="251">
        <v>968752.84</v>
      </c>
      <c r="J96" s="251">
        <v>476758.76</v>
      </c>
      <c r="M96" s="232">
        <v>23615</v>
      </c>
      <c r="R96" s="251">
        <v>1334838.29</v>
      </c>
      <c r="S96" s="73">
        <v>1363751.13</v>
      </c>
      <c r="T96" s="73">
        <v>109130</v>
      </c>
      <c r="U96" s="73">
        <v>783.12</v>
      </c>
      <c r="Y96" s="90">
        <v>738796</v>
      </c>
      <c r="Z96" s="90">
        <v>4412</v>
      </c>
      <c r="AB96" s="90">
        <v>381336.62</v>
      </c>
      <c r="AC96" s="90">
        <v>147070.73000000001</v>
      </c>
      <c r="AG96" s="72">
        <f t="shared" si="7"/>
        <v>508979.08</v>
      </c>
      <c r="AH96" s="50">
        <f t="shared" si="8"/>
        <v>23615</v>
      </c>
      <c r="AI96" s="51">
        <f t="shared" si="9"/>
        <v>485364.08</v>
      </c>
      <c r="AJ96" s="48">
        <f t="shared" si="10"/>
        <v>1473664.25</v>
      </c>
      <c r="AK96" s="47">
        <f t="shared" si="11"/>
        <v>1271615.3500000001</v>
      </c>
      <c r="AL96" s="56">
        <f t="shared" si="12"/>
        <v>202048.89999999991</v>
      </c>
    </row>
    <row r="97" spans="1:38" ht="15" thickBot="1" x14ac:dyDescent="0.25">
      <c r="A97" s="38" t="s">
        <v>395</v>
      </c>
      <c r="B97" s="38" t="s">
        <v>396</v>
      </c>
      <c r="C97" s="63">
        <v>5763</v>
      </c>
      <c r="D97" s="64" t="s">
        <v>776</v>
      </c>
      <c r="E97" s="251" t="s">
        <v>2892</v>
      </c>
      <c r="F97" s="89">
        <v>164815.9</v>
      </c>
      <c r="G97" s="89">
        <v>320</v>
      </c>
      <c r="H97" s="89">
        <v>283899.59999999998</v>
      </c>
      <c r="I97" s="251">
        <v>1602498.14</v>
      </c>
      <c r="J97" s="251">
        <v>1197723.8400000001</v>
      </c>
      <c r="O97" s="251">
        <v>24974</v>
      </c>
      <c r="Q97" s="251">
        <v>2612076.5099999998</v>
      </c>
      <c r="R97" s="251">
        <v>613325.81999999995</v>
      </c>
      <c r="S97" s="73">
        <v>991095.64</v>
      </c>
      <c r="T97" s="73">
        <v>180</v>
      </c>
      <c r="V97" s="73">
        <v>843.57</v>
      </c>
      <c r="W97" s="73">
        <v>466080</v>
      </c>
      <c r="X97" s="73">
        <v>11070</v>
      </c>
      <c r="Y97" s="90">
        <v>1124003</v>
      </c>
      <c r="AB97" s="90">
        <v>119202.57</v>
      </c>
      <c r="AC97" s="90">
        <v>105042.49</v>
      </c>
      <c r="AG97" s="72">
        <f t="shared" si="7"/>
        <v>449035.5</v>
      </c>
      <c r="AH97" s="50">
        <f t="shared" si="8"/>
        <v>0</v>
      </c>
      <c r="AI97" s="51">
        <f t="shared" si="9"/>
        <v>449035.5</v>
      </c>
      <c r="AJ97" s="48">
        <f t="shared" si="10"/>
        <v>1469269.21</v>
      </c>
      <c r="AK97" s="47">
        <f t="shared" si="11"/>
        <v>1348248.06</v>
      </c>
      <c r="AL97" s="56">
        <f t="shared" si="12"/>
        <v>121021.14999999991</v>
      </c>
    </row>
    <row r="98" spans="1:38" ht="15" thickBot="1" x14ac:dyDescent="0.25">
      <c r="A98" s="38" t="s">
        <v>395</v>
      </c>
      <c r="B98" s="38" t="s">
        <v>396</v>
      </c>
      <c r="C98" s="63">
        <v>3934</v>
      </c>
      <c r="D98" s="64" t="s">
        <v>777</v>
      </c>
      <c r="E98" s="251" t="s">
        <v>2893</v>
      </c>
      <c r="F98" s="89">
        <v>799924.59</v>
      </c>
      <c r="G98" s="89">
        <v>0</v>
      </c>
      <c r="H98" s="89">
        <v>139882.44</v>
      </c>
      <c r="I98" s="251">
        <v>988051.8</v>
      </c>
      <c r="J98" s="251">
        <v>-217770.04</v>
      </c>
      <c r="M98" s="232">
        <v>35000</v>
      </c>
      <c r="Q98" s="251">
        <v>-2803.74</v>
      </c>
      <c r="R98" s="251">
        <v>1790978.12</v>
      </c>
      <c r="S98" s="73">
        <v>1319979.21</v>
      </c>
      <c r="U98" s="73">
        <v>1288.68</v>
      </c>
      <c r="W98" s="73">
        <v>1177669.3</v>
      </c>
      <c r="Y98" s="90">
        <v>1706919.3</v>
      </c>
      <c r="AA98" s="90">
        <v>13606</v>
      </c>
      <c r="AB98" s="90">
        <v>293335.43</v>
      </c>
      <c r="AC98" s="90">
        <v>132922.79999999999</v>
      </c>
      <c r="AF98" s="90">
        <v>307745.96000000002</v>
      </c>
      <c r="AG98" s="72">
        <f t="shared" si="7"/>
        <v>939807.03</v>
      </c>
      <c r="AH98" s="50">
        <f t="shared" si="8"/>
        <v>35000</v>
      </c>
      <c r="AI98" s="51">
        <f t="shared" si="9"/>
        <v>904807.03</v>
      </c>
      <c r="AJ98" s="48">
        <f t="shared" si="10"/>
        <v>2498937.19</v>
      </c>
      <c r="AK98" s="47">
        <f t="shared" si="11"/>
        <v>2454529.4899999998</v>
      </c>
      <c r="AL98" s="56">
        <f t="shared" si="12"/>
        <v>44407.700000000186</v>
      </c>
    </row>
    <row r="99" spans="1:38" ht="15" thickBot="1" x14ac:dyDescent="0.25">
      <c r="A99" s="38" t="s">
        <v>395</v>
      </c>
      <c r="B99" s="38" t="s">
        <v>396</v>
      </c>
      <c r="C99" s="63">
        <v>5633</v>
      </c>
      <c r="D99" s="64" t="s">
        <v>778</v>
      </c>
      <c r="E99" s="251" t="s">
        <v>2894</v>
      </c>
      <c r="F99" s="89">
        <v>1926699.24</v>
      </c>
      <c r="G99" s="89">
        <v>0</v>
      </c>
      <c r="H99" s="89">
        <v>104476.69</v>
      </c>
      <c r="I99" s="251">
        <v>3986934.63</v>
      </c>
      <c r="J99" s="251">
        <v>1266795.43</v>
      </c>
      <c r="K99" s="232">
        <v>18000</v>
      </c>
      <c r="N99" s="232">
        <v>0</v>
      </c>
      <c r="O99" s="251">
        <v>164284</v>
      </c>
      <c r="R99" s="251">
        <v>1047464</v>
      </c>
      <c r="S99" s="73">
        <v>2646202.29</v>
      </c>
      <c r="T99" s="73">
        <v>272513</v>
      </c>
      <c r="U99" s="73">
        <v>4851.47</v>
      </c>
      <c r="W99" s="73">
        <v>1232280</v>
      </c>
      <c r="Y99" s="90">
        <v>1889030</v>
      </c>
      <c r="AB99" s="90">
        <v>612111.54</v>
      </c>
      <c r="AC99" s="90">
        <v>530542.61</v>
      </c>
      <c r="AG99" s="72">
        <f t="shared" si="7"/>
        <v>2031175.93</v>
      </c>
      <c r="AH99" s="50">
        <f t="shared" si="8"/>
        <v>18000</v>
      </c>
      <c r="AI99" s="51">
        <f t="shared" si="9"/>
        <v>2013175.93</v>
      </c>
      <c r="AJ99" s="48">
        <f t="shared" si="10"/>
        <v>4155846.7600000002</v>
      </c>
      <c r="AK99" s="47">
        <f t="shared" si="11"/>
        <v>3031684.15</v>
      </c>
      <c r="AL99" s="56">
        <f t="shared" si="12"/>
        <v>1124162.6100000003</v>
      </c>
    </row>
    <row r="100" spans="1:38" ht="15" thickBot="1" x14ac:dyDescent="0.25">
      <c r="A100" s="38" t="s">
        <v>395</v>
      </c>
      <c r="B100" s="38" t="s">
        <v>396</v>
      </c>
      <c r="C100" s="63">
        <v>3215</v>
      </c>
      <c r="D100" s="64" t="s">
        <v>779</v>
      </c>
      <c r="E100" s="251" t="s">
        <v>2895</v>
      </c>
      <c r="F100" s="89">
        <v>267454.71000000002</v>
      </c>
      <c r="G100" s="89">
        <v>20850</v>
      </c>
      <c r="H100" s="89">
        <v>67354.28</v>
      </c>
      <c r="I100" s="251">
        <v>1181774.97</v>
      </c>
      <c r="J100" s="251">
        <v>113381.97</v>
      </c>
      <c r="K100" s="232">
        <v>15400</v>
      </c>
      <c r="M100" s="232">
        <v>185191</v>
      </c>
      <c r="O100" s="251">
        <v>151225</v>
      </c>
      <c r="Q100" s="251">
        <v>204840.84</v>
      </c>
      <c r="R100" s="251">
        <v>1768225.65</v>
      </c>
      <c r="S100" s="73">
        <v>972312.97</v>
      </c>
      <c r="U100" s="73">
        <v>374.69</v>
      </c>
      <c r="Y100" s="90">
        <v>461050</v>
      </c>
      <c r="AB100" s="90">
        <v>529615.03</v>
      </c>
      <c r="AC100" s="90">
        <v>122332.51</v>
      </c>
      <c r="AG100" s="72">
        <f t="shared" si="7"/>
        <v>355658.99</v>
      </c>
      <c r="AH100" s="50">
        <f t="shared" si="8"/>
        <v>200591</v>
      </c>
      <c r="AI100" s="51">
        <f t="shared" si="9"/>
        <v>155067.99</v>
      </c>
      <c r="AJ100" s="48">
        <f t="shared" si="10"/>
        <v>972687.65999999992</v>
      </c>
      <c r="AK100" s="47">
        <f t="shared" si="11"/>
        <v>1112997.54</v>
      </c>
      <c r="AL100" s="56">
        <f t="shared" si="12"/>
        <v>-140309.88000000012</v>
      </c>
    </row>
    <row r="101" spans="1:38" ht="15" thickBot="1" x14ac:dyDescent="0.25">
      <c r="A101" s="38" t="s">
        <v>395</v>
      </c>
      <c r="B101" s="38" t="s">
        <v>396</v>
      </c>
      <c r="C101" s="63">
        <v>4457</v>
      </c>
      <c r="D101" s="64" t="s">
        <v>780</v>
      </c>
      <c r="E101" s="251" t="s">
        <v>2925</v>
      </c>
      <c r="F101" s="89">
        <v>645983.68999999994</v>
      </c>
      <c r="G101" s="89">
        <v>0</v>
      </c>
      <c r="H101" s="89">
        <v>49533.67</v>
      </c>
      <c r="I101" s="251">
        <v>827444.01</v>
      </c>
      <c r="J101" s="251">
        <v>113845.19</v>
      </c>
      <c r="Q101" s="251">
        <v>20000</v>
      </c>
      <c r="R101" s="251">
        <v>1440650.38</v>
      </c>
      <c r="S101" s="73">
        <v>1158060.1200000001</v>
      </c>
      <c r="T101" s="73">
        <v>226435</v>
      </c>
      <c r="U101" s="73">
        <v>836.21</v>
      </c>
      <c r="W101" s="73">
        <v>1599030</v>
      </c>
      <c r="Y101" s="90">
        <v>2130720</v>
      </c>
      <c r="AB101" s="90">
        <v>401142.76</v>
      </c>
      <c r="AC101" s="90">
        <v>192717.46</v>
      </c>
      <c r="AG101" s="72">
        <f t="shared" si="7"/>
        <v>695517.36</v>
      </c>
      <c r="AH101" s="50">
        <f t="shared" si="8"/>
        <v>0</v>
      </c>
      <c r="AI101" s="51">
        <f t="shared" si="9"/>
        <v>695517.36</v>
      </c>
      <c r="AJ101" s="48">
        <f t="shared" si="10"/>
        <v>2984361.33</v>
      </c>
      <c r="AK101" s="47">
        <f t="shared" si="11"/>
        <v>2724580.2199999997</v>
      </c>
      <c r="AL101" s="56">
        <f t="shared" si="12"/>
        <v>259781.11000000034</v>
      </c>
    </row>
    <row r="102" spans="1:38" ht="15" thickBot="1" x14ac:dyDescent="0.25">
      <c r="A102" s="38" t="s">
        <v>399</v>
      </c>
      <c r="B102" s="38" t="s">
        <v>400</v>
      </c>
      <c r="C102" s="63">
        <v>2578</v>
      </c>
      <c r="D102" s="64" t="s">
        <v>781</v>
      </c>
      <c r="E102" s="251" t="s">
        <v>2896</v>
      </c>
      <c r="F102" s="89">
        <v>585919.18000000005</v>
      </c>
      <c r="G102" s="89">
        <v>0</v>
      </c>
      <c r="H102" s="89">
        <v>12518.41</v>
      </c>
      <c r="I102" s="251">
        <v>1462473.75</v>
      </c>
      <c r="J102" s="251">
        <v>228815.8</v>
      </c>
      <c r="K102" s="232">
        <v>0</v>
      </c>
      <c r="N102" s="232">
        <v>44</v>
      </c>
      <c r="R102" s="251">
        <v>2439714</v>
      </c>
      <c r="S102" s="73">
        <v>738603.31</v>
      </c>
      <c r="T102" s="73">
        <v>40000</v>
      </c>
      <c r="U102" s="73">
        <v>512.44000000000005</v>
      </c>
      <c r="W102" s="73">
        <v>1019380</v>
      </c>
      <c r="X102" s="73">
        <v>3000</v>
      </c>
      <c r="Y102" s="90">
        <v>1092612</v>
      </c>
      <c r="AB102" s="90">
        <v>256245.36</v>
      </c>
      <c r="AC102" s="90">
        <v>237495.43</v>
      </c>
      <c r="AG102" s="72">
        <f t="shared" si="7"/>
        <v>598437.59000000008</v>
      </c>
      <c r="AH102" s="50">
        <f t="shared" si="8"/>
        <v>44</v>
      </c>
      <c r="AI102" s="51">
        <f t="shared" si="9"/>
        <v>598393.59000000008</v>
      </c>
      <c r="AJ102" s="48">
        <f t="shared" si="10"/>
        <v>1801495.75</v>
      </c>
      <c r="AK102" s="47">
        <f t="shared" si="11"/>
        <v>1586352.7899999998</v>
      </c>
      <c r="AL102" s="56">
        <f t="shared" si="12"/>
        <v>215142.9600000002</v>
      </c>
    </row>
    <row r="103" spans="1:38" ht="15" thickBot="1" x14ac:dyDescent="0.25">
      <c r="A103" s="38" t="s">
        <v>399</v>
      </c>
      <c r="B103" s="38" t="s">
        <v>400</v>
      </c>
      <c r="C103" s="63">
        <v>5205</v>
      </c>
      <c r="D103" s="64" t="s">
        <v>782</v>
      </c>
      <c r="E103" s="251" t="s">
        <v>2897</v>
      </c>
      <c r="F103" s="89">
        <v>244977.15</v>
      </c>
      <c r="G103" s="89">
        <v>500</v>
      </c>
      <c r="H103" s="89">
        <v>56621.32</v>
      </c>
      <c r="I103" s="251">
        <v>1050556.76</v>
      </c>
      <c r="J103" s="251">
        <v>205482.14</v>
      </c>
      <c r="K103" s="232">
        <v>0</v>
      </c>
      <c r="M103" s="232">
        <v>360</v>
      </c>
      <c r="N103" s="232">
        <v>850.46</v>
      </c>
      <c r="Q103" s="251">
        <v>-3050.56</v>
      </c>
      <c r="R103" s="251">
        <v>3137825</v>
      </c>
      <c r="S103" s="73">
        <v>922993.57</v>
      </c>
      <c r="U103" s="73">
        <v>454.63</v>
      </c>
      <c r="W103" s="73">
        <v>1522500</v>
      </c>
      <c r="X103" s="73">
        <v>3000</v>
      </c>
      <c r="Y103" s="90">
        <v>1799030</v>
      </c>
      <c r="Z103" s="90">
        <v>2520</v>
      </c>
      <c r="AB103" s="90">
        <v>294558.40999999997</v>
      </c>
      <c r="AC103" s="90">
        <v>174970.49</v>
      </c>
      <c r="AG103" s="72">
        <f t="shared" si="7"/>
        <v>302098.46999999997</v>
      </c>
      <c r="AH103" s="50">
        <f t="shared" si="8"/>
        <v>1210.46</v>
      </c>
      <c r="AI103" s="51">
        <f t="shared" si="9"/>
        <v>300888.00999999995</v>
      </c>
      <c r="AJ103" s="48">
        <f t="shared" si="10"/>
        <v>2448948.2000000002</v>
      </c>
      <c r="AK103" s="47">
        <f t="shared" si="11"/>
        <v>2271078.9</v>
      </c>
      <c r="AL103" s="56">
        <f t="shared" si="12"/>
        <v>177869.30000000028</v>
      </c>
    </row>
    <row r="104" spans="1:38" ht="15" thickBot="1" x14ac:dyDescent="0.25">
      <c r="A104" s="38" t="s">
        <v>399</v>
      </c>
      <c r="B104" s="38" t="s">
        <v>400</v>
      </c>
      <c r="C104" s="63">
        <v>2942</v>
      </c>
      <c r="D104" s="64" t="s">
        <v>783</v>
      </c>
      <c r="E104" s="251" t="s">
        <v>2900</v>
      </c>
      <c r="F104" s="89">
        <v>16616.41</v>
      </c>
      <c r="G104" s="89">
        <v>0</v>
      </c>
      <c r="H104" s="89">
        <v>19309.150000000001</v>
      </c>
      <c r="I104" s="251">
        <v>1253708.05</v>
      </c>
      <c r="J104" s="251">
        <v>361808.26</v>
      </c>
      <c r="K104" s="232">
        <v>0</v>
      </c>
      <c r="L104" s="232">
        <v>651.04</v>
      </c>
      <c r="N104" s="232">
        <v>4117.45</v>
      </c>
      <c r="Q104" s="251">
        <v>400555.98</v>
      </c>
      <c r="R104" s="251">
        <v>1499736.2</v>
      </c>
      <c r="S104" s="73">
        <v>933332.6</v>
      </c>
      <c r="U104" s="73">
        <v>117.47</v>
      </c>
      <c r="W104" s="73">
        <v>683880</v>
      </c>
      <c r="X104" s="73">
        <v>7500</v>
      </c>
      <c r="Y104" s="90">
        <v>986220</v>
      </c>
      <c r="AB104" s="90">
        <v>434597.36</v>
      </c>
      <c r="AC104" s="90">
        <v>141356.76999999999</v>
      </c>
      <c r="AD104" s="90">
        <v>11072</v>
      </c>
      <c r="AG104" s="72">
        <f t="shared" si="7"/>
        <v>35925.56</v>
      </c>
      <c r="AH104" s="50">
        <f t="shared" si="8"/>
        <v>4768.49</v>
      </c>
      <c r="AI104" s="51">
        <f t="shared" si="9"/>
        <v>31157.07</v>
      </c>
      <c r="AJ104" s="48">
        <f t="shared" si="10"/>
        <v>1624830.0699999998</v>
      </c>
      <c r="AK104" s="47">
        <f t="shared" si="11"/>
        <v>1573246.13</v>
      </c>
      <c r="AL104" s="56">
        <f t="shared" si="12"/>
        <v>51583.939999999944</v>
      </c>
    </row>
    <row r="105" spans="1:38" ht="15" thickBot="1" x14ac:dyDescent="0.25">
      <c r="A105" s="38" t="s">
        <v>399</v>
      </c>
      <c r="B105" s="38" t="s">
        <v>400</v>
      </c>
      <c r="C105" s="63">
        <v>3193</v>
      </c>
      <c r="D105" s="64" t="s">
        <v>784</v>
      </c>
      <c r="E105" s="251" t="s">
        <v>2901</v>
      </c>
      <c r="F105" s="89">
        <v>488622.85</v>
      </c>
      <c r="G105" s="89">
        <v>0</v>
      </c>
      <c r="H105" s="89">
        <v>50278.52</v>
      </c>
      <c r="I105" s="251">
        <v>580406.49</v>
      </c>
      <c r="J105" s="251">
        <v>314438.73</v>
      </c>
      <c r="L105" s="232">
        <v>2350.73</v>
      </c>
      <c r="N105" s="232">
        <v>2045.48</v>
      </c>
      <c r="Q105" s="251">
        <v>70153.490000000005</v>
      </c>
      <c r="R105" s="251">
        <v>2219622</v>
      </c>
      <c r="S105" s="73">
        <v>991954.51</v>
      </c>
      <c r="U105" s="73">
        <v>546.77</v>
      </c>
      <c r="W105" s="73">
        <v>860680</v>
      </c>
      <c r="X105" s="73">
        <v>132678</v>
      </c>
      <c r="Y105" s="90">
        <v>1232450</v>
      </c>
      <c r="AB105" s="90">
        <v>421191.08</v>
      </c>
      <c r="AC105" s="90">
        <v>158836.32</v>
      </c>
      <c r="AF105" s="90">
        <v>12779</v>
      </c>
      <c r="AG105" s="72">
        <f t="shared" si="7"/>
        <v>538901.37</v>
      </c>
      <c r="AH105" s="50">
        <f t="shared" si="8"/>
        <v>4396.21</v>
      </c>
      <c r="AI105" s="51">
        <f t="shared" si="9"/>
        <v>534505.16</v>
      </c>
      <c r="AJ105" s="48">
        <f t="shared" si="10"/>
        <v>1985859.28</v>
      </c>
      <c r="AK105" s="47">
        <f t="shared" si="11"/>
        <v>1825256.4000000001</v>
      </c>
      <c r="AL105" s="56">
        <f t="shared" si="12"/>
        <v>160602.87999999989</v>
      </c>
    </row>
    <row r="106" spans="1:38" ht="15" thickBot="1" x14ac:dyDescent="0.25">
      <c r="A106" s="38" t="s">
        <v>399</v>
      </c>
      <c r="B106" s="38" t="s">
        <v>400</v>
      </c>
      <c r="C106" s="63">
        <v>4152</v>
      </c>
      <c r="D106" s="64" t="s">
        <v>785</v>
      </c>
      <c r="E106" s="251" t="s">
        <v>2903</v>
      </c>
      <c r="F106" s="89">
        <v>284522.8</v>
      </c>
      <c r="G106" s="89">
        <v>0</v>
      </c>
      <c r="H106" s="89">
        <v>12233.72</v>
      </c>
      <c r="I106" s="251">
        <v>905805.08</v>
      </c>
      <c r="J106" s="251">
        <v>265193.12</v>
      </c>
      <c r="K106" s="232">
        <v>0</v>
      </c>
      <c r="L106" s="232">
        <v>17400</v>
      </c>
      <c r="N106" s="232">
        <v>49.8</v>
      </c>
      <c r="Q106" s="251">
        <v>41256</v>
      </c>
      <c r="R106" s="251">
        <v>1687514</v>
      </c>
      <c r="S106" s="73">
        <v>864650.93</v>
      </c>
      <c r="U106" s="73">
        <v>444.11</v>
      </c>
      <c r="W106" s="73">
        <v>167110</v>
      </c>
      <c r="X106" s="73">
        <v>5000</v>
      </c>
      <c r="Y106" s="90">
        <v>540651</v>
      </c>
      <c r="Z106" s="90">
        <v>5276</v>
      </c>
      <c r="AA106" s="90">
        <v>592</v>
      </c>
      <c r="AB106" s="90">
        <v>329641.86</v>
      </c>
      <c r="AC106" s="90">
        <v>136547.76</v>
      </c>
      <c r="AG106" s="72">
        <f t="shared" si="7"/>
        <v>296756.51999999996</v>
      </c>
      <c r="AH106" s="50">
        <f t="shared" si="8"/>
        <v>17449.8</v>
      </c>
      <c r="AI106" s="51">
        <f t="shared" si="9"/>
        <v>279306.71999999997</v>
      </c>
      <c r="AJ106" s="48">
        <f t="shared" si="10"/>
        <v>1037205.04</v>
      </c>
      <c r="AK106" s="47">
        <f t="shared" si="11"/>
        <v>1012708.62</v>
      </c>
      <c r="AL106" s="56">
        <f t="shared" si="12"/>
        <v>24496.420000000042</v>
      </c>
    </row>
    <row r="107" spans="1:38" ht="15" thickBot="1" x14ac:dyDescent="0.25">
      <c r="A107" s="38" t="s">
        <v>403</v>
      </c>
      <c r="B107" s="38" t="s">
        <v>404</v>
      </c>
      <c r="C107" s="63">
        <v>4559</v>
      </c>
      <c r="D107" s="64" t="s">
        <v>786</v>
      </c>
      <c r="E107" s="251" t="s">
        <v>2905</v>
      </c>
      <c r="F107" s="89">
        <v>482005.2</v>
      </c>
      <c r="G107" s="89">
        <v>0</v>
      </c>
      <c r="H107" s="89">
        <v>34333.42</v>
      </c>
      <c r="I107" s="251">
        <v>869701.17</v>
      </c>
      <c r="J107" s="251">
        <v>171043.06</v>
      </c>
      <c r="N107" s="232">
        <v>281.31</v>
      </c>
      <c r="Q107" s="251">
        <v>79121.8</v>
      </c>
      <c r="R107" s="251">
        <v>4303318.3099999996</v>
      </c>
      <c r="S107" s="73">
        <v>1070694.33</v>
      </c>
      <c r="U107" s="73">
        <v>962.01</v>
      </c>
      <c r="W107" s="73">
        <v>1840378.5</v>
      </c>
      <c r="Y107" s="90">
        <v>2352748.5</v>
      </c>
      <c r="AB107" s="90">
        <v>534601.99</v>
      </c>
      <c r="AC107" s="90">
        <v>114870.24</v>
      </c>
      <c r="AG107" s="72">
        <f t="shared" si="7"/>
        <v>516338.62</v>
      </c>
      <c r="AH107" s="50">
        <f t="shared" si="8"/>
        <v>281.31</v>
      </c>
      <c r="AI107" s="51">
        <f t="shared" si="9"/>
        <v>516057.31</v>
      </c>
      <c r="AJ107" s="48">
        <f t="shared" si="10"/>
        <v>2912034.84</v>
      </c>
      <c r="AK107" s="47">
        <f t="shared" si="11"/>
        <v>3002220.7300000004</v>
      </c>
      <c r="AL107" s="56">
        <f t="shared" si="12"/>
        <v>-90185.890000000596</v>
      </c>
    </row>
    <row r="108" spans="1:38" ht="15" thickBot="1" x14ac:dyDescent="0.25">
      <c r="A108" s="38" t="s">
        <v>403</v>
      </c>
      <c r="B108" s="38" t="s">
        <v>404</v>
      </c>
      <c r="C108" s="63">
        <v>1402</v>
      </c>
      <c r="D108" s="64" t="s">
        <v>787</v>
      </c>
      <c r="E108" s="251" t="s">
        <v>2906</v>
      </c>
      <c r="F108" s="89">
        <v>362233.99</v>
      </c>
      <c r="G108" s="89">
        <v>0</v>
      </c>
      <c r="H108" s="89">
        <v>8525.74</v>
      </c>
      <c r="I108" s="251">
        <v>679588.19</v>
      </c>
      <c r="J108" s="251">
        <v>174164.37</v>
      </c>
      <c r="K108" s="232">
        <v>0</v>
      </c>
      <c r="L108" s="232">
        <v>0</v>
      </c>
      <c r="N108" s="232">
        <v>415.68</v>
      </c>
      <c r="Q108" s="251">
        <v>10700</v>
      </c>
      <c r="R108" s="251">
        <v>2346487</v>
      </c>
      <c r="S108" s="73">
        <v>584473.42000000004</v>
      </c>
      <c r="T108" s="73">
        <v>52617</v>
      </c>
      <c r="U108" s="73">
        <v>503.6</v>
      </c>
      <c r="W108" s="73">
        <v>1059303.8999999999</v>
      </c>
      <c r="Y108" s="90">
        <v>1222203.8999999999</v>
      </c>
      <c r="AB108" s="90">
        <v>312443.38</v>
      </c>
      <c r="AC108" s="90">
        <v>142649.18</v>
      </c>
      <c r="AF108" s="90">
        <v>20000</v>
      </c>
      <c r="AG108" s="72">
        <f t="shared" si="7"/>
        <v>370759.73</v>
      </c>
      <c r="AH108" s="50">
        <f t="shared" si="8"/>
        <v>415.68</v>
      </c>
      <c r="AI108" s="51">
        <f t="shared" si="9"/>
        <v>370344.05</v>
      </c>
      <c r="AJ108" s="48">
        <f t="shared" si="10"/>
        <v>1696897.92</v>
      </c>
      <c r="AK108" s="47">
        <f t="shared" si="11"/>
        <v>1697296.4599999997</v>
      </c>
      <c r="AL108" s="56">
        <f t="shared" si="12"/>
        <v>-398.53999999980442</v>
      </c>
    </row>
    <row r="109" spans="1:38" ht="15" thickBot="1" x14ac:dyDescent="0.25">
      <c r="A109" s="38" t="s">
        <v>403</v>
      </c>
      <c r="B109" s="38" t="s">
        <v>404</v>
      </c>
      <c r="C109" s="63">
        <v>4041</v>
      </c>
      <c r="D109" s="64" t="s">
        <v>788</v>
      </c>
      <c r="E109" s="251" t="s">
        <v>2907</v>
      </c>
      <c r="F109" s="89">
        <v>561314.4</v>
      </c>
      <c r="G109" s="89">
        <v>0</v>
      </c>
      <c r="H109" s="89">
        <v>130593.56</v>
      </c>
      <c r="I109" s="251">
        <v>1028626.5</v>
      </c>
      <c r="J109" s="251">
        <v>154814.95000000001</v>
      </c>
      <c r="K109" s="232">
        <v>0</v>
      </c>
      <c r="L109" s="232">
        <v>28999.73</v>
      </c>
      <c r="N109" s="232">
        <v>387.14</v>
      </c>
      <c r="Q109" s="251">
        <v>14300</v>
      </c>
      <c r="R109" s="251">
        <v>2125037.4300000002</v>
      </c>
      <c r="S109" s="73">
        <v>1149322.01</v>
      </c>
      <c r="U109" s="73">
        <v>673.65</v>
      </c>
      <c r="W109" s="73">
        <v>1021868</v>
      </c>
      <c r="X109" s="73">
        <v>341310</v>
      </c>
      <c r="Y109" s="90">
        <v>1425338</v>
      </c>
      <c r="AB109" s="90">
        <v>588942.55000000005</v>
      </c>
      <c r="AC109" s="90">
        <v>154480.85999999999</v>
      </c>
      <c r="AF109" s="90">
        <v>500</v>
      </c>
      <c r="AG109" s="72">
        <f t="shared" si="7"/>
        <v>691907.96</v>
      </c>
      <c r="AH109" s="50">
        <f t="shared" si="8"/>
        <v>29386.87</v>
      </c>
      <c r="AI109" s="51">
        <f t="shared" si="9"/>
        <v>662521.09</v>
      </c>
      <c r="AJ109" s="48">
        <f t="shared" si="10"/>
        <v>2513173.66</v>
      </c>
      <c r="AK109" s="47">
        <f t="shared" si="11"/>
        <v>2169261.41</v>
      </c>
      <c r="AL109" s="56">
        <f t="shared" si="12"/>
        <v>343912.25</v>
      </c>
    </row>
    <row r="110" spans="1:38" ht="15" thickBot="1" x14ac:dyDescent="0.25">
      <c r="A110" s="38" t="s">
        <v>403</v>
      </c>
      <c r="B110" s="38" t="s">
        <v>404</v>
      </c>
      <c r="C110" s="63">
        <v>3664</v>
      </c>
      <c r="D110" s="64" t="s">
        <v>789</v>
      </c>
      <c r="E110" s="251" t="s">
        <v>2908</v>
      </c>
      <c r="F110" s="89">
        <v>511088.21</v>
      </c>
      <c r="G110" s="89">
        <v>0</v>
      </c>
      <c r="H110" s="89">
        <v>0</v>
      </c>
      <c r="I110" s="251">
        <v>2932832.52</v>
      </c>
      <c r="J110" s="251">
        <v>146764.03</v>
      </c>
      <c r="L110" s="232">
        <v>32953.480000000003</v>
      </c>
      <c r="N110" s="232">
        <v>154</v>
      </c>
      <c r="Q110" s="251">
        <v>16700</v>
      </c>
      <c r="R110" s="251">
        <v>1196485.3400000001</v>
      </c>
      <c r="S110" s="73">
        <v>1036509.83</v>
      </c>
      <c r="U110" s="73">
        <v>1123.24</v>
      </c>
      <c r="W110" s="73">
        <v>729657.5</v>
      </c>
      <c r="X110" s="73">
        <v>503942</v>
      </c>
      <c r="Y110" s="90">
        <v>1252467.5</v>
      </c>
      <c r="AB110" s="90">
        <v>817538.97</v>
      </c>
      <c r="AC110" s="90">
        <v>186673.05</v>
      </c>
      <c r="AF110" s="90">
        <v>500</v>
      </c>
      <c r="AG110" s="72">
        <f t="shared" si="7"/>
        <v>511088.21</v>
      </c>
      <c r="AH110" s="50">
        <f t="shared" si="8"/>
        <v>33107.480000000003</v>
      </c>
      <c r="AI110" s="51">
        <f t="shared" si="9"/>
        <v>477980.73000000004</v>
      </c>
      <c r="AJ110" s="48">
        <f t="shared" si="10"/>
        <v>2271232.5699999998</v>
      </c>
      <c r="AK110" s="47">
        <f t="shared" si="11"/>
        <v>2257179.52</v>
      </c>
      <c r="AL110" s="56">
        <f t="shared" si="12"/>
        <v>14053.049999999814</v>
      </c>
    </row>
    <row r="111" spans="1:38" ht="15" thickBot="1" x14ac:dyDescent="0.25">
      <c r="A111" s="38" t="s">
        <v>403</v>
      </c>
      <c r="B111" s="38" t="s">
        <v>404</v>
      </c>
      <c r="C111" s="63">
        <v>1748</v>
      </c>
      <c r="D111" s="64" t="s">
        <v>790</v>
      </c>
      <c r="E111" s="251" t="s">
        <v>2926</v>
      </c>
      <c r="F111" s="89">
        <v>313179.84000000003</v>
      </c>
      <c r="G111" s="89">
        <v>0</v>
      </c>
      <c r="H111" s="89">
        <v>1318.02</v>
      </c>
      <c r="I111" s="251">
        <v>511798.87</v>
      </c>
      <c r="J111" s="251">
        <v>131935.46</v>
      </c>
      <c r="N111" s="232">
        <v>0</v>
      </c>
      <c r="Q111" s="251">
        <v>99300</v>
      </c>
      <c r="R111" s="251">
        <v>1169693.49</v>
      </c>
      <c r="S111" s="73">
        <v>555794.19999999995</v>
      </c>
      <c r="U111" s="73">
        <v>440.19</v>
      </c>
      <c r="W111" s="73">
        <v>642448</v>
      </c>
      <c r="Y111" s="90">
        <v>828994</v>
      </c>
      <c r="AB111" s="90">
        <v>334178.40999999997</v>
      </c>
      <c r="AC111" s="90">
        <v>137909.96</v>
      </c>
      <c r="AG111" s="72">
        <f t="shared" si="7"/>
        <v>314497.86000000004</v>
      </c>
      <c r="AH111" s="50">
        <f t="shared" si="8"/>
        <v>0</v>
      </c>
      <c r="AI111" s="51">
        <f t="shared" si="9"/>
        <v>314497.86000000004</v>
      </c>
      <c r="AJ111" s="48">
        <f t="shared" si="10"/>
        <v>1198682.3899999999</v>
      </c>
      <c r="AK111" s="47">
        <f t="shared" si="11"/>
        <v>1301082.3699999999</v>
      </c>
      <c r="AL111" s="56">
        <f t="shared" si="12"/>
        <v>-102399.97999999998</v>
      </c>
    </row>
    <row r="112" spans="1:38" ht="15" thickBot="1" x14ac:dyDescent="0.25">
      <c r="A112" s="38" t="s">
        <v>407</v>
      </c>
      <c r="B112" s="38" t="s">
        <v>408</v>
      </c>
      <c r="C112" s="63">
        <v>5082</v>
      </c>
      <c r="D112" s="64" t="s">
        <v>791</v>
      </c>
      <c r="E112" s="251" t="s">
        <v>2909</v>
      </c>
      <c r="F112" s="89">
        <v>1415470.4</v>
      </c>
      <c r="G112" s="89">
        <v>133813.71</v>
      </c>
      <c r="H112" s="89">
        <v>81020.08</v>
      </c>
      <c r="I112" s="251">
        <v>1401186.97</v>
      </c>
      <c r="J112" s="251">
        <v>240825.75</v>
      </c>
      <c r="K112" s="232">
        <v>0</v>
      </c>
      <c r="L112" s="232">
        <v>53940</v>
      </c>
      <c r="M112" s="232">
        <v>161000</v>
      </c>
      <c r="N112" s="232">
        <v>1097.57</v>
      </c>
      <c r="R112" s="251">
        <v>620039.24</v>
      </c>
      <c r="S112" s="73">
        <v>2137935.69</v>
      </c>
      <c r="U112" s="73">
        <v>1958.98</v>
      </c>
      <c r="W112" s="73">
        <v>1052515.8</v>
      </c>
      <c r="X112" s="73">
        <v>60800</v>
      </c>
      <c r="Y112" s="90">
        <v>1372645.8</v>
      </c>
      <c r="AB112" s="90">
        <v>1245764.97</v>
      </c>
      <c r="AC112" s="90">
        <v>197731.58</v>
      </c>
      <c r="AG112" s="72">
        <f t="shared" si="7"/>
        <v>1630304.19</v>
      </c>
      <c r="AH112" s="50">
        <f t="shared" si="8"/>
        <v>216037.57</v>
      </c>
      <c r="AI112" s="51">
        <f t="shared" si="9"/>
        <v>1414266.6199999999</v>
      </c>
      <c r="AJ112" s="48">
        <f t="shared" si="10"/>
        <v>3253210.4699999997</v>
      </c>
      <c r="AK112" s="47">
        <f t="shared" si="11"/>
        <v>2816142.35</v>
      </c>
      <c r="AL112" s="56">
        <f t="shared" si="12"/>
        <v>437068.11999999965</v>
      </c>
    </row>
    <row r="113" spans="1:38" ht="15" thickBot="1" x14ac:dyDescent="0.25">
      <c r="A113" s="38" t="s">
        <v>407</v>
      </c>
      <c r="B113" s="38" t="s">
        <v>408</v>
      </c>
      <c r="C113" s="63">
        <v>5235</v>
      </c>
      <c r="D113" s="64" t="s">
        <v>792</v>
      </c>
      <c r="E113" s="251" t="s">
        <v>2910</v>
      </c>
      <c r="F113" s="89">
        <v>1128514.1100000001</v>
      </c>
      <c r="G113" s="89">
        <v>71100</v>
      </c>
      <c r="H113" s="89">
        <v>33096.730000000003</v>
      </c>
      <c r="I113" s="251">
        <v>570087.42000000004</v>
      </c>
      <c r="J113" s="251">
        <v>113421.49</v>
      </c>
      <c r="M113" s="232">
        <v>301799</v>
      </c>
      <c r="N113" s="232">
        <v>13.8</v>
      </c>
      <c r="P113" s="251">
        <v>-1949471.62</v>
      </c>
      <c r="Q113" s="251">
        <v>43628</v>
      </c>
      <c r="S113" s="73">
        <v>1774543.32</v>
      </c>
      <c r="U113" s="73">
        <v>732.76</v>
      </c>
      <c r="W113" s="73">
        <v>1113200</v>
      </c>
      <c r="X113" s="73">
        <v>124800</v>
      </c>
      <c r="Y113" s="90">
        <v>1677610</v>
      </c>
      <c r="Z113" s="90">
        <v>576</v>
      </c>
      <c r="AA113" s="90">
        <v>18697</v>
      </c>
      <c r="AB113" s="90">
        <v>996185.44</v>
      </c>
      <c r="AC113" s="90">
        <v>49907.16</v>
      </c>
      <c r="AG113" s="72">
        <f t="shared" si="7"/>
        <v>1232710.8400000001</v>
      </c>
      <c r="AH113" s="50">
        <f t="shared" si="8"/>
        <v>301812.8</v>
      </c>
      <c r="AI113" s="51">
        <f t="shared" si="9"/>
        <v>930898.04</v>
      </c>
      <c r="AJ113" s="48">
        <f t="shared" si="10"/>
        <v>3013276.08</v>
      </c>
      <c r="AK113" s="47">
        <f t="shared" si="11"/>
        <v>2742975.6</v>
      </c>
      <c r="AL113" s="56">
        <f t="shared" si="12"/>
        <v>270300.48</v>
      </c>
    </row>
    <row r="114" spans="1:38" ht="15" thickBot="1" x14ac:dyDescent="0.25">
      <c r="A114" s="38" t="s">
        <v>407</v>
      </c>
      <c r="B114" s="38" t="s">
        <v>408</v>
      </c>
      <c r="C114" s="63">
        <v>2707</v>
      </c>
      <c r="D114" s="64" t="s">
        <v>793</v>
      </c>
      <c r="E114" s="251" t="s">
        <v>2911</v>
      </c>
      <c r="F114" s="89">
        <v>743670.33</v>
      </c>
      <c r="G114" s="89">
        <v>54000</v>
      </c>
      <c r="H114" s="89">
        <v>50248.7</v>
      </c>
      <c r="I114" s="251">
        <v>868174.11</v>
      </c>
      <c r="J114" s="251">
        <v>129455.58</v>
      </c>
      <c r="M114" s="232">
        <v>132372</v>
      </c>
      <c r="N114" s="232">
        <v>0</v>
      </c>
      <c r="P114" s="251">
        <v>390534.44</v>
      </c>
      <c r="Q114" s="251">
        <v>-2</v>
      </c>
      <c r="R114" s="251">
        <v>1131001.29</v>
      </c>
      <c r="S114" s="73">
        <v>1035621.74</v>
      </c>
      <c r="U114" s="73">
        <v>992.49</v>
      </c>
      <c r="W114" s="73">
        <v>593760</v>
      </c>
      <c r="Y114" s="90">
        <v>857340</v>
      </c>
      <c r="AB114" s="90">
        <v>553669.72</v>
      </c>
      <c r="AC114" s="90">
        <v>17095.52</v>
      </c>
      <c r="AG114" s="72">
        <f t="shared" si="7"/>
        <v>847919.02999999991</v>
      </c>
      <c r="AH114" s="50">
        <f t="shared" si="8"/>
        <v>132372</v>
      </c>
      <c r="AI114" s="51">
        <f t="shared" si="9"/>
        <v>715547.02999999991</v>
      </c>
      <c r="AJ114" s="48">
        <f t="shared" si="10"/>
        <v>1630374.23</v>
      </c>
      <c r="AK114" s="47">
        <f t="shared" si="11"/>
        <v>1428105.24</v>
      </c>
      <c r="AL114" s="56">
        <f t="shared" si="12"/>
        <v>202268.99</v>
      </c>
    </row>
    <row r="115" spans="1:38" ht="15" thickBot="1" x14ac:dyDescent="0.25">
      <c r="A115" s="38" t="s">
        <v>407</v>
      </c>
      <c r="B115" s="38" t="s">
        <v>408</v>
      </c>
      <c r="C115" s="63">
        <v>4472</v>
      </c>
      <c r="D115" s="64" t="s">
        <v>794</v>
      </c>
      <c r="E115" s="251" t="s">
        <v>2912</v>
      </c>
      <c r="F115" s="89">
        <v>1007852.01</v>
      </c>
      <c r="G115" s="89">
        <v>101734.88</v>
      </c>
      <c r="H115" s="89">
        <v>48030.239999999998</v>
      </c>
      <c r="I115" s="251">
        <v>876483.01</v>
      </c>
      <c r="J115" s="251">
        <v>379309.73</v>
      </c>
      <c r="N115" s="232">
        <v>0</v>
      </c>
      <c r="R115" s="251">
        <v>1731639.01</v>
      </c>
      <c r="S115" s="73">
        <v>1980362.95</v>
      </c>
      <c r="T115" s="73">
        <v>221089</v>
      </c>
      <c r="U115" s="73">
        <v>1122.05</v>
      </c>
      <c r="W115" s="73">
        <v>1403100</v>
      </c>
      <c r="Y115" s="90">
        <v>1984470</v>
      </c>
      <c r="AA115" s="90">
        <v>9885</v>
      </c>
      <c r="AB115" s="90">
        <v>1156634.51</v>
      </c>
      <c r="AC115" s="90">
        <v>101607.63</v>
      </c>
      <c r="AG115" s="72">
        <f t="shared" si="7"/>
        <v>1157617.1300000001</v>
      </c>
      <c r="AH115" s="50">
        <f t="shared" si="8"/>
        <v>0</v>
      </c>
      <c r="AI115" s="51">
        <f t="shared" si="9"/>
        <v>1157617.1300000001</v>
      </c>
      <c r="AJ115" s="48">
        <f t="shared" si="10"/>
        <v>3605674</v>
      </c>
      <c r="AK115" s="47">
        <f t="shared" si="11"/>
        <v>3252597.1399999997</v>
      </c>
      <c r="AL115" s="56">
        <f t="shared" si="12"/>
        <v>353076.86000000034</v>
      </c>
    </row>
    <row r="116" spans="1:38" ht="15" thickBot="1" x14ac:dyDescent="0.25">
      <c r="A116" s="38" t="s">
        <v>407</v>
      </c>
      <c r="B116" s="38" t="s">
        <v>408</v>
      </c>
      <c r="C116" s="63">
        <v>1392</v>
      </c>
      <c r="D116" s="64" t="s">
        <v>795</v>
      </c>
      <c r="E116" s="251" t="s">
        <v>2913</v>
      </c>
      <c r="F116" s="89">
        <v>317043.68</v>
      </c>
      <c r="G116" s="89">
        <v>22000</v>
      </c>
      <c r="H116" s="89">
        <v>29330.85</v>
      </c>
      <c r="I116" s="251">
        <v>565164.89</v>
      </c>
      <c r="J116" s="251">
        <v>176322.61</v>
      </c>
      <c r="K116" s="232">
        <v>0</v>
      </c>
      <c r="M116" s="232">
        <v>45921</v>
      </c>
      <c r="N116" s="232">
        <v>0</v>
      </c>
      <c r="Q116" s="251">
        <v>-74.77</v>
      </c>
      <c r="R116" s="251">
        <v>2353915.73</v>
      </c>
      <c r="S116" s="73">
        <v>594419.84</v>
      </c>
      <c r="U116" s="73">
        <v>244</v>
      </c>
      <c r="W116" s="73">
        <v>530980</v>
      </c>
      <c r="Y116" s="90">
        <v>601780</v>
      </c>
      <c r="AA116" s="90">
        <v>6712</v>
      </c>
      <c r="AB116" s="90">
        <v>385679.28</v>
      </c>
      <c r="AC116" s="90">
        <v>75919.14</v>
      </c>
      <c r="AE116" s="90">
        <v>30000</v>
      </c>
      <c r="AG116" s="72">
        <f t="shared" si="7"/>
        <v>368374.52999999997</v>
      </c>
      <c r="AH116" s="50">
        <f t="shared" si="8"/>
        <v>45921</v>
      </c>
      <c r="AI116" s="51">
        <f t="shared" si="9"/>
        <v>322453.52999999997</v>
      </c>
      <c r="AJ116" s="48">
        <f t="shared" si="10"/>
        <v>1125643.8399999999</v>
      </c>
      <c r="AK116" s="47">
        <f t="shared" si="11"/>
        <v>1100090.42</v>
      </c>
      <c r="AL116" s="56">
        <f t="shared" si="12"/>
        <v>25553.419999999925</v>
      </c>
    </row>
    <row r="117" spans="1:38" ht="15" thickBot="1" x14ac:dyDescent="0.25">
      <c r="A117" s="38" t="s">
        <v>407</v>
      </c>
      <c r="B117" s="38" t="s">
        <v>408</v>
      </c>
      <c r="C117" s="63">
        <v>4729</v>
      </c>
      <c r="D117" s="64" t="s">
        <v>796</v>
      </c>
      <c r="E117" s="251" t="s">
        <v>2914</v>
      </c>
      <c r="F117" s="89">
        <v>1350843.33</v>
      </c>
      <c r="G117" s="89">
        <v>132400</v>
      </c>
      <c r="H117" s="89">
        <v>70794.91</v>
      </c>
      <c r="I117" s="251">
        <v>2377853.92</v>
      </c>
      <c r="J117" s="251">
        <v>500447.64</v>
      </c>
      <c r="K117" s="232">
        <v>7715</v>
      </c>
      <c r="N117" s="232">
        <v>402.5</v>
      </c>
      <c r="Q117" s="251">
        <v>129</v>
      </c>
      <c r="R117" s="251">
        <v>1221990.08</v>
      </c>
      <c r="S117" s="73">
        <v>3120871.18</v>
      </c>
      <c r="U117" s="73">
        <v>1593.53</v>
      </c>
      <c r="W117" s="73">
        <v>1412400</v>
      </c>
      <c r="Y117" s="90">
        <v>2303913</v>
      </c>
      <c r="Z117" s="90">
        <v>500</v>
      </c>
      <c r="AA117" s="90">
        <v>23197</v>
      </c>
      <c r="AB117" s="90">
        <v>1195322.48</v>
      </c>
      <c r="AC117" s="90">
        <v>85988.26</v>
      </c>
      <c r="AG117" s="72">
        <f t="shared" si="7"/>
        <v>1554038.24</v>
      </c>
      <c r="AH117" s="50">
        <f t="shared" si="8"/>
        <v>8117.5</v>
      </c>
      <c r="AI117" s="51">
        <f t="shared" si="9"/>
        <v>1545920.74</v>
      </c>
      <c r="AJ117" s="48">
        <f t="shared" si="10"/>
        <v>4534864.71</v>
      </c>
      <c r="AK117" s="47">
        <f t="shared" si="11"/>
        <v>3608920.7399999998</v>
      </c>
      <c r="AL117" s="56">
        <f t="shared" si="12"/>
        <v>925943.9700000002</v>
      </c>
    </row>
    <row r="118" spans="1:38" ht="15" thickBot="1" x14ac:dyDescent="0.25">
      <c r="A118" s="38" t="s">
        <v>411</v>
      </c>
      <c r="B118" s="38" t="s">
        <v>412</v>
      </c>
      <c r="C118" s="63">
        <v>3571</v>
      </c>
      <c r="D118" s="64" t="s">
        <v>797</v>
      </c>
      <c r="E118" s="251" t="s">
        <v>2915</v>
      </c>
      <c r="F118" s="89">
        <v>736516.44</v>
      </c>
      <c r="G118" s="89">
        <v>0</v>
      </c>
      <c r="H118" s="89">
        <v>107929.06</v>
      </c>
      <c r="I118" s="251">
        <v>940796.93</v>
      </c>
      <c r="J118" s="251">
        <v>88830.57</v>
      </c>
      <c r="K118" s="232">
        <v>0</v>
      </c>
      <c r="L118" s="232">
        <v>25671.25</v>
      </c>
      <c r="M118" s="232">
        <v>94600</v>
      </c>
      <c r="N118" s="232">
        <v>5851</v>
      </c>
      <c r="Q118" s="251">
        <v>181.57</v>
      </c>
      <c r="R118" s="251">
        <v>1488507.55</v>
      </c>
      <c r="S118" s="73">
        <v>1087023.98</v>
      </c>
      <c r="T118" s="73">
        <v>57710</v>
      </c>
      <c r="U118" s="73">
        <v>1094.5899999999999</v>
      </c>
      <c r="V118" s="73">
        <v>50</v>
      </c>
      <c r="W118" s="73">
        <v>837809.3</v>
      </c>
      <c r="Y118" s="90">
        <v>1202269.3</v>
      </c>
      <c r="AB118" s="90">
        <v>454653.91</v>
      </c>
      <c r="AC118" s="90">
        <v>115613.39</v>
      </c>
      <c r="AG118" s="72">
        <f t="shared" si="7"/>
        <v>844445.5</v>
      </c>
      <c r="AH118" s="50">
        <f t="shared" si="8"/>
        <v>126122.25</v>
      </c>
      <c r="AI118" s="51">
        <f t="shared" si="9"/>
        <v>718323.25</v>
      </c>
      <c r="AJ118" s="48">
        <f t="shared" si="10"/>
        <v>1983687.87</v>
      </c>
      <c r="AK118" s="47">
        <f t="shared" si="11"/>
        <v>1772536.5999999999</v>
      </c>
      <c r="AL118" s="56">
        <f t="shared" si="12"/>
        <v>211151.27000000025</v>
      </c>
    </row>
    <row r="119" spans="1:38" ht="15" thickBot="1" x14ac:dyDescent="0.25">
      <c r="A119" s="38" t="s">
        <v>411</v>
      </c>
      <c r="B119" s="38" t="s">
        <v>412</v>
      </c>
      <c r="C119" s="63">
        <v>3383</v>
      </c>
      <c r="D119" s="64" t="s">
        <v>798</v>
      </c>
      <c r="E119" s="251" t="s">
        <v>2916</v>
      </c>
      <c r="F119" s="89">
        <v>1147954.6499999999</v>
      </c>
      <c r="G119" s="89">
        <v>0</v>
      </c>
      <c r="H119" s="89">
        <v>58073.14</v>
      </c>
      <c r="I119" s="251">
        <v>640256.21</v>
      </c>
      <c r="J119" s="251">
        <v>157899.54</v>
      </c>
      <c r="K119" s="232">
        <v>0</v>
      </c>
      <c r="L119" s="232">
        <v>20800</v>
      </c>
      <c r="M119" s="232">
        <v>426689</v>
      </c>
      <c r="N119" s="232">
        <v>0</v>
      </c>
      <c r="Q119" s="251">
        <v>54999.83</v>
      </c>
      <c r="R119" s="251">
        <v>1247302.3600000001</v>
      </c>
      <c r="S119" s="73">
        <v>763948.96</v>
      </c>
      <c r="U119" s="73">
        <v>1287.99</v>
      </c>
      <c r="W119" s="73">
        <v>724167</v>
      </c>
      <c r="Y119" s="90">
        <v>961567</v>
      </c>
      <c r="AB119" s="90">
        <v>253137.55</v>
      </c>
      <c r="AC119" s="90">
        <v>98182.31</v>
      </c>
      <c r="AG119" s="72">
        <f t="shared" si="7"/>
        <v>1206027.7899999998</v>
      </c>
      <c r="AH119" s="50">
        <f t="shared" si="8"/>
        <v>447489</v>
      </c>
      <c r="AI119" s="51">
        <f t="shared" si="9"/>
        <v>758538.7899999998</v>
      </c>
      <c r="AJ119" s="48">
        <f t="shared" si="10"/>
        <v>1489403.95</v>
      </c>
      <c r="AK119" s="47">
        <f t="shared" si="11"/>
        <v>1312886.8600000001</v>
      </c>
      <c r="AL119" s="56">
        <f t="shared" si="12"/>
        <v>176517.08999999985</v>
      </c>
    </row>
    <row r="120" spans="1:38" ht="15" thickBot="1" x14ac:dyDescent="0.25">
      <c r="A120" s="38" t="s">
        <v>411</v>
      </c>
      <c r="B120" s="38" t="s">
        <v>412</v>
      </c>
      <c r="C120" s="63">
        <v>3666</v>
      </c>
      <c r="D120" s="64" t="s">
        <v>799</v>
      </c>
      <c r="E120" s="251" t="s">
        <v>2917</v>
      </c>
      <c r="F120" s="89">
        <v>760253.93</v>
      </c>
      <c r="G120" s="89">
        <v>0</v>
      </c>
      <c r="H120" s="89">
        <v>6466.23</v>
      </c>
      <c r="I120" s="251">
        <v>563651.34</v>
      </c>
      <c r="J120" s="251">
        <v>71643.33</v>
      </c>
      <c r="K120" s="232">
        <v>0</v>
      </c>
      <c r="L120" s="232">
        <v>41487</v>
      </c>
      <c r="N120" s="232">
        <v>6340.4</v>
      </c>
      <c r="R120" s="251">
        <v>1693308.65</v>
      </c>
      <c r="S120" s="73">
        <v>1100591.57</v>
      </c>
      <c r="U120" s="73">
        <v>1452.39</v>
      </c>
      <c r="W120" s="73">
        <v>1229724</v>
      </c>
      <c r="X120" s="73">
        <v>450</v>
      </c>
      <c r="Y120" s="90">
        <v>1644974</v>
      </c>
      <c r="AB120" s="90">
        <v>553776.64000000001</v>
      </c>
      <c r="AC120" s="90">
        <v>82011.75</v>
      </c>
      <c r="AG120" s="72">
        <f t="shared" si="7"/>
        <v>766720.16</v>
      </c>
      <c r="AH120" s="50">
        <f t="shared" si="8"/>
        <v>47827.4</v>
      </c>
      <c r="AI120" s="51">
        <f t="shared" si="9"/>
        <v>718892.76</v>
      </c>
      <c r="AJ120" s="48">
        <f t="shared" si="10"/>
        <v>2332217.96</v>
      </c>
      <c r="AK120" s="47">
        <f t="shared" si="11"/>
        <v>2280762.39</v>
      </c>
      <c r="AL120" s="56">
        <f t="shared" si="12"/>
        <v>51455.569999999832</v>
      </c>
    </row>
    <row r="121" spans="1:38" ht="15" thickBot="1" x14ac:dyDescent="0.25">
      <c r="A121" s="38" t="s">
        <v>411</v>
      </c>
      <c r="B121" s="38" t="s">
        <v>412</v>
      </c>
      <c r="C121" s="63">
        <v>4139</v>
      </c>
      <c r="D121" s="64" t="s">
        <v>800</v>
      </c>
      <c r="E121" s="251" t="s">
        <v>2918</v>
      </c>
      <c r="F121" s="89">
        <v>803201.08</v>
      </c>
      <c r="G121" s="89">
        <v>0</v>
      </c>
      <c r="H121" s="89">
        <v>182033.21</v>
      </c>
      <c r="I121" s="251">
        <v>1002289.75</v>
      </c>
      <c r="J121" s="251">
        <v>53219.29</v>
      </c>
      <c r="K121" s="232">
        <v>0</v>
      </c>
      <c r="L121" s="232">
        <v>58216.57</v>
      </c>
      <c r="M121" s="232">
        <v>106761</v>
      </c>
      <c r="N121" s="232">
        <v>0</v>
      </c>
      <c r="Q121" s="251">
        <v>-60000</v>
      </c>
      <c r="R121" s="251">
        <v>2084116.46</v>
      </c>
      <c r="S121" s="73">
        <v>1156527.07</v>
      </c>
      <c r="T121" s="73">
        <v>161130</v>
      </c>
      <c r="U121" s="73">
        <v>1150.1400000000001</v>
      </c>
      <c r="V121" s="73">
        <v>1300</v>
      </c>
      <c r="W121" s="73">
        <v>766563</v>
      </c>
      <c r="Y121" s="90">
        <v>1082143</v>
      </c>
      <c r="Z121" s="90">
        <v>6434</v>
      </c>
      <c r="AB121" s="90">
        <v>314462.71999999997</v>
      </c>
      <c r="AC121" s="90">
        <v>198868.21</v>
      </c>
      <c r="AG121" s="72">
        <f t="shared" si="7"/>
        <v>985234.28999999992</v>
      </c>
      <c r="AH121" s="50">
        <f t="shared" si="8"/>
        <v>164977.57</v>
      </c>
      <c r="AI121" s="51">
        <f t="shared" si="9"/>
        <v>820256.72</v>
      </c>
      <c r="AJ121" s="48">
        <f t="shared" si="10"/>
        <v>2086670.21</v>
      </c>
      <c r="AK121" s="47">
        <f t="shared" si="11"/>
        <v>1601907.93</v>
      </c>
      <c r="AL121" s="56">
        <f t="shared" si="12"/>
        <v>484762.28</v>
      </c>
    </row>
    <row r="122" spans="1:38" ht="15" thickBot="1" x14ac:dyDescent="0.25">
      <c r="A122" s="38" t="s">
        <v>411</v>
      </c>
      <c r="B122" s="38" t="s">
        <v>412</v>
      </c>
      <c r="C122" s="63">
        <v>1457</v>
      </c>
      <c r="D122" s="64" t="s">
        <v>801</v>
      </c>
      <c r="E122" s="251" t="s">
        <v>2919</v>
      </c>
      <c r="F122" s="89">
        <v>399439.88</v>
      </c>
      <c r="G122" s="89">
        <v>0</v>
      </c>
      <c r="H122" s="89">
        <v>115020.61</v>
      </c>
      <c r="I122" s="251">
        <v>314364.59000000003</v>
      </c>
      <c r="J122" s="251">
        <v>66987.64</v>
      </c>
      <c r="K122" s="232">
        <v>0</v>
      </c>
      <c r="L122" s="232">
        <v>33083.78</v>
      </c>
      <c r="M122" s="232">
        <v>50400</v>
      </c>
      <c r="N122" s="232">
        <v>2449</v>
      </c>
      <c r="Q122" s="251">
        <v>-3724.42</v>
      </c>
      <c r="R122" s="251">
        <v>345503.07</v>
      </c>
      <c r="S122" s="73">
        <v>954055.92</v>
      </c>
      <c r="U122" s="73">
        <v>520.86</v>
      </c>
      <c r="V122" s="73">
        <v>3820</v>
      </c>
      <c r="W122" s="73">
        <v>683200</v>
      </c>
      <c r="Y122" s="90">
        <v>1153310</v>
      </c>
      <c r="AB122" s="90">
        <v>222562.4</v>
      </c>
      <c r="AC122" s="90">
        <v>34069.699999999997</v>
      </c>
      <c r="AG122" s="72">
        <f t="shared" si="7"/>
        <v>514460.49</v>
      </c>
      <c r="AH122" s="50">
        <f t="shared" si="8"/>
        <v>85932.78</v>
      </c>
      <c r="AI122" s="51">
        <f t="shared" si="9"/>
        <v>428527.70999999996</v>
      </c>
      <c r="AJ122" s="48">
        <f t="shared" si="10"/>
        <v>1641596.78</v>
      </c>
      <c r="AK122" s="47">
        <f t="shared" si="11"/>
        <v>1409942.0999999999</v>
      </c>
      <c r="AL122" s="56">
        <f t="shared" si="12"/>
        <v>231654.68000000017</v>
      </c>
    </row>
    <row r="123" spans="1:38" ht="15" thickBot="1" x14ac:dyDescent="0.25">
      <c r="A123" s="38" t="s">
        <v>411</v>
      </c>
      <c r="B123" s="38" t="s">
        <v>412</v>
      </c>
      <c r="C123" s="63">
        <v>2356</v>
      </c>
      <c r="D123" s="64" t="s">
        <v>802</v>
      </c>
      <c r="E123" s="251" t="s">
        <v>2927</v>
      </c>
      <c r="F123" s="89">
        <v>532126.56999999995</v>
      </c>
      <c r="G123" s="89">
        <v>0</v>
      </c>
      <c r="H123" s="89">
        <v>71417.58</v>
      </c>
      <c r="I123" s="251">
        <v>566643.92000000004</v>
      </c>
      <c r="J123" s="251">
        <v>-39937.440000000002</v>
      </c>
      <c r="L123" s="232">
        <v>21308.71</v>
      </c>
      <c r="N123" s="232">
        <v>0</v>
      </c>
      <c r="Q123" s="251">
        <v>194908.08</v>
      </c>
      <c r="R123" s="251">
        <v>2439641.09</v>
      </c>
      <c r="S123" s="73">
        <v>615530.26</v>
      </c>
      <c r="T123" s="73">
        <v>53538</v>
      </c>
      <c r="U123" s="73">
        <v>784.72</v>
      </c>
      <c r="V123" s="73">
        <v>870</v>
      </c>
      <c r="W123" s="73">
        <v>680490</v>
      </c>
      <c r="Y123" s="90">
        <v>851390</v>
      </c>
      <c r="AB123" s="90">
        <v>322145.31</v>
      </c>
      <c r="AC123" s="90">
        <v>168378.6</v>
      </c>
      <c r="AG123" s="72">
        <f t="shared" si="7"/>
        <v>603544.14999999991</v>
      </c>
      <c r="AH123" s="50">
        <f t="shared" si="8"/>
        <v>21308.71</v>
      </c>
      <c r="AI123" s="51">
        <f t="shared" si="9"/>
        <v>582235.43999999994</v>
      </c>
      <c r="AJ123" s="48">
        <f t="shared" si="10"/>
        <v>1351212.98</v>
      </c>
      <c r="AK123" s="47">
        <f t="shared" si="11"/>
        <v>1341913.9100000001</v>
      </c>
      <c r="AL123" s="56">
        <f t="shared" si="12"/>
        <v>9299.0699999998324</v>
      </c>
    </row>
    <row r="124" spans="1:38" ht="15" thickBot="1" x14ac:dyDescent="0.25">
      <c r="A124" s="38" t="s">
        <v>411</v>
      </c>
      <c r="B124" s="38" t="s">
        <v>412</v>
      </c>
      <c r="C124" s="63">
        <v>3094</v>
      </c>
      <c r="D124" s="64" t="s">
        <v>803</v>
      </c>
      <c r="E124" s="251" t="s">
        <v>2929</v>
      </c>
      <c r="F124" s="89">
        <v>674212.49</v>
      </c>
      <c r="G124" s="89">
        <v>0</v>
      </c>
      <c r="H124" s="89">
        <v>180922.26</v>
      </c>
      <c r="I124" s="251">
        <v>711618.45</v>
      </c>
      <c r="J124" s="251">
        <v>102168.04</v>
      </c>
      <c r="K124" s="232">
        <v>0</v>
      </c>
      <c r="L124" s="232">
        <v>27700</v>
      </c>
      <c r="M124" s="232">
        <v>93550</v>
      </c>
      <c r="N124" s="232">
        <v>3868.01</v>
      </c>
      <c r="Q124" s="251">
        <v>-62298.22</v>
      </c>
      <c r="R124" s="251">
        <v>3028722.67</v>
      </c>
      <c r="S124" s="73">
        <v>1095397.99</v>
      </c>
      <c r="U124" s="73">
        <v>902.93</v>
      </c>
      <c r="W124" s="73">
        <v>895417.2</v>
      </c>
      <c r="Y124" s="90">
        <v>1310167.2</v>
      </c>
      <c r="AB124" s="90">
        <v>274399.12</v>
      </c>
      <c r="AC124" s="90">
        <v>139307.9</v>
      </c>
      <c r="AG124" s="72">
        <f t="shared" si="7"/>
        <v>855134.75</v>
      </c>
      <c r="AH124" s="50">
        <f t="shared" si="8"/>
        <v>125118.01</v>
      </c>
      <c r="AI124" s="51">
        <f t="shared" si="9"/>
        <v>730016.74</v>
      </c>
      <c r="AJ124" s="48">
        <f t="shared" si="10"/>
        <v>1991718.1199999999</v>
      </c>
      <c r="AK124" s="47">
        <f t="shared" si="11"/>
        <v>1723874.2199999997</v>
      </c>
      <c r="AL124" s="56">
        <f t="shared" si="12"/>
        <v>267843.90000000014</v>
      </c>
    </row>
    <row r="125" spans="1:38" ht="15" thickBot="1" x14ac:dyDescent="0.25">
      <c r="A125" s="38" t="s">
        <v>411</v>
      </c>
      <c r="B125" s="38" t="s">
        <v>412</v>
      </c>
      <c r="C125" s="63">
        <v>2499</v>
      </c>
      <c r="D125" s="64" t="s">
        <v>804</v>
      </c>
      <c r="E125" s="251" t="s">
        <v>2931</v>
      </c>
      <c r="F125" s="89">
        <v>322637.98</v>
      </c>
      <c r="G125" s="89">
        <v>0</v>
      </c>
      <c r="H125" s="89">
        <v>25017.7</v>
      </c>
      <c r="I125" s="251">
        <v>948934.22</v>
      </c>
      <c r="J125" s="251">
        <v>125384.07</v>
      </c>
      <c r="L125" s="232">
        <v>37992.42</v>
      </c>
      <c r="M125" s="232">
        <v>47600</v>
      </c>
      <c r="N125" s="232">
        <v>0</v>
      </c>
      <c r="Q125" s="251">
        <v>-18706.830000000002</v>
      </c>
      <c r="R125" s="251">
        <v>3118920.11</v>
      </c>
      <c r="S125" s="73">
        <v>785071.44</v>
      </c>
      <c r="U125" s="73">
        <v>301.95999999999998</v>
      </c>
      <c r="V125" s="73">
        <v>3390</v>
      </c>
      <c r="W125" s="73">
        <v>1040586.5</v>
      </c>
      <c r="Y125" s="90">
        <v>1425326.5</v>
      </c>
      <c r="AB125" s="90">
        <v>213883.27</v>
      </c>
      <c r="AC125" s="90">
        <v>163141.85999999999</v>
      </c>
      <c r="AG125" s="72">
        <f t="shared" si="7"/>
        <v>347655.67999999999</v>
      </c>
      <c r="AH125" s="50">
        <f t="shared" si="8"/>
        <v>85592.42</v>
      </c>
      <c r="AI125" s="51">
        <f t="shared" si="9"/>
        <v>262063.26</v>
      </c>
      <c r="AJ125" s="48">
        <f t="shared" si="10"/>
        <v>1829349.9</v>
      </c>
      <c r="AK125" s="47">
        <f t="shared" si="11"/>
        <v>1802351.63</v>
      </c>
      <c r="AL125" s="56">
        <f t="shared" si="12"/>
        <v>26998.270000000019</v>
      </c>
    </row>
    <row r="126" spans="1:38" ht="15" thickBot="1" x14ac:dyDescent="0.25">
      <c r="A126" s="38" t="s">
        <v>415</v>
      </c>
      <c r="B126" s="38" t="s">
        <v>416</v>
      </c>
      <c r="C126" s="63">
        <v>5132</v>
      </c>
      <c r="D126" s="64" t="s">
        <v>805</v>
      </c>
      <c r="E126" s="251" t="s">
        <v>2898</v>
      </c>
      <c r="F126" s="89">
        <v>829534.33</v>
      </c>
      <c r="G126" s="89">
        <v>32271.61</v>
      </c>
      <c r="H126" s="89">
        <v>22541.64</v>
      </c>
      <c r="I126" s="251">
        <v>865845.22</v>
      </c>
      <c r="J126" s="251">
        <v>231314.02</v>
      </c>
      <c r="K126" s="232">
        <v>0</v>
      </c>
      <c r="L126" s="232">
        <v>56782.12</v>
      </c>
      <c r="N126" s="232">
        <v>2172.61</v>
      </c>
      <c r="O126" s="251">
        <v>85640</v>
      </c>
      <c r="P126" s="251">
        <v>-1269160.81</v>
      </c>
      <c r="Q126" s="251">
        <v>-15551</v>
      </c>
      <c r="R126" s="251">
        <v>2656385</v>
      </c>
      <c r="S126" s="73">
        <v>1649047.78</v>
      </c>
      <c r="T126" s="73">
        <v>100</v>
      </c>
      <c r="U126" s="73">
        <v>850.65</v>
      </c>
      <c r="W126" s="73">
        <v>1479602</v>
      </c>
      <c r="X126" s="73">
        <v>187200</v>
      </c>
      <c r="Y126" s="90">
        <v>2149495</v>
      </c>
      <c r="AB126" s="90">
        <v>417557.76000000001</v>
      </c>
      <c r="AC126" s="90">
        <v>167827.55</v>
      </c>
      <c r="AG126" s="72">
        <f t="shared" si="7"/>
        <v>884347.58</v>
      </c>
      <c r="AH126" s="50">
        <f t="shared" si="8"/>
        <v>58954.73</v>
      </c>
      <c r="AI126" s="51">
        <f t="shared" si="9"/>
        <v>825392.85</v>
      </c>
      <c r="AJ126" s="48">
        <f t="shared" si="10"/>
        <v>3316800.4299999997</v>
      </c>
      <c r="AK126" s="47">
        <f t="shared" si="11"/>
        <v>2734880.3099999996</v>
      </c>
      <c r="AL126" s="56">
        <f t="shared" si="12"/>
        <v>581920.12000000011</v>
      </c>
    </row>
    <row r="127" spans="1:38" ht="15" thickBot="1" x14ac:dyDescent="0.25">
      <c r="A127" s="38" t="s">
        <v>415</v>
      </c>
      <c r="B127" s="38" t="s">
        <v>416</v>
      </c>
      <c r="C127" s="63">
        <v>2779</v>
      </c>
      <c r="D127" s="64" t="s">
        <v>806</v>
      </c>
      <c r="E127" s="251" t="s">
        <v>2899</v>
      </c>
      <c r="F127" s="89">
        <v>750465.07</v>
      </c>
      <c r="G127" s="89">
        <v>17521.400000000001</v>
      </c>
      <c r="H127" s="89">
        <v>16202.33</v>
      </c>
      <c r="I127" s="251">
        <v>257716.29</v>
      </c>
      <c r="J127" s="251">
        <v>237637.11</v>
      </c>
      <c r="K127" s="232">
        <v>0</v>
      </c>
      <c r="L127" s="232">
        <v>26833.35</v>
      </c>
      <c r="N127" s="232">
        <v>845.89</v>
      </c>
      <c r="P127" s="251">
        <v>-1849130.55</v>
      </c>
      <c r="Q127" s="251">
        <v>-684</v>
      </c>
      <c r="R127" s="251">
        <v>2668500</v>
      </c>
      <c r="S127" s="73">
        <v>1130584.94</v>
      </c>
      <c r="U127" s="73">
        <v>822.17</v>
      </c>
      <c r="W127" s="73">
        <v>1322433</v>
      </c>
      <c r="X127" s="73">
        <v>105600</v>
      </c>
      <c r="Y127" s="90">
        <v>1654915</v>
      </c>
      <c r="AB127" s="90">
        <v>340931.12</v>
      </c>
      <c r="AC127" s="90">
        <v>83883.070000000007</v>
      </c>
      <c r="AG127" s="72">
        <f t="shared" si="7"/>
        <v>784188.79999999993</v>
      </c>
      <c r="AH127" s="50">
        <f t="shared" si="8"/>
        <v>27679.239999999998</v>
      </c>
      <c r="AI127" s="51">
        <f t="shared" si="9"/>
        <v>756509.55999999994</v>
      </c>
      <c r="AJ127" s="48">
        <f t="shared" si="10"/>
        <v>2559440.11</v>
      </c>
      <c r="AK127" s="47">
        <f t="shared" si="11"/>
        <v>2079729.1900000002</v>
      </c>
      <c r="AL127" s="56">
        <f t="shared" si="12"/>
        <v>479710.91999999969</v>
      </c>
    </row>
    <row r="128" spans="1:38" ht="15" thickBot="1" x14ac:dyDescent="0.25">
      <c r="A128" s="38" t="s">
        <v>415</v>
      </c>
      <c r="B128" s="38" t="s">
        <v>416</v>
      </c>
      <c r="C128" s="63">
        <v>5936</v>
      </c>
      <c r="D128" s="64" t="s">
        <v>807</v>
      </c>
      <c r="E128" s="251" t="s">
        <v>2902</v>
      </c>
      <c r="F128" s="89">
        <v>1142298.6100000001</v>
      </c>
      <c r="G128" s="89">
        <v>27638.25</v>
      </c>
      <c r="H128" s="89">
        <v>49358.05</v>
      </c>
      <c r="I128" s="251">
        <v>4917277.01</v>
      </c>
      <c r="J128" s="251">
        <v>172198.89</v>
      </c>
      <c r="K128" s="232">
        <v>18</v>
      </c>
      <c r="L128" s="232">
        <v>163706.88</v>
      </c>
      <c r="M128" s="232">
        <v>395730</v>
      </c>
      <c r="N128" s="232">
        <v>1829.15</v>
      </c>
      <c r="P128" s="251">
        <v>-3816502.6</v>
      </c>
      <c r="Q128" s="251">
        <v>1215</v>
      </c>
      <c r="R128" s="251">
        <v>9526566.6699999999</v>
      </c>
      <c r="S128" s="73">
        <v>1804164.11</v>
      </c>
      <c r="T128" s="73">
        <v>192740</v>
      </c>
      <c r="U128" s="73">
        <v>1302.92</v>
      </c>
      <c r="W128" s="73">
        <v>1290285.6000000001</v>
      </c>
      <c r="X128" s="73">
        <v>455357</v>
      </c>
      <c r="Y128" s="90">
        <v>2100418.6</v>
      </c>
      <c r="AA128" s="90">
        <v>3280</v>
      </c>
      <c r="AB128" s="90">
        <v>1126134.6599999999</v>
      </c>
      <c r="AC128" s="90">
        <v>350926.81</v>
      </c>
      <c r="AG128" s="72">
        <f t="shared" si="7"/>
        <v>1219294.9100000001</v>
      </c>
      <c r="AH128" s="50">
        <f t="shared" si="8"/>
        <v>561284.03</v>
      </c>
      <c r="AI128" s="51">
        <f t="shared" si="9"/>
        <v>658010.88000000012</v>
      </c>
      <c r="AJ128" s="48">
        <f t="shared" si="10"/>
        <v>3743849.63</v>
      </c>
      <c r="AK128" s="47">
        <f t="shared" si="11"/>
        <v>3580760.07</v>
      </c>
      <c r="AL128" s="56">
        <f t="shared" si="12"/>
        <v>163089.56000000006</v>
      </c>
    </row>
    <row r="129" spans="1:38" ht="15" thickBot="1" x14ac:dyDescent="0.25">
      <c r="A129" s="38" t="s">
        <v>415</v>
      </c>
      <c r="B129" s="38" t="s">
        <v>416</v>
      </c>
      <c r="C129" s="63">
        <v>2905</v>
      </c>
      <c r="D129" s="64" t="s">
        <v>808</v>
      </c>
      <c r="E129" s="251" t="s">
        <v>2904</v>
      </c>
      <c r="F129" s="89">
        <v>891186.87</v>
      </c>
      <c r="G129" s="89">
        <v>8731.15</v>
      </c>
      <c r="H129" s="89">
        <v>0</v>
      </c>
      <c r="I129" s="251">
        <v>386915.05</v>
      </c>
      <c r="J129" s="251">
        <v>231851.64</v>
      </c>
      <c r="K129" s="232">
        <v>0</v>
      </c>
      <c r="L129" s="232">
        <v>43560.63</v>
      </c>
      <c r="N129" s="232">
        <v>819.62</v>
      </c>
      <c r="O129" s="251">
        <v>155940</v>
      </c>
      <c r="P129" s="251">
        <v>-1815370.57</v>
      </c>
      <c r="Q129" s="251">
        <v>245.79</v>
      </c>
      <c r="R129" s="251">
        <v>2647000</v>
      </c>
      <c r="S129" s="73">
        <v>989347.7</v>
      </c>
      <c r="T129" s="73">
        <v>156148</v>
      </c>
      <c r="U129" s="73">
        <v>906.57</v>
      </c>
      <c r="W129" s="73">
        <v>705807.6</v>
      </c>
      <c r="X129" s="73">
        <v>148800</v>
      </c>
      <c r="Y129" s="90">
        <v>1071037.6000000001</v>
      </c>
      <c r="AB129" s="90">
        <v>240751.73</v>
      </c>
      <c r="AC129" s="90">
        <v>70383.45</v>
      </c>
      <c r="AG129" s="72">
        <f t="shared" si="7"/>
        <v>899918.02</v>
      </c>
      <c r="AH129" s="50">
        <f t="shared" si="8"/>
        <v>44380.25</v>
      </c>
      <c r="AI129" s="51">
        <f t="shared" si="9"/>
        <v>855537.77</v>
      </c>
      <c r="AJ129" s="48">
        <f t="shared" si="10"/>
        <v>2001009.87</v>
      </c>
      <c r="AK129" s="47">
        <f t="shared" si="11"/>
        <v>1382172.78</v>
      </c>
      <c r="AL129" s="56">
        <f t="shared" si="12"/>
        <v>618837.09000000008</v>
      </c>
    </row>
    <row r="130" spans="1:38" ht="15" thickBot="1" x14ac:dyDescent="0.25">
      <c r="A130" s="38" t="s">
        <v>415</v>
      </c>
      <c r="B130" s="38" t="s">
        <v>416</v>
      </c>
      <c r="C130" s="63">
        <v>2680</v>
      </c>
      <c r="D130" s="64" t="s">
        <v>809</v>
      </c>
      <c r="E130" s="251" t="s">
        <v>2930</v>
      </c>
      <c r="F130" s="89">
        <v>222938.65</v>
      </c>
      <c r="G130" s="89">
        <v>624</v>
      </c>
      <c r="H130" s="89">
        <v>6619.7</v>
      </c>
      <c r="I130" s="251">
        <v>484035.74</v>
      </c>
      <c r="J130" s="251">
        <v>64614.61</v>
      </c>
      <c r="L130" s="232">
        <v>150169.01</v>
      </c>
      <c r="N130" s="232">
        <v>15</v>
      </c>
      <c r="P130" s="251">
        <v>-1237394.6599999999</v>
      </c>
      <c r="R130" s="251">
        <v>1913700</v>
      </c>
      <c r="S130" s="73">
        <v>40233.26</v>
      </c>
      <c r="W130" s="73">
        <v>72727.600000000006</v>
      </c>
      <c r="Y130" s="90">
        <v>110591.6</v>
      </c>
      <c r="AB130" s="90">
        <v>24788.9</v>
      </c>
      <c r="AC130" s="90">
        <v>11595.51</v>
      </c>
      <c r="AG130" s="72">
        <f t="shared" si="7"/>
        <v>230182.35</v>
      </c>
      <c r="AH130" s="50">
        <f t="shared" si="8"/>
        <v>150184.01</v>
      </c>
      <c r="AI130" s="51">
        <f t="shared" si="9"/>
        <v>79998.34</v>
      </c>
      <c r="AJ130" s="48">
        <f t="shared" si="10"/>
        <v>112960.86000000002</v>
      </c>
      <c r="AK130" s="47">
        <f t="shared" si="11"/>
        <v>146976.01</v>
      </c>
      <c r="AL130" s="56">
        <f t="shared" si="12"/>
        <v>-34015.149999999994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zoomScale="60" zoomScaleNormal="60" workbookViewId="0">
      <selection activeCell="AB1" sqref="A1:AB1048576"/>
    </sheetView>
  </sheetViews>
  <sheetFormatPr defaultColWidth="9" defaultRowHeight="14.25" x14ac:dyDescent="0.2"/>
  <cols>
    <col min="1" max="1" width="39" style="251" bestFit="1" customWidth="1"/>
    <col min="2" max="2" width="32.125" style="89" bestFit="1" customWidth="1"/>
    <col min="3" max="3" width="31.25" style="89" bestFit="1" customWidth="1"/>
    <col min="4" max="4" width="23" style="89" bestFit="1" customWidth="1"/>
    <col min="5" max="5" width="22.75" style="89" bestFit="1" customWidth="1"/>
    <col min="6" max="7" width="16.75" style="251" bestFit="1" customWidth="1"/>
    <col min="8" max="8" width="16.875" style="232" bestFit="1" customWidth="1"/>
    <col min="9" max="9" width="19.125" style="232" bestFit="1" customWidth="1"/>
    <col min="10" max="10" width="18.375" style="232" bestFit="1" customWidth="1"/>
    <col min="11" max="11" width="20.375" style="232" bestFit="1" customWidth="1"/>
    <col min="12" max="12" width="22.625" style="251" bestFit="1" customWidth="1"/>
    <col min="13" max="13" width="26.75" style="251" bestFit="1" customWidth="1"/>
    <col min="14" max="14" width="26.875" style="251" bestFit="1" customWidth="1"/>
    <col min="15" max="15" width="17" style="251" bestFit="1" customWidth="1"/>
    <col min="16" max="16" width="43.125" style="73" bestFit="1" customWidth="1"/>
    <col min="17" max="17" width="43.875" style="73" bestFit="1" customWidth="1"/>
    <col min="18" max="18" width="28" style="73" bestFit="1" customWidth="1"/>
    <col min="19" max="19" width="37.5" style="73" bestFit="1" customWidth="1"/>
    <col min="20" max="20" width="53.375" style="73" bestFit="1" customWidth="1"/>
    <col min="21" max="21" width="54.875" style="73" bestFit="1" customWidth="1"/>
    <col min="22" max="22" width="19.375" style="90" bestFit="1" customWidth="1"/>
    <col min="23" max="23" width="25.75" style="90" bestFit="1" customWidth="1"/>
    <col min="24" max="24" width="24.125" style="90" bestFit="1" customWidth="1"/>
    <col min="25" max="25" width="41.25" style="90" bestFit="1" customWidth="1"/>
    <col min="26" max="26" width="29.875" style="90" bestFit="1" customWidth="1"/>
    <col min="27" max="27" width="32.125" style="90" bestFit="1" customWidth="1"/>
    <col min="28" max="28" width="32.375" style="90" bestFit="1" customWidth="1"/>
    <col min="29" max="29" width="34.25" style="251" bestFit="1" customWidth="1"/>
    <col min="30" max="30" width="33.125" style="251" bestFit="1" customWidth="1"/>
    <col min="31" max="16384" width="9" style="251"/>
  </cols>
  <sheetData>
    <row r="1" spans="1:28" x14ac:dyDescent="0.2">
      <c r="A1" s="251" t="s">
        <v>2456</v>
      </c>
      <c r="B1" s="89" t="s">
        <v>2457</v>
      </c>
      <c r="C1" s="89" t="s">
        <v>2458</v>
      </c>
      <c r="D1" s="89" t="s">
        <v>2459</v>
      </c>
      <c r="E1" s="89" t="s">
        <v>2595</v>
      </c>
      <c r="F1" s="251" t="s">
        <v>2460</v>
      </c>
      <c r="G1" s="251" t="s">
        <v>2461</v>
      </c>
      <c r="H1" s="232" t="s">
        <v>2463</v>
      </c>
      <c r="I1" s="232" t="s">
        <v>2464</v>
      </c>
      <c r="J1" s="232" t="s">
        <v>2465</v>
      </c>
      <c r="K1" s="232" t="s">
        <v>2466</v>
      </c>
      <c r="L1" s="251" t="s">
        <v>2467</v>
      </c>
      <c r="M1" s="251" t="s">
        <v>2468</v>
      </c>
      <c r="N1" s="251" t="s">
        <v>2469</v>
      </c>
      <c r="O1" s="251" t="s">
        <v>2470</v>
      </c>
      <c r="P1" s="73" t="s">
        <v>2934</v>
      </c>
      <c r="Q1" s="73" t="s">
        <v>2471</v>
      </c>
      <c r="R1" s="73" t="s">
        <v>2472</v>
      </c>
      <c r="S1" s="73" t="s">
        <v>2473</v>
      </c>
      <c r="T1" s="73" t="s">
        <v>2474</v>
      </c>
      <c r="U1" s="73" t="s">
        <v>2475</v>
      </c>
      <c r="V1" s="90" t="s">
        <v>2476</v>
      </c>
      <c r="W1" s="90" t="s">
        <v>2477</v>
      </c>
      <c r="X1" s="90" t="s">
        <v>2478</v>
      </c>
      <c r="Y1" s="90" t="s">
        <v>2479</v>
      </c>
      <c r="Z1" s="90" t="s">
        <v>2480</v>
      </c>
      <c r="AA1" s="90" t="s">
        <v>2600</v>
      </c>
      <c r="AB1" s="90" t="s">
        <v>2481</v>
      </c>
    </row>
    <row r="2" spans="1:28" x14ac:dyDescent="0.2">
      <c r="A2" s="251" t="s">
        <v>2482</v>
      </c>
      <c r="B2" s="89" t="s">
        <v>2483</v>
      </c>
      <c r="C2" s="89" t="s">
        <v>2484</v>
      </c>
      <c r="D2" s="89" t="s">
        <v>2485</v>
      </c>
      <c r="E2" s="89" t="s">
        <v>2601</v>
      </c>
      <c r="F2" s="251" t="s">
        <v>2486</v>
      </c>
      <c r="G2" s="251" t="s">
        <v>2487</v>
      </c>
      <c r="H2" s="232" t="s">
        <v>2489</v>
      </c>
      <c r="I2" s="232" t="s">
        <v>2490</v>
      </c>
      <c r="J2" s="232" t="s">
        <v>2491</v>
      </c>
      <c r="K2" s="232" t="s">
        <v>2492</v>
      </c>
      <c r="L2" s="251" t="s">
        <v>2493</v>
      </c>
      <c r="M2" s="251" t="s">
        <v>2494</v>
      </c>
      <c r="N2" s="251" t="s">
        <v>2495</v>
      </c>
      <c r="O2" s="251" t="s">
        <v>2496</v>
      </c>
      <c r="P2" s="73" t="s">
        <v>2935</v>
      </c>
      <c r="Q2" s="73" t="s">
        <v>2497</v>
      </c>
      <c r="R2" s="73" t="s">
        <v>2498</v>
      </c>
      <c r="S2" s="73" t="s">
        <v>2499</v>
      </c>
      <c r="T2" s="73" t="s">
        <v>2500</v>
      </c>
      <c r="U2" s="73" t="s">
        <v>2501</v>
      </c>
      <c r="V2" s="90" t="s">
        <v>2502</v>
      </c>
      <c r="W2" s="90" t="s">
        <v>2503</v>
      </c>
      <c r="X2" s="90" t="s">
        <v>2504</v>
      </c>
      <c r="Y2" s="90" t="s">
        <v>2505</v>
      </c>
      <c r="Z2" s="90" t="s">
        <v>2506</v>
      </c>
      <c r="AA2" s="90" t="s">
        <v>2606</v>
      </c>
      <c r="AB2" s="90" t="s">
        <v>2507</v>
      </c>
    </row>
    <row r="3" spans="1:28" x14ac:dyDescent="0.2">
      <c r="A3" s="251" t="s">
        <v>2508</v>
      </c>
      <c r="B3" s="89">
        <v>58089167.039999999</v>
      </c>
      <c r="C3" s="89">
        <v>4867328.01</v>
      </c>
      <c r="D3" s="89">
        <v>3011423.73</v>
      </c>
      <c r="E3" s="89">
        <v>494.97</v>
      </c>
      <c r="F3" s="251">
        <v>79774688.599999994</v>
      </c>
      <c r="G3" s="251">
        <v>33275818.370000001</v>
      </c>
      <c r="H3" s="232">
        <v>1004286.5</v>
      </c>
      <c r="I3" s="232">
        <v>1281418.45</v>
      </c>
      <c r="J3" s="232">
        <v>110000</v>
      </c>
      <c r="K3" s="232">
        <v>1549628.63</v>
      </c>
      <c r="L3" s="251">
        <v>442296.39</v>
      </c>
      <c r="M3" s="251">
        <v>-2499278.48</v>
      </c>
      <c r="N3" s="251">
        <v>20808969.07</v>
      </c>
      <c r="O3" s="251">
        <v>134764286.09</v>
      </c>
      <c r="P3" s="73">
        <v>28.17</v>
      </c>
      <c r="Q3" s="73">
        <v>115109261.98</v>
      </c>
      <c r="R3" s="73">
        <v>12820925.67</v>
      </c>
      <c r="S3" s="73">
        <v>77173.429999999993</v>
      </c>
      <c r="T3" s="73">
        <v>101217063.8</v>
      </c>
      <c r="U3" s="73">
        <v>12822792.08</v>
      </c>
      <c r="V3" s="90">
        <v>131468129.01000001</v>
      </c>
      <c r="W3" s="90">
        <v>500</v>
      </c>
      <c r="X3" s="90">
        <v>149365.81</v>
      </c>
      <c r="Y3" s="90">
        <v>45765343.359999999</v>
      </c>
      <c r="Z3" s="90">
        <v>25033415.379999999</v>
      </c>
      <c r="AA3" s="90">
        <v>1953.17</v>
      </c>
      <c r="AB3" s="90">
        <v>3028402.22</v>
      </c>
    </row>
    <row r="4" spans="1:28" x14ac:dyDescent="0.2">
      <c r="A4" s="251" t="s">
        <v>2936</v>
      </c>
      <c r="B4" s="89">
        <v>972877.31</v>
      </c>
      <c r="C4" s="89">
        <v>27450</v>
      </c>
      <c r="D4" s="89">
        <v>36288</v>
      </c>
      <c r="E4" s="89">
        <v>95.77</v>
      </c>
      <c r="F4" s="251">
        <v>8</v>
      </c>
      <c r="G4" s="251">
        <v>434135.89</v>
      </c>
      <c r="H4" s="232">
        <v>0</v>
      </c>
      <c r="I4" s="232">
        <v>-7879.73</v>
      </c>
      <c r="J4" s="232">
        <v>8000</v>
      </c>
      <c r="K4" s="232">
        <v>200470.04</v>
      </c>
      <c r="N4" s="251">
        <v>-89895.12</v>
      </c>
      <c r="O4" s="251">
        <v>560321.12</v>
      </c>
      <c r="Q4" s="73">
        <v>142800</v>
      </c>
      <c r="S4" s="73">
        <v>99.28</v>
      </c>
      <c r="T4" s="73">
        <v>2511039.66</v>
      </c>
      <c r="U4" s="73">
        <v>1419456.02</v>
      </c>
      <c r="V4" s="90">
        <v>2554319.66</v>
      </c>
      <c r="X4" s="90">
        <v>10664</v>
      </c>
      <c r="Y4" s="90">
        <v>693658.7</v>
      </c>
      <c r="Z4" s="90">
        <v>14913.94</v>
      </c>
    </row>
    <row r="5" spans="1:28" x14ac:dyDescent="0.2">
      <c r="A5" s="251" t="s">
        <v>2937</v>
      </c>
      <c r="B5" s="89">
        <v>135565</v>
      </c>
      <c r="D5" s="89">
        <v>9000</v>
      </c>
      <c r="E5" s="89">
        <v>0</v>
      </c>
      <c r="F5" s="251">
        <v>125565.93</v>
      </c>
      <c r="G5" s="251">
        <v>376611.28</v>
      </c>
      <c r="K5" s="232">
        <v>29500</v>
      </c>
      <c r="N5" s="251">
        <v>-2080055.41</v>
      </c>
      <c r="O5" s="251">
        <v>2026803.02</v>
      </c>
      <c r="T5" s="73">
        <v>651252.12</v>
      </c>
      <c r="U5" s="73">
        <v>968533.29</v>
      </c>
      <c r="V5" s="90">
        <v>678652.12</v>
      </c>
      <c r="X5" s="90">
        <v>5245</v>
      </c>
      <c r="Y5" s="90">
        <v>141323.29999999999</v>
      </c>
      <c r="Z5" s="90">
        <v>124070.39</v>
      </c>
    </row>
    <row r="6" spans="1:28" x14ac:dyDescent="0.2">
      <c r="A6" s="251" t="s">
        <v>2938</v>
      </c>
      <c r="B6" s="89">
        <v>89035.75</v>
      </c>
      <c r="D6" s="89">
        <v>17260</v>
      </c>
      <c r="E6" s="89">
        <v>58.23</v>
      </c>
      <c r="F6" s="251">
        <v>2637431.0699999998</v>
      </c>
      <c r="G6" s="251">
        <v>3921.24</v>
      </c>
      <c r="H6" s="232">
        <v>18450</v>
      </c>
      <c r="I6" s="232">
        <v>14915.04</v>
      </c>
      <c r="J6" s="232">
        <v>8000</v>
      </c>
      <c r="K6" s="232">
        <v>68007.360000000001</v>
      </c>
      <c r="N6" s="251">
        <v>2084624.55</v>
      </c>
      <c r="O6" s="251">
        <v>716949.66</v>
      </c>
      <c r="T6" s="73">
        <v>1820653.5</v>
      </c>
      <c r="U6" s="73">
        <v>442618.73</v>
      </c>
      <c r="V6" s="90">
        <v>1847753.5</v>
      </c>
      <c r="X6" s="90">
        <v>5070</v>
      </c>
      <c r="Y6" s="90">
        <v>452899.15</v>
      </c>
      <c r="Z6" s="90">
        <v>120789.9</v>
      </c>
    </row>
    <row r="7" spans="1:28" x14ac:dyDescent="0.2">
      <c r="A7" s="251" t="s">
        <v>2939</v>
      </c>
      <c r="B7" s="89">
        <v>45755.15</v>
      </c>
      <c r="D7" s="89">
        <v>37862.83</v>
      </c>
      <c r="E7" s="89">
        <v>0</v>
      </c>
      <c r="F7" s="251">
        <v>3305670.56</v>
      </c>
      <c r="G7" s="251">
        <v>353156.1</v>
      </c>
      <c r="H7" s="232">
        <v>6135</v>
      </c>
      <c r="I7" s="232">
        <v>3943.64</v>
      </c>
      <c r="K7" s="232">
        <v>10000</v>
      </c>
      <c r="N7" s="251">
        <v>2834562.96</v>
      </c>
      <c r="O7" s="251">
        <v>550717.67000000004</v>
      </c>
      <c r="P7" s="73">
        <v>28.17</v>
      </c>
      <c r="T7" s="73">
        <v>1058715</v>
      </c>
      <c r="U7" s="73">
        <v>1319890.3600000001</v>
      </c>
      <c r="V7" s="90">
        <v>1106395</v>
      </c>
      <c r="X7" s="90">
        <v>9639.81</v>
      </c>
      <c r="Y7" s="90">
        <v>674965.23</v>
      </c>
      <c r="Z7" s="90">
        <v>250548.12</v>
      </c>
    </row>
    <row r="8" spans="1:28" x14ac:dyDescent="0.2">
      <c r="A8" s="251" t="s">
        <v>2940</v>
      </c>
      <c r="B8" s="89">
        <v>200195.16</v>
      </c>
      <c r="D8" s="89">
        <v>26187</v>
      </c>
      <c r="E8" s="89">
        <v>68.13</v>
      </c>
      <c r="F8" s="251">
        <v>334317.51</v>
      </c>
      <c r="G8" s="251">
        <v>93011.45</v>
      </c>
      <c r="H8" s="232">
        <v>14905</v>
      </c>
      <c r="I8" s="232">
        <v>5017.25</v>
      </c>
      <c r="J8" s="232">
        <v>8000</v>
      </c>
      <c r="K8" s="232">
        <v>23850</v>
      </c>
      <c r="N8" s="251">
        <v>-1484159.97</v>
      </c>
      <c r="O8" s="251">
        <v>2257089.6800000002</v>
      </c>
      <c r="R8" s="73">
        <v>185618</v>
      </c>
      <c r="S8" s="73">
        <v>46.59</v>
      </c>
      <c r="T8" s="73">
        <v>984393</v>
      </c>
      <c r="U8" s="73">
        <v>326466.46999999997</v>
      </c>
      <c r="V8" s="90">
        <v>1052393</v>
      </c>
      <c r="X8" s="90">
        <v>16960</v>
      </c>
      <c r="Y8" s="90">
        <v>412754.72</v>
      </c>
      <c r="Z8" s="90">
        <v>185339.05</v>
      </c>
    </row>
    <row r="9" spans="1:28" x14ac:dyDescent="0.2">
      <c r="A9" s="251" t="s">
        <v>2941</v>
      </c>
      <c r="B9" s="89">
        <v>25029.16</v>
      </c>
      <c r="D9" s="89">
        <v>0</v>
      </c>
      <c r="E9" s="89">
        <v>90.84</v>
      </c>
      <c r="F9" s="251">
        <v>3886370.43</v>
      </c>
      <c r="G9" s="251">
        <v>309543.43</v>
      </c>
      <c r="H9" s="232">
        <v>30343.47</v>
      </c>
      <c r="I9" s="232">
        <v>761.9</v>
      </c>
      <c r="K9" s="232">
        <v>15400</v>
      </c>
      <c r="N9" s="251">
        <v>4125104.64</v>
      </c>
      <c r="O9" s="251">
        <v>253201</v>
      </c>
      <c r="T9" s="73">
        <v>764362.5</v>
      </c>
      <c r="U9" s="73">
        <v>320363.86</v>
      </c>
      <c r="V9" s="90">
        <v>853362.5</v>
      </c>
      <c r="X9" s="90">
        <v>14753</v>
      </c>
      <c r="Y9" s="90">
        <v>158996.23000000001</v>
      </c>
      <c r="Z9" s="90">
        <v>260161.78</v>
      </c>
    </row>
    <row r="10" spans="1:28" x14ac:dyDescent="0.2">
      <c r="A10" s="251" t="s">
        <v>2942</v>
      </c>
      <c r="B10" s="89">
        <v>43740.81</v>
      </c>
      <c r="D10" s="89">
        <v>2500</v>
      </c>
      <c r="E10" s="89">
        <v>0</v>
      </c>
      <c r="F10" s="251">
        <v>3304997.42</v>
      </c>
      <c r="G10" s="251">
        <v>3</v>
      </c>
      <c r="H10" s="232">
        <v>13540</v>
      </c>
      <c r="I10" s="232">
        <v>2130.37</v>
      </c>
      <c r="J10" s="232">
        <v>8000</v>
      </c>
      <c r="K10" s="232">
        <v>0</v>
      </c>
      <c r="N10" s="251">
        <v>3421566.77</v>
      </c>
      <c r="R10" s="73">
        <v>50000</v>
      </c>
      <c r="S10" s="73">
        <v>2.7</v>
      </c>
      <c r="T10" s="73">
        <v>153930</v>
      </c>
      <c r="U10" s="73">
        <v>157331.22</v>
      </c>
      <c r="V10" s="90">
        <v>153930</v>
      </c>
      <c r="X10" s="90">
        <v>6572</v>
      </c>
      <c r="Y10" s="90">
        <v>178226.89</v>
      </c>
      <c r="Z10" s="90">
        <v>116530.94</v>
      </c>
    </row>
    <row r="11" spans="1:28" x14ac:dyDescent="0.2">
      <c r="A11" s="251" t="s">
        <v>2943</v>
      </c>
      <c r="B11" s="89">
        <v>11000</v>
      </c>
      <c r="D11" s="89">
        <v>0</v>
      </c>
      <c r="E11" s="89">
        <v>0</v>
      </c>
      <c r="F11" s="251">
        <v>3702148.89</v>
      </c>
      <c r="G11" s="251">
        <v>10024.290000000001</v>
      </c>
      <c r="K11" s="232">
        <v>11000</v>
      </c>
      <c r="N11" s="251">
        <v>3608499.7</v>
      </c>
      <c r="O11" s="251">
        <v>99610.62</v>
      </c>
      <c r="T11" s="73">
        <v>354805.5</v>
      </c>
      <c r="U11" s="73">
        <v>499511.86</v>
      </c>
      <c r="V11" s="90">
        <v>377085.5</v>
      </c>
      <c r="X11" s="90">
        <v>5548</v>
      </c>
      <c r="Y11" s="90">
        <v>124558.86</v>
      </c>
      <c r="Z11" s="90">
        <v>343062.14</v>
      </c>
    </row>
    <row r="12" spans="1:28" x14ac:dyDescent="0.2">
      <c r="A12" s="251" t="s">
        <v>2944</v>
      </c>
      <c r="B12" s="89">
        <v>1120190.3700000001</v>
      </c>
      <c r="C12" s="89">
        <v>5000</v>
      </c>
      <c r="D12" s="89">
        <v>36332.559999999998</v>
      </c>
      <c r="F12" s="251">
        <v>1275600.2</v>
      </c>
      <c r="G12" s="251">
        <v>318372.71999999997</v>
      </c>
      <c r="H12" s="232">
        <v>0</v>
      </c>
      <c r="I12" s="232">
        <v>5590</v>
      </c>
      <c r="K12" s="232">
        <v>0</v>
      </c>
      <c r="N12" s="251">
        <v>141440.57999999999</v>
      </c>
      <c r="O12" s="251">
        <v>685585.33</v>
      </c>
      <c r="Q12" s="73">
        <v>1220045.0900000001</v>
      </c>
      <c r="R12" s="73">
        <v>286114</v>
      </c>
      <c r="S12" s="73">
        <v>597.53</v>
      </c>
      <c r="T12" s="73">
        <v>2267565.5</v>
      </c>
      <c r="U12" s="73">
        <v>59480</v>
      </c>
      <c r="V12" s="90">
        <v>2416458.7000000002</v>
      </c>
      <c r="Y12" s="90">
        <v>303438.2</v>
      </c>
      <c r="Z12" s="90">
        <v>279083.86</v>
      </c>
    </row>
    <row r="13" spans="1:28" x14ac:dyDescent="0.2">
      <c r="A13" s="251" t="s">
        <v>2945</v>
      </c>
      <c r="B13" s="89">
        <v>511004.21</v>
      </c>
      <c r="C13" s="89">
        <v>33635.760000000002</v>
      </c>
      <c r="D13" s="89">
        <v>208391.75</v>
      </c>
      <c r="F13" s="251">
        <v>362913.14</v>
      </c>
      <c r="G13" s="251">
        <v>380214.88</v>
      </c>
      <c r="H13" s="232">
        <v>27710</v>
      </c>
      <c r="I13" s="232">
        <v>6300</v>
      </c>
      <c r="K13" s="232">
        <v>0</v>
      </c>
      <c r="N13" s="251">
        <v>-26281.64</v>
      </c>
      <c r="O13" s="251">
        <v>1517319.83</v>
      </c>
      <c r="Q13" s="73">
        <v>1119715.23</v>
      </c>
      <c r="R13" s="73">
        <v>270780</v>
      </c>
      <c r="S13" s="73">
        <v>398.44</v>
      </c>
      <c r="T13" s="73">
        <v>1734426.12</v>
      </c>
      <c r="U13" s="73">
        <v>53600</v>
      </c>
      <c r="V13" s="90">
        <v>1788026.12</v>
      </c>
      <c r="Y13" s="90">
        <v>474053.45</v>
      </c>
      <c r="Z13" s="90">
        <v>170817.34</v>
      </c>
    </row>
    <row r="14" spans="1:28" x14ac:dyDescent="0.2">
      <c r="A14" s="251" t="s">
        <v>2946</v>
      </c>
      <c r="B14" s="89">
        <v>591397.13</v>
      </c>
      <c r="C14" s="89">
        <v>286645.15999999997</v>
      </c>
      <c r="D14" s="89">
        <v>28578.98</v>
      </c>
      <c r="F14" s="251">
        <v>990636.04</v>
      </c>
      <c r="G14" s="251">
        <v>258937.82</v>
      </c>
      <c r="H14" s="232">
        <v>0</v>
      </c>
      <c r="N14" s="251">
        <v>18900</v>
      </c>
      <c r="O14" s="251">
        <v>1326846.8</v>
      </c>
      <c r="Q14" s="73">
        <v>1025295.54</v>
      </c>
      <c r="R14" s="73">
        <v>379875</v>
      </c>
      <c r="S14" s="73">
        <v>67.39</v>
      </c>
      <c r="T14" s="73">
        <v>1001309.5</v>
      </c>
      <c r="U14" s="73">
        <v>16900</v>
      </c>
      <c r="V14" s="90">
        <v>1127099.5</v>
      </c>
      <c r="Y14" s="90">
        <v>438846.03</v>
      </c>
      <c r="Z14" s="90">
        <v>243788.77</v>
      </c>
    </row>
    <row r="15" spans="1:28" x14ac:dyDescent="0.2">
      <c r="A15" s="251" t="s">
        <v>2947</v>
      </c>
      <c r="B15" s="89">
        <v>343062.37</v>
      </c>
      <c r="C15" s="89">
        <v>38378.6</v>
      </c>
      <c r="D15" s="89">
        <v>82522.649999999994</v>
      </c>
      <c r="F15" s="251">
        <v>77592.639999999999</v>
      </c>
      <c r="G15" s="251">
        <v>238985.17</v>
      </c>
      <c r="H15" s="232">
        <v>0</v>
      </c>
      <c r="I15" s="232">
        <v>77</v>
      </c>
      <c r="N15" s="251">
        <v>136073.47</v>
      </c>
      <c r="O15" s="251">
        <v>1336486.2</v>
      </c>
      <c r="Q15" s="73">
        <v>830648.27</v>
      </c>
      <c r="S15" s="73">
        <v>355.15</v>
      </c>
      <c r="T15" s="73">
        <v>2180240.92</v>
      </c>
      <c r="U15" s="73">
        <v>46200</v>
      </c>
      <c r="V15" s="90">
        <v>2306148.3199999998</v>
      </c>
      <c r="Y15" s="90">
        <v>445081.44</v>
      </c>
      <c r="Z15" s="90">
        <v>186814.25</v>
      </c>
    </row>
    <row r="16" spans="1:28" x14ac:dyDescent="0.2">
      <c r="A16" s="251" t="s">
        <v>2948</v>
      </c>
      <c r="B16" s="89">
        <v>854663.05</v>
      </c>
      <c r="C16" s="89">
        <v>83376.3</v>
      </c>
      <c r="D16" s="89">
        <v>99376.48</v>
      </c>
      <c r="F16" s="251">
        <v>1054329.24</v>
      </c>
      <c r="G16" s="251">
        <v>544117.62</v>
      </c>
      <c r="H16" s="232">
        <v>51500</v>
      </c>
      <c r="I16" s="232">
        <v>6300</v>
      </c>
      <c r="K16" s="232">
        <v>1217.06</v>
      </c>
      <c r="N16" s="251">
        <v>258182.7</v>
      </c>
      <c r="O16" s="251">
        <v>2146839.4900000002</v>
      </c>
      <c r="Q16" s="73">
        <v>1734342.43</v>
      </c>
      <c r="R16" s="73">
        <v>215380</v>
      </c>
      <c r="S16" s="73">
        <v>520.36</v>
      </c>
      <c r="T16" s="73">
        <v>2086953.95</v>
      </c>
      <c r="U16" s="73">
        <v>31400</v>
      </c>
      <c r="V16" s="90">
        <v>2685637.06</v>
      </c>
      <c r="Y16" s="90">
        <v>372359.51</v>
      </c>
      <c r="Z16" s="90">
        <v>318325.14</v>
      </c>
      <c r="AA16" s="90">
        <v>1953.17</v>
      </c>
      <c r="AB16" s="90">
        <v>0</v>
      </c>
    </row>
    <row r="17" spans="1:28" x14ac:dyDescent="0.2">
      <c r="A17" s="251" t="s">
        <v>2949</v>
      </c>
      <c r="B17" s="89">
        <v>1507655.11</v>
      </c>
      <c r="C17" s="89">
        <v>0</v>
      </c>
      <c r="D17" s="89">
        <v>96865.49</v>
      </c>
      <c r="F17" s="251">
        <v>165241.69</v>
      </c>
      <c r="G17" s="251">
        <v>236535.7</v>
      </c>
      <c r="H17" s="232">
        <v>6000</v>
      </c>
      <c r="K17" s="232">
        <v>0</v>
      </c>
      <c r="N17" s="251">
        <v>-13650</v>
      </c>
      <c r="O17" s="251">
        <v>1602780.76</v>
      </c>
      <c r="Q17" s="73">
        <v>2080159.52</v>
      </c>
      <c r="R17" s="73">
        <v>187950</v>
      </c>
      <c r="S17" s="73">
        <v>1158.21</v>
      </c>
      <c r="T17" s="73">
        <v>1573339.8</v>
      </c>
      <c r="U17" s="73">
        <v>84800</v>
      </c>
      <c r="V17" s="90">
        <v>2183610</v>
      </c>
      <c r="Y17" s="90">
        <v>426812.9</v>
      </c>
      <c r="Z17" s="90">
        <v>162365.73000000001</v>
      </c>
    </row>
    <row r="18" spans="1:28" x14ac:dyDescent="0.2">
      <c r="A18" s="251" t="s">
        <v>2950</v>
      </c>
      <c r="B18" s="89">
        <v>578586.96</v>
      </c>
      <c r="C18" s="89">
        <v>5867.5</v>
      </c>
      <c r="D18" s="89">
        <v>16731.2</v>
      </c>
      <c r="F18" s="251">
        <v>466730.49</v>
      </c>
      <c r="G18" s="251">
        <v>2438616.46</v>
      </c>
      <c r="H18" s="232">
        <v>90900</v>
      </c>
      <c r="I18" s="232">
        <v>7038.3</v>
      </c>
      <c r="K18" s="232">
        <v>1349.67</v>
      </c>
      <c r="N18" s="251">
        <v>62671.06</v>
      </c>
      <c r="O18" s="251">
        <v>2036704.82</v>
      </c>
      <c r="Q18" s="73">
        <v>861221.24</v>
      </c>
      <c r="R18" s="73">
        <v>141600</v>
      </c>
      <c r="S18" s="73">
        <v>606.20000000000005</v>
      </c>
      <c r="T18" s="73">
        <v>1567797</v>
      </c>
      <c r="U18" s="73">
        <v>26200</v>
      </c>
      <c r="V18" s="90">
        <v>1650477</v>
      </c>
      <c r="Y18" s="90">
        <v>545316.48</v>
      </c>
      <c r="Z18" s="90">
        <v>646162.44999999995</v>
      </c>
    </row>
    <row r="19" spans="1:28" x14ac:dyDescent="0.2">
      <c r="A19" s="251" t="s">
        <v>2951</v>
      </c>
      <c r="B19" s="89">
        <v>827219.91</v>
      </c>
      <c r="C19" s="89">
        <v>7763.36</v>
      </c>
      <c r="D19" s="89">
        <v>78424.37</v>
      </c>
      <c r="F19" s="251">
        <v>1181137.5900000001</v>
      </c>
      <c r="G19" s="251">
        <v>578434.09</v>
      </c>
      <c r="H19" s="232">
        <v>20169</v>
      </c>
      <c r="I19" s="232">
        <v>6300</v>
      </c>
      <c r="N19" s="251">
        <v>32559.22</v>
      </c>
      <c r="O19" s="251">
        <v>118427.08</v>
      </c>
      <c r="Q19" s="73">
        <v>1018054.29</v>
      </c>
      <c r="R19" s="73">
        <v>88230</v>
      </c>
      <c r="S19" s="73">
        <v>194.43</v>
      </c>
      <c r="T19" s="73">
        <v>652830</v>
      </c>
      <c r="U19" s="73">
        <v>4000</v>
      </c>
      <c r="V19" s="90">
        <v>656830</v>
      </c>
      <c r="Y19" s="90">
        <v>328450.03999999998</v>
      </c>
      <c r="Z19" s="90">
        <v>329046.49</v>
      </c>
    </row>
    <row r="20" spans="1:28" x14ac:dyDescent="0.2">
      <c r="A20" s="251" t="s">
        <v>2952</v>
      </c>
      <c r="B20" s="89">
        <v>1486289.5</v>
      </c>
      <c r="C20" s="89">
        <v>200847.2</v>
      </c>
      <c r="D20" s="89">
        <v>57671.95</v>
      </c>
      <c r="F20" s="251">
        <v>145149.94</v>
      </c>
      <c r="G20" s="251">
        <v>233212.73</v>
      </c>
      <c r="H20" s="232">
        <v>0</v>
      </c>
      <c r="I20" s="232">
        <v>0</v>
      </c>
      <c r="K20" s="232">
        <v>0</v>
      </c>
      <c r="N20" s="251">
        <v>410875.35</v>
      </c>
      <c r="O20" s="251">
        <v>1863971.92</v>
      </c>
      <c r="Q20" s="73">
        <v>1794646.02</v>
      </c>
      <c r="R20" s="73">
        <v>380738</v>
      </c>
      <c r="S20" s="73">
        <v>533.95000000000005</v>
      </c>
      <c r="T20" s="73">
        <v>903300</v>
      </c>
      <c r="U20" s="73">
        <v>66450</v>
      </c>
      <c r="V20" s="90">
        <v>1474452.8</v>
      </c>
      <c r="Y20" s="90">
        <v>376156.64</v>
      </c>
      <c r="Z20" s="90">
        <v>175409.2</v>
      </c>
    </row>
    <row r="21" spans="1:28" x14ac:dyDescent="0.2">
      <c r="A21" s="251" t="s">
        <v>2953</v>
      </c>
      <c r="B21" s="89">
        <v>1239585.98</v>
      </c>
      <c r="C21" s="89">
        <v>17531.8</v>
      </c>
      <c r="D21" s="89">
        <v>167628.60999999999</v>
      </c>
      <c r="F21" s="251">
        <v>741917.3</v>
      </c>
      <c r="G21" s="251">
        <v>2013939.79</v>
      </c>
      <c r="H21" s="232">
        <v>0</v>
      </c>
      <c r="I21" s="232">
        <v>6300</v>
      </c>
      <c r="K21" s="232">
        <v>0</v>
      </c>
      <c r="N21" s="251">
        <v>505432.48</v>
      </c>
      <c r="O21" s="251">
        <v>2519990.75</v>
      </c>
      <c r="Q21" s="73">
        <v>1597862.05</v>
      </c>
      <c r="R21" s="73">
        <v>521500</v>
      </c>
      <c r="S21" s="73">
        <v>773.63</v>
      </c>
      <c r="T21" s="73">
        <v>1590705</v>
      </c>
      <c r="U21" s="73">
        <v>78600</v>
      </c>
      <c r="V21" s="90">
        <v>2068571</v>
      </c>
      <c r="Y21" s="90">
        <v>771515.45</v>
      </c>
      <c r="Z21" s="90">
        <v>594290.84</v>
      </c>
    </row>
    <row r="22" spans="1:28" x14ac:dyDescent="0.2">
      <c r="A22" s="251" t="s">
        <v>2954</v>
      </c>
      <c r="B22" s="89">
        <v>911575.71</v>
      </c>
      <c r="C22" s="89">
        <v>62109.58</v>
      </c>
      <c r="D22" s="89">
        <v>4949</v>
      </c>
      <c r="F22" s="251">
        <v>691857.98</v>
      </c>
      <c r="G22" s="251">
        <v>577790.1</v>
      </c>
      <c r="H22" s="232">
        <v>0</v>
      </c>
      <c r="I22" s="232">
        <v>0</v>
      </c>
      <c r="O22" s="251">
        <v>4994895.4800000004</v>
      </c>
      <c r="Q22" s="73">
        <v>1252070.06</v>
      </c>
      <c r="R22" s="73">
        <v>252710</v>
      </c>
      <c r="S22" s="73">
        <v>1375.2</v>
      </c>
      <c r="T22" s="73">
        <v>1903941</v>
      </c>
      <c r="U22" s="73">
        <v>31490</v>
      </c>
      <c r="V22" s="90">
        <v>2035306</v>
      </c>
      <c r="Y22" s="90">
        <v>739905.02</v>
      </c>
      <c r="Z22" s="90">
        <v>412900.79</v>
      </c>
    </row>
    <row r="23" spans="1:28" x14ac:dyDescent="0.2">
      <c r="A23" s="251" t="s">
        <v>2955</v>
      </c>
      <c r="B23" s="89">
        <v>279812.31</v>
      </c>
      <c r="C23" s="89">
        <v>175678.75</v>
      </c>
      <c r="D23" s="89">
        <v>88802.19</v>
      </c>
      <c r="F23" s="251">
        <v>935942.02</v>
      </c>
      <c r="G23" s="251">
        <v>493981.06</v>
      </c>
      <c r="H23" s="232">
        <v>0</v>
      </c>
      <c r="I23" s="232">
        <v>5880</v>
      </c>
      <c r="K23" s="232">
        <v>5391.7</v>
      </c>
      <c r="N23" s="251">
        <v>521750.47</v>
      </c>
      <c r="O23" s="251">
        <v>1550129.81</v>
      </c>
      <c r="Q23" s="73">
        <v>1205200.21</v>
      </c>
      <c r="R23" s="73">
        <v>301185</v>
      </c>
      <c r="S23" s="73">
        <v>302.64</v>
      </c>
      <c r="T23" s="73">
        <v>2054872.8</v>
      </c>
      <c r="U23" s="73">
        <v>57600</v>
      </c>
      <c r="V23" s="90">
        <v>2209473.4</v>
      </c>
      <c r="Y23" s="90">
        <v>475584.22</v>
      </c>
      <c r="Z23" s="90">
        <v>258750.39</v>
      </c>
    </row>
    <row r="24" spans="1:28" x14ac:dyDescent="0.2">
      <c r="A24" s="251" t="s">
        <v>2956</v>
      </c>
      <c r="B24" s="89">
        <v>2453285.39</v>
      </c>
      <c r="C24" s="89">
        <v>8168.41</v>
      </c>
      <c r="D24" s="89">
        <v>22121.78</v>
      </c>
      <c r="F24" s="251">
        <v>122358.36</v>
      </c>
      <c r="G24" s="251">
        <v>844749.93</v>
      </c>
      <c r="H24" s="232">
        <v>0</v>
      </c>
      <c r="I24" s="232">
        <v>14300</v>
      </c>
      <c r="K24" s="232">
        <v>5046.26</v>
      </c>
      <c r="N24" s="251">
        <v>260064.49</v>
      </c>
      <c r="O24" s="251">
        <v>2878887.21</v>
      </c>
      <c r="Q24" s="73">
        <v>1976094.35</v>
      </c>
      <c r="S24" s="73">
        <v>4014.68</v>
      </c>
      <c r="T24" s="73">
        <v>2737689</v>
      </c>
      <c r="U24" s="73">
        <v>168400</v>
      </c>
      <c r="V24" s="90">
        <v>3109839</v>
      </c>
      <c r="Y24" s="90">
        <v>1135085.44</v>
      </c>
      <c r="Z24" s="90">
        <v>342590.14</v>
      </c>
    </row>
    <row r="25" spans="1:28" x14ac:dyDescent="0.2">
      <c r="A25" s="251" t="s">
        <v>2957</v>
      </c>
      <c r="B25" s="89">
        <v>1037708.59</v>
      </c>
      <c r="C25" s="89">
        <v>46466.55</v>
      </c>
      <c r="D25" s="89">
        <v>30039.25</v>
      </c>
      <c r="F25" s="251">
        <v>473386.39</v>
      </c>
      <c r="G25" s="251">
        <v>417668.36</v>
      </c>
      <c r="H25" s="232">
        <v>0</v>
      </c>
      <c r="N25" s="251">
        <v>-210565.2</v>
      </c>
      <c r="O25" s="251">
        <v>2079998.65</v>
      </c>
      <c r="Q25" s="73">
        <v>1258598.76</v>
      </c>
      <c r="R25" s="73">
        <v>328796</v>
      </c>
      <c r="S25" s="73">
        <v>367.99</v>
      </c>
      <c r="T25" s="73">
        <v>1902572.8</v>
      </c>
      <c r="U25" s="73">
        <v>84241</v>
      </c>
      <c r="V25" s="90">
        <v>2089953.8</v>
      </c>
      <c r="Y25" s="90">
        <v>384350.13</v>
      </c>
      <c r="Z25" s="90">
        <v>261152.19</v>
      </c>
    </row>
    <row r="26" spans="1:28" x14ac:dyDescent="0.2">
      <c r="A26" s="251" t="s">
        <v>2958</v>
      </c>
      <c r="B26" s="89">
        <v>951457.2</v>
      </c>
      <c r="C26" s="89">
        <v>90180.74</v>
      </c>
      <c r="D26" s="89">
        <v>26361.05</v>
      </c>
      <c r="F26" s="251">
        <v>1177405.1200000001</v>
      </c>
      <c r="G26" s="251">
        <v>253863</v>
      </c>
      <c r="H26" s="232">
        <v>67500</v>
      </c>
      <c r="I26" s="232">
        <v>6300</v>
      </c>
      <c r="K26" s="232">
        <v>0</v>
      </c>
      <c r="N26" s="251">
        <v>126601.39</v>
      </c>
      <c r="O26" s="251">
        <v>413083.29</v>
      </c>
      <c r="Q26" s="73">
        <v>1242134.1599999999</v>
      </c>
      <c r="R26" s="73">
        <v>202870</v>
      </c>
      <c r="S26" s="73">
        <v>918.68</v>
      </c>
      <c r="T26" s="73">
        <v>1578832.5</v>
      </c>
      <c r="U26" s="73">
        <v>88800</v>
      </c>
      <c r="V26" s="90">
        <v>1861525.5</v>
      </c>
      <c r="Y26" s="90">
        <v>482290.99</v>
      </c>
      <c r="Z26" s="90">
        <v>236480.98</v>
      </c>
      <c r="AB26" s="90">
        <v>1080</v>
      </c>
    </row>
    <row r="27" spans="1:28" x14ac:dyDescent="0.2">
      <c r="A27" s="251" t="s">
        <v>2959</v>
      </c>
      <c r="B27" s="89">
        <v>741932.36</v>
      </c>
      <c r="C27" s="89">
        <v>0</v>
      </c>
      <c r="D27" s="89">
        <v>14395.26</v>
      </c>
      <c r="F27" s="251">
        <v>705340.86</v>
      </c>
      <c r="G27" s="251">
        <v>264619.62</v>
      </c>
      <c r="H27" s="232">
        <v>0</v>
      </c>
      <c r="N27" s="251">
        <v>278514.52</v>
      </c>
      <c r="O27" s="251">
        <v>2337378.21</v>
      </c>
      <c r="Q27" s="73">
        <v>1026189.16</v>
      </c>
      <c r="R27" s="73">
        <v>62000</v>
      </c>
      <c r="S27" s="73">
        <v>618.53</v>
      </c>
      <c r="T27" s="73">
        <v>933961</v>
      </c>
      <c r="U27" s="73">
        <v>32100</v>
      </c>
      <c r="V27" s="90">
        <v>1115240.3999999999</v>
      </c>
      <c r="Y27" s="90">
        <v>413738.48</v>
      </c>
      <c r="Z27" s="90">
        <v>266068.90999999997</v>
      </c>
    </row>
    <row r="28" spans="1:28" x14ac:dyDescent="0.2">
      <c r="A28" s="251" t="s">
        <v>2960</v>
      </c>
      <c r="B28" s="89">
        <v>971256.98</v>
      </c>
      <c r="C28" s="89">
        <v>4200</v>
      </c>
      <c r="D28" s="89">
        <v>44145.39</v>
      </c>
      <c r="F28" s="251">
        <v>441139.21</v>
      </c>
      <c r="G28" s="251">
        <v>227911.98</v>
      </c>
      <c r="H28" s="232">
        <v>7990</v>
      </c>
      <c r="I28" s="232">
        <v>27854.34</v>
      </c>
      <c r="K28" s="232">
        <v>0</v>
      </c>
      <c r="N28" s="251">
        <v>221545.72</v>
      </c>
      <c r="O28" s="251">
        <v>2446216.73</v>
      </c>
      <c r="Q28" s="73">
        <v>1036469.54</v>
      </c>
      <c r="R28" s="73">
        <v>262600</v>
      </c>
      <c r="S28" s="73">
        <v>383.05</v>
      </c>
      <c r="T28" s="73">
        <v>642474</v>
      </c>
      <c r="U28" s="73">
        <v>9500</v>
      </c>
      <c r="V28" s="90">
        <v>820454</v>
      </c>
      <c r="Y28" s="90">
        <v>288821.69</v>
      </c>
      <c r="Z28" s="90">
        <v>238747.32</v>
      </c>
      <c r="AB28" s="90">
        <v>100000</v>
      </c>
    </row>
    <row r="29" spans="1:28" x14ac:dyDescent="0.2">
      <c r="A29" s="251" t="s">
        <v>2961</v>
      </c>
      <c r="B29" s="89">
        <v>1076896.57</v>
      </c>
      <c r="C29" s="89">
        <v>361871.05</v>
      </c>
      <c r="D29" s="89">
        <v>9694.69</v>
      </c>
      <c r="F29" s="251">
        <v>541073.21</v>
      </c>
      <c r="G29" s="251">
        <v>314398.61</v>
      </c>
      <c r="O29" s="251">
        <v>1940194.37</v>
      </c>
      <c r="Q29" s="73">
        <v>1542559.46</v>
      </c>
      <c r="R29" s="73">
        <v>313500</v>
      </c>
      <c r="S29" s="73">
        <v>1870.54</v>
      </c>
      <c r="T29" s="73">
        <v>1793740.5</v>
      </c>
      <c r="V29" s="90">
        <v>1932880.5</v>
      </c>
      <c r="Y29" s="90">
        <v>471387.53</v>
      </c>
      <c r="Z29" s="90">
        <v>235297.29</v>
      </c>
    </row>
    <row r="30" spans="1:28" x14ac:dyDescent="0.2">
      <c r="A30" s="251" t="s">
        <v>2962</v>
      </c>
      <c r="B30" s="89">
        <v>1446570.33</v>
      </c>
      <c r="C30" s="89">
        <v>366719.19</v>
      </c>
      <c r="D30" s="89">
        <v>28052.43</v>
      </c>
      <c r="F30" s="251">
        <v>2457211.2400000002</v>
      </c>
      <c r="G30" s="251">
        <v>280909.73</v>
      </c>
      <c r="O30" s="251">
        <v>225942.27</v>
      </c>
      <c r="Q30" s="73">
        <v>2334101.88</v>
      </c>
      <c r="R30" s="73">
        <v>260000</v>
      </c>
      <c r="S30" s="73">
        <v>3530.1</v>
      </c>
      <c r="T30" s="73">
        <v>1040648.5</v>
      </c>
      <c r="V30" s="90">
        <v>1438601.5</v>
      </c>
      <c r="Y30" s="90">
        <v>550083.96</v>
      </c>
      <c r="Z30" s="90">
        <v>216177.76</v>
      </c>
    </row>
    <row r="31" spans="1:28" x14ac:dyDescent="0.2">
      <c r="A31" s="251" t="s">
        <v>2963</v>
      </c>
      <c r="B31" s="89">
        <v>1807781.94</v>
      </c>
      <c r="C31" s="89">
        <v>343781.15</v>
      </c>
      <c r="D31" s="89">
        <v>31731.27</v>
      </c>
      <c r="F31" s="251">
        <v>884501.75</v>
      </c>
      <c r="G31" s="251">
        <v>347857.4</v>
      </c>
      <c r="N31" s="251">
        <v>-300.39999999999998</v>
      </c>
      <c r="O31" s="251">
        <v>519805.36</v>
      </c>
      <c r="Q31" s="73">
        <v>2484757.35</v>
      </c>
      <c r="S31" s="73">
        <v>2508.11</v>
      </c>
      <c r="T31" s="73">
        <v>754908</v>
      </c>
      <c r="V31" s="90">
        <v>1278893</v>
      </c>
      <c r="Y31" s="90">
        <v>601860.81000000006</v>
      </c>
      <c r="Z31" s="90">
        <v>117083.14</v>
      </c>
    </row>
    <row r="32" spans="1:28" x14ac:dyDescent="0.2">
      <c r="A32" s="251" t="s">
        <v>2964</v>
      </c>
      <c r="B32" s="89">
        <v>950812.78</v>
      </c>
      <c r="C32" s="89">
        <v>246711.45</v>
      </c>
      <c r="D32" s="89">
        <v>33348.19</v>
      </c>
      <c r="F32" s="251">
        <v>2297715.23</v>
      </c>
      <c r="G32" s="251">
        <v>1080769.94</v>
      </c>
      <c r="N32" s="251">
        <v>31616</v>
      </c>
      <c r="O32" s="251">
        <v>164243.42000000001</v>
      </c>
      <c r="Q32" s="73">
        <v>1200852.1100000001</v>
      </c>
      <c r="R32" s="73">
        <v>185010</v>
      </c>
      <c r="S32" s="73">
        <v>1788.77</v>
      </c>
      <c r="T32" s="73">
        <v>1450361.4</v>
      </c>
      <c r="V32" s="90">
        <v>1795519.4</v>
      </c>
      <c r="Y32" s="90">
        <v>451656.42</v>
      </c>
      <c r="Z32" s="90">
        <v>356277.51</v>
      </c>
    </row>
    <row r="33" spans="1:26" x14ac:dyDescent="0.2">
      <c r="A33" s="251" t="s">
        <v>2965</v>
      </c>
      <c r="B33" s="89">
        <v>491583.63</v>
      </c>
      <c r="C33" s="89">
        <v>141191</v>
      </c>
      <c r="D33" s="89">
        <v>788.13</v>
      </c>
      <c r="F33" s="251">
        <v>497555.16</v>
      </c>
      <c r="G33" s="251">
        <v>561998.19999999995</v>
      </c>
      <c r="K33" s="232">
        <v>441053</v>
      </c>
      <c r="O33" s="251">
        <v>3631737.05</v>
      </c>
      <c r="Q33" s="73">
        <v>1575620.73</v>
      </c>
      <c r="R33" s="73">
        <v>482820</v>
      </c>
      <c r="S33" s="73">
        <v>969.98</v>
      </c>
      <c r="T33" s="73">
        <v>1864101.2</v>
      </c>
      <c r="V33" s="90">
        <v>2375271.2000000002</v>
      </c>
      <c r="Y33" s="90">
        <v>993428.97</v>
      </c>
      <c r="Z33" s="90">
        <v>256961.31</v>
      </c>
    </row>
    <row r="34" spans="1:26" x14ac:dyDescent="0.2">
      <c r="A34" s="251" t="s">
        <v>2966</v>
      </c>
      <c r="B34" s="89">
        <v>697657.5</v>
      </c>
      <c r="C34" s="89">
        <v>169027.7</v>
      </c>
      <c r="D34" s="89">
        <v>21473.13</v>
      </c>
      <c r="F34" s="251">
        <v>322675.28999999998</v>
      </c>
      <c r="G34" s="251">
        <v>542684.37</v>
      </c>
      <c r="N34" s="251">
        <v>4882.87</v>
      </c>
      <c r="O34" s="251">
        <v>669957.9</v>
      </c>
      <c r="Q34" s="73">
        <v>1682222.66</v>
      </c>
      <c r="S34" s="73">
        <v>2280.37</v>
      </c>
      <c r="T34" s="73">
        <v>1203710</v>
      </c>
      <c r="V34" s="90">
        <v>1684735</v>
      </c>
      <c r="Y34" s="90">
        <v>728069.77</v>
      </c>
      <c r="Z34" s="90">
        <v>180303.5</v>
      </c>
    </row>
    <row r="35" spans="1:26" x14ac:dyDescent="0.2">
      <c r="A35" s="251" t="s">
        <v>2967</v>
      </c>
      <c r="B35" s="89">
        <v>1709959</v>
      </c>
      <c r="C35" s="89">
        <v>306539.37</v>
      </c>
      <c r="D35" s="89">
        <v>23682.58</v>
      </c>
      <c r="E35" s="89">
        <v>182</v>
      </c>
      <c r="F35" s="251">
        <v>623526.9</v>
      </c>
      <c r="G35" s="251">
        <v>161914.82999999999</v>
      </c>
      <c r="N35" s="251">
        <v>208691.53</v>
      </c>
      <c r="O35" s="251">
        <v>2501284.2200000002</v>
      </c>
      <c r="Q35" s="73">
        <v>1275322.77</v>
      </c>
      <c r="R35" s="73">
        <v>414315</v>
      </c>
      <c r="S35" s="73">
        <v>2167.94</v>
      </c>
      <c r="T35" s="73">
        <v>1150474</v>
      </c>
      <c r="V35" s="90">
        <v>1497963</v>
      </c>
      <c r="Y35" s="90">
        <v>325979.21000000002</v>
      </c>
      <c r="Z35" s="90">
        <v>216161.76</v>
      </c>
    </row>
    <row r="36" spans="1:26" x14ac:dyDescent="0.2">
      <c r="A36" s="251" t="s">
        <v>2968</v>
      </c>
      <c r="B36" s="89">
        <v>858364.42</v>
      </c>
      <c r="C36" s="89">
        <v>88233.1</v>
      </c>
      <c r="D36" s="89">
        <v>1278</v>
      </c>
      <c r="F36" s="251">
        <v>419538.84</v>
      </c>
      <c r="G36" s="251">
        <v>1233163.3999999999</v>
      </c>
      <c r="K36" s="232">
        <v>406800</v>
      </c>
      <c r="N36" s="251">
        <v>-41804.43</v>
      </c>
      <c r="O36" s="251">
        <v>1692932.58</v>
      </c>
      <c r="Q36" s="73">
        <v>1199825.52</v>
      </c>
      <c r="R36" s="73">
        <v>343180</v>
      </c>
      <c r="S36" s="73">
        <v>1434.7</v>
      </c>
      <c r="T36" s="73">
        <v>1267415.5</v>
      </c>
      <c r="V36" s="90">
        <v>1619936.5</v>
      </c>
      <c r="Y36" s="90">
        <v>438435.82</v>
      </c>
      <c r="Z36" s="90">
        <v>156514.91</v>
      </c>
    </row>
    <row r="37" spans="1:26" x14ac:dyDescent="0.2">
      <c r="A37" s="251" t="s">
        <v>2969</v>
      </c>
      <c r="B37" s="89">
        <v>480908.22</v>
      </c>
      <c r="C37" s="89">
        <v>226081.17</v>
      </c>
      <c r="D37" s="89">
        <v>0</v>
      </c>
      <c r="F37" s="251">
        <v>1217229.82</v>
      </c>
      <c r="G37" s="251">
        <v>275404.11</v>
      </c>
      <c r="K37" s="232">
        <v>6750</v>
      </c>
      <c r="N37" s="251">
        <v>93579.01</v>
      </c>
      <c r="Q37" s="73">
        <v>1629138.21</v>
      </c>
      <c r="R37" s="73">
        <v>190800</v>
      </c>
      <c r="S37" s="73">
        <v>512.23</v>
      </c>
      <c r="T37" s="73">
        <v>1507566.2</v>
      </c>
      <c r="V37" s="90">
        <v>1739555.2</v>
      </c>
      <c r="Y37" s="90">
        <v>822486.09</v>
      </c>
      <c r="Z37" s="90">
        <v>296151.28999999998</v>
      </c>
    </row>
    <row r="38" spans="1:26" x14ac:dyDescent="0.2">
      <c r="A38" s="251" t="s">
        <v>2970</v>
      </c>
      <c r="B38" s="89">
        <v>990601.53</v>
      </c>
      <c r="C38" s="89">
        <v>227285.3</v>
      </c>
      <c r="D38" s="89">
        <v>15000</v>
      </c>
      <c r="F38" s="251">
        <v>1163510.74</v>
      </c>
      <c r="G38" s="251">
        <v>428434.33</v>
      </c>
      <c r="I38" s="232">
        <v>8450</v>
      </c>
      <c r="Q38" s="73">
        <v>1653866.73</v>
      </c>
      <c r="R38" s="73">
        <v>106100</v>
      </c>
      <c r="S38" s="73">
        <v>1409.24</v>
      </c>
      <c r="T38" s="73">
        <v>1537936</v>
      </c>
      <c r="V38" s="90">
        <v>2038793</v>
      </c>
      <c r="Y38" s="90">
        <v>438818.54</v>
      </c>
      <c r="Z38" s="90">
        <v>146806</v>
      </c>
    </row>
    <row r="39" spans="1:26" x14ac:dyDescent="0.2">
      <c r="A39" s="251" t="s">
        <v>2971</v>
      </c>
      <c r="B39" s="89">
        <v>782807.69</v>
      </c>
      <c r="C39" s="89">
        <v>64800</v>
      </c>
      <c r="D39" s="89">
        <v>59144.31</v>
      </c>
      <c r="F39" s="251">
        <v>523885.02</v>
      </c>
      <c r="G39" s="251">
        <v>150103.85999999999</v>
      </c>
      <c r="H39" s="232">
        <v>19644</v>
      </c>
      <c r="I39" s="232">
        <v>51300</v>
      </c>
      <c r="K39" s="232">
        <v>45.09</v>
      </c>
      <c r="L39" s="251">
        <v>56705.13</v>
      </c>
      <c r="N39" s="251">
        <v>-1011977.09</v>
      </c>
      <c r="O39" s="251">
        <v>1814650.86</v>
      </c>
      <c r="Q39" s="73">
        <v>1521809.22</v>
      </c>
      <c r="R39" s="73">
        <v>308672</v>
      </c>
      <c r="S39" s="73">
        <v>2963.8</v>
      </c>
      <c r="T39" s="73">
        <v>1561754</v>
      </c>
      <c r="U39" s="73">
        <v>4500</v>
      </c>
      <c r="V39" s="90">
        <v>1790442</v>
      </c>
      <c r="Y39" s="90">
        <v>665562.93999999994</v>
      </c>
      <c r="Z39" s="90">
        <v>110595.19</v>
      </c>
    </row>
    <row r="40" spans="1:26" x14ac:dyDescent="0.2">
      <c r="A40" s="251" t="s">
        <v>2972</v>
      </c>
      <c r="B40" s="89">
        <v>258918.93</v>
      </c>
      <c r="C40" s="89">
        <v>57600</v>
      </c>
      <c r="D40" s="89">
        <v>63993</v>
      </c>
      <c r="F40" s="251">
        <v>1531997.63</v>
      </c>
      <c r="G40" s="251">
        <v>238543.94</v>
      </c>
      <c r="H40" s="232">
        <v>11000.63</v>
      </c>
      <c r="I40" s="232">
        <v>52000</v>
      </c>
      <c r="K40" s="232">
        <v>0</v>
      </c>
      <c r="N40" s="251">
        <v>-37627</v>
      </c>
      <c r="O40" s="251">
        <v>1633793.05</v>
      </c>
      <c r="Q40" s="73">
        <v>1507148.98</v>
      </c>
      <c r="R40" s="73">
        <v>205000</v>
      </c>
      <c r="S40" s="73">
        <v>506.78</v>
      </c>
      <c r="T40" s="73">
        <v>1737195.5</v>
      </c>
      <c r="U40" s="73">
        <v>91000</v>
      </c>
      <c r="V40" s="90">
        <v>2080727.5</v>
      </c>
      <c r="Y40" s="90">
        <v>936795.36</v>
      </c>
      <c r="Z40" s="90">
        <v>243091.48</v>
      </c>
    </row>
    <row r="41" spans="1:26" x14ac:dyDescent="0.2">
      <c r="A41" s="251" t="s">
        <v>2973</v>
      </c>
      <c r="B41" s="89">
        <v>632294.59</v>
      </c>
      <c r="C41" s="89">
        <v>0</v>
      </c>
      <c r="D41" s="89">
        <v>48556.92</v>
      </c>
      <c r="F41" s="251">
        <v>1098291.25</v>
      </c>
      <c r="G41" s="251">
        <v>395774.1</v>
      </c>
      <c r="H41" s="232">
        <v>12601.4</v>
      </c>
      <c r="I41" s="232">
        <v>18500</v>
      </c>
      <c r="N41" s="251">
        <v>-166</v>
      </c>
      <c r="O41" s="251">
        <v>174893.33</v>
      </c>
      <c r="Q41" s="73">
        <v>1204766.32</v>
      </c>
      <c r="S41" s="73">
        <v>1382.36</v>
      </c>
      <c r="T41" s="73">
        <v>1420923.5</v>
      </c>
      <c r="U41" s="73">
        <v>15600</v>
      </c>
      <c r="V41" s="90">
        <v>1648273.5</v>
      </c>
      <c r="Y41" s="90">
        <v>746063.16</v>
      </c>
      <c r="Z41" s="90">
        <v>282637.44</v>
      </c>
    </row>
    <row r="42" spans="1:26" x14ac:dyDescent="0.2">
      <c r="A42" s="251" t="s">
        <v>2974</v>
      </c>
      <c r="B42" s="89">
        <v>2670069.5099999998</v>
      </c>
      <c r="C42" s="89">
        <v>158103.6</v>
      </c>
      <c r="D42" s="89">
        <v>72810.89</v>
      </c>
      <c r="F42" s="251">
        <v>1370349.66</v>
      </c>
      <c r="G42" s="251">
        <v>287835.48</v>
      </c>
      <c r="H42" s="232">
        <v>52993.02</v>
      </c>
      <c r="I42" s="232">
        <v>65550</v>
      </c>
      <c r="K42" s="232">
        <v>795.32</v>
      </c>
      <c r="L42" s="251">
        <v>50313.22</v>
      </c>
      <c r="N42" s="251">
        <v>-118649.9</v>
      </c>
      <c r="O42" s="251">
        <v>1781475.04</v>
      </c>
      <c r="Q42" s="73">
        <v>4269428.43</v>
      </c>
      <c r="R42" s="73">
        <v>127054.99</v>
      </c>
      <c r="S42" s="73">
        <v>3205.83</v>
      </c>
      <c r="T42" s="73">
        <v>1848201.5</v>
      </c>
      <c r="U42" s="73">
        <v>29100</v>
      </c>
      <c r="V42" s="90">
        <v>2174031.5</v>
      </c>
      <c r="Y42" s="90">
        <v>1122351.52</v>
      </c>
      <c r="Z42" s="90">
        <v>322074.2</v>
      </c>
    </row>
    <row r="43" spans="1:26" x14ac:dyDescent="0.2">
      <c r="A43" s="251" t="s">
        <v>2975</v>
      </c>
      <c r="B43" s="89">
        <v>791345.68</v>
      </c>
      <c r="C43" s="89">
        <v>0</v>
      </c>
      <c r="D43" s="89">
        <v>52277.5</v>
      </c>
      <c r="F43" s="251">
        <v>386922.21</v>
      </c>
      <c r="G43" s="251">
        <v>216477.15</v>
      </c>
      <c r="H43" s="232">
        <v>18217.599999999999</v>
      </c>
      <c r="I43" s="232">
        <v>24900</v>
      </c>
      <c r="K43" s="232">
        <v>373.23</v>
      </c>
      <c r="N43" s="251">
        <v>-455580.38</v>
      </c>
      <c r="O43" s="251">
        <v>1769380.27</v>
      </c>
      <c r="Q43" s="73">
        <v>1689017.84</v>
      </c>
      <c r="R43" s="73">
        <v>90100</v>
      </c>
      <c r="S43" s="73">
        <v>1397.28</v>
      </c>
      <c r="T43" s="73">
        <v>2090829</v>
      </c>
      <c r="U43" s="73">
        <v>31500</v>
      </c>
      <c r="V43" s="90">
        <v>2449659</v>
      </c>
      <c r="Y43" s="90">
        <v>1000382.02</v>
      </c>
      <c r="Z43" s="90">
        <v>180658.28</v>
      </c>
    </row>
    <row r="44" spans="1:26" x14ac:dyDescent="0.2">
      <c r="A44" s="251" t="s">
        <v>2976</v>
      </c>
      <c r="B44" s="89">
        <v>271864</v>
      </c>
      <c r="C44" s="89">
        <v>3112.35</v>
      </c>
      <c r="D44" s="89">
        <v>14178.28</v>
      </c>
      <c r="F44" s="251">
        <v>1131169.73</v>
      </c>
      <c r="G44" s="251">
        <v>204544.81</v>
      </c>
      <c r="H44" s="232">
        <v>8358.68</v>
      </c>
      <c r="I44" s="232">
        <v>33900</v>
      </c>
      <c r="O44" s="251">
        <v>2854151.72</v>
      </c>
      <c r="Q44" s="73">
        <v>923455.76</v>
      </c>
      <c r="R44" s="73">
        <v>45700</v>
      </c>
      <c r="S44" s="73">
        <v>371.46</v>
      </c>
      <c r="T44" s="73">
        <v>1158244</v>
      </c>
      <c r="U44" s="73">
        <v>18000</v>
      </c>
      <c r="V44" s="90">
        <v>1448544</v>
      </c>
      <c r="Y44" s="90">
        <v>270824.96000000002</v>
      </c>
      <c r="Z44" s="90">
        <v>243020.99</v>
      </c>
    </row>
    <row r="45" spans="1:26" x14ac:dyDescent="0.2">
      <c r="A45" s="251" t="s">
        <v>2977</v>
      </c>
      <c r="B45" s="89">
        <v>478200.91</v>
      </c>
      <c r="C45" s="89">
        <v>20579.009999999998</v>
      </c>
      <c r="D45" s="89">
        <v>19845.830000000002</v>
      </c>
      <c r="F45" s="251">
        <v>573906.98</v>
      </c>
      <c r="G45" s="251">
        <v>84540.39</v>
      </c>
      <c r="H45" s="232">
        <v>13342.2</v>
      </c>
      <c r="I45" s="232">
        <v>36533.29</v>
      </c>
      <c r="N45" s="251">
        <v>-1655</v>
      </c>
      <c r="O45" s="251">
        <v>1653756.5</v>
      </c>
      <c r="Q45" s="73">
        <v>1529840.58</v>
      </c>
      <c r="R45" s="73">
        <v>129620</v>
      </c>
      <c r="S45" s="73">
        <v>448.46</v>
      </c>
      <c r="T45" s="73">
        <v>575944</v>
      </c>
      <c r="U45" s="73">
        <v>11200</v>
      </c>
      <c r="V45" s="90">
        <v>1234404</v>
      </c>
      <c r="Y45" s="90">
        <v>564811.86</v>
      </c>
      <c r="Z45" s="90">
        <v>181737.69</v>
      </c>
    </row>
    <row r="46" spans="1:26" x14ac:dyDescent="0.2">
      <c r="A46" s="251" t="s">
        <v>2978</v>
      </c>
      <c r="B46" s="89">
        <v>396783.41</v>
      </c>
      <c r="C46" s="89">
        <v>149508.37</v>
      </c>
      <c r="D46" s="89">
        <v>45889.23</v>
      </c>
      <c r="F46" s="251">
        <v>766629.79</v>
      </c>
      <c r="G46" s="251">
        <v>270723.90000000002</v>
      </c>
      <c r="H46" s="232">
        <v>142425</v>
      </c>
      <c r="I46" s="232">
        <v>8754.49</v>
      </c>
      <c r="K46" s="232">
        <v>273.36</v>
      </c>
      <c r="O46" s="251">
        <v>1474437.8</v>
      </c>
      <c r="Q46" s="73">
        <v>999806.64</v>
      </c>
      <c r="R46" s="73">
        <v>122250</v>
      </c>
      <c r="S46" s="73">
        <v>417.09</v>
      </c>
      <c r="T46" s="73">
        <v>965670.6</v>
      </c>
      <c r="U46" s="73">
        <v>40500</v>
      </c>
      <c r="V46" s="90">
        <v>1333380.6000000001</v>
      </c>
      <c r="Y46" s="90">
        <v>532964.37</v>
      </c>
      <c r="Z46" s="90">
        <v>192551.17</v>
      </c>
    </row>
    <row r="47" spans="1:26" x14ac:dyDescent="0.2">
      <c r="A47" s="251" t="s">
        <v>2979</v>
      </c>
      <c r="B47" s="89">
        <v>472604.83</v>
      </c>
      <c r="C47" s="89">
        <v>37165.11</v>
      </c>
      <c r="D47" s="89">
        <v>41116.089999999997</v>
      </c>
      <c r="F47" s="251">
        <v>1343677.72</v>
      </c>
      <c r="G47" s="251">
        <v>189837.1</v>
      </c>
      <c r="H47" s="232">
        <v>43283.69</v>
      </c>
      <c r="I47" s="232">
        <v>37825</v>
      </c>
      <c r="K47" s="232">
        <v>45.2</v>
      </c>
      <c r="N47" s="251">
        <v>2356</v>
      </c>
      <c r="O47" s="251">
        <v>2017007.85</v>
      </c>
      <c r="Q47" s="73">
        <v>2245517.5299999998</v>
      </c>
      <c r="R47" s="73">
        <v>526450</v>
      </c>
      <c r="S47" s="73">
        <v>2091.59</v>
      </c>
      <c r="T47" s="73">
        <v>963208.5</v>
      </c>
      <c r="U47" s="73">
        <v>22500</v>
      </c>
      <c r="V47" s="90">
        <v>1646244.5</v>
      </c>
      <c r="Y47" s="90">
        <v>1593772.43</v>
      </c>
      <c r="Z47" s="90">
        <v>232958.3</v>
      </c>
    </row>
    <row r="48" spans="1:26" x14ac:dyDescent="0.2">
      <c r="A48" s="251" t="s">
        <v>2980</v>
      </c>
      <c r="B48" s="89">
        <v>382628.95</v>
      </c>
      <c r="C48" s="89">
        <v>22727.4</v>
      </c>
      <c r="D48" s="89">
        <v>11146.04</v>
      </c>
      <c r="F48" s="251">
        <v>1262117.4099999999</v>
      </c>
      <c r="G48" s="251">
        <v>127840.21</v>
      </c>
      <c r="H48" s="232">
        <v>4054.44</v>
      </c>
      <c r="I48" s="232">
        <v>29414.86</v>
      </c>
      <c r="O48" s="251">
        <v>216270.07999999999</v>
      </c>
      <c r="Q48" s="73">
        <v>914209.27</v>
      </c>
      <c r="R48" s="73">
        <v>206150</v>
      </c>
      <c r="S48" s="73">
        <v>953.59</v>
      </c>
      <c r="T48" s="73">
        <v>1242229.5</v>
      </c>
      <c r="U48" s="73">
        <v>38000</v>
      </c>
      <c r="V48" s="90">
        <v>1550229.5</v>
      </c>
      <c r="Y48" s="90">
        <v>423420.95</v>
      </c>
      <c r="Z48" s="90">
        <v>198287.98</v>
      </c>
    </row>
    <row r="49" spans="1:28" x14ac:dyDescent="0.2">
      <c r="A49" s="251" t="s">
        <v>2981</v>
      </c>
      <c r="B49" s="89">
        <v>558034.07999999996</v>
      </c>
      <c r="C49" s="89">
        <v>123876.39</v>
      </c>
      <c r="D49" s="89">
        <v>94875</v>
      </c>
      <c r="F49" s="251">
        <v>1373769.86</v>
      </c>
      <c r="G49" s="251">
        <v>248297.47</v>
      </c>
      <c r="H49" s="232">
        <v>11241.4</v>
      </c>
      <c r="I49" s="232">
        <v>44100</v>
      </c>
      <c r="K49" s="232">
        <v>729.75</v>
      </c>
      <c r="L49" s="251">
        <v>282750.09000000003</v>
      </c>
      <c r="N49" s="251">
        <v>42209.52</v>
      </c>
      <c r="O49" s="251">
        <v>2076002.99</v>
      </c>
      <c r="Q49" s="73">
        <v>2393784</v>
      </c>
      <c r="R49" s="73">
        <v>221026.64</v>
      </c>
      <c r="S49" s="73">
        <v>990.74</v>
      </c>
      <c r="T49" s="73">
        <v>1744804.5</v>
      </c>
      <c r="U49" s="73">
        <v>49500</v>
      </c>
      <c r="V49" s="90">
        <v>2592514.5</v>
      </c>
      <c r="Y49" s="90">
        <v>1078960.3700000001</v>
      </c>
      <c r="Z49" s="90">
        <v>247479.87</v>
      </c>
    </row>
    <row r="50" spans="1:28" x14ac:dyDescent="0.2">
      <c r="A50" s="251" t="s">
        <v>2982</v>
      </c>
      <c r="B50" s="89">
        <v>461700.36</v>
      </c>
      <c r="C50" s="89">
        <v>19425.830000000002</v>
      </c>
      <c r="D50" s="89">
        <v>24204.59</v>
      </c>
      <c r="F50" s="251">
        <v>934146.36</v>
      </c>
      <c r="G50" s="251">
        <v>150430.32999999999</v>
      </c>
      <c r="H50" s="232">
        <v>6779.8</v>
      </c>
      <c r="I50" s="232">
        <v>35981.300000000003</v>
      </c>
      <c r="K50" s="232">
        <v>250</v>
      </c>
      <c r="N50" s="251">
        <v>2712.52</v>
      </c>
      <c r="O50" s="251">
        <v>2700044.99</v>
      </c>
      <c r="Q50" s="73">
        <v>1567364.15</v>
      </c>
      <c r="R50" s="73">
        <v>148345</v>
      </c>
      <c r="T50" s="73">
        <v>790933.5</v>
      </c>
      <c r="U50" s="73">
        <v>64100</v>
      </c>
      <c r="V50" s="90">
        <v>1377718.5</v>
      </c>
      <c r="Y50" s="90">
        <v>545452.57999999996</v>
      </c>
      <c r="Z50" s="90">
        <v>277716.96000000002</v>
      </c>
    </row>
    <row r="51" spans="1:28" x14ac:dyDescent="0.2">
      <c r="A51" s="251" t="s">
        <v>2983</v>
      </c>
      <c r="B51" s="89">
        <v>452465.23</v>
      </c>
      <c r="C51" s="89">
        <v>119301.6</v>
      </c>
      <c r="D51" s="89">
        <v>35433.089999999997</v>
      </c>
      <c r="F51" s="251">
        <v>733975.54</v>
      </c>
      <c r="G51" s="251">
        <v>102638.19</v>
      </c>
      <c r="H51" s="232">
        <v>7967.4</v>
      </c>
      <c r="I51" s="232">
        <v>33300</v>
      </c>
      <c r="K51" s="232">
        <v>37.380000000000003</v>
      </c>
      <c r="L51" s="251">
        <v>52527.95</v>
      </c>
      <c r="N51" s="251">
        <v>-483058.41</v>
      </c>
      <c r="O51" s="251">
        <v>1671717.03</v>
      </c>
      <c r="Q51" s="73">
        <v>1366138.38</v>
      </c>
      <c r="R51" s="73">
        <v>118571.04</v>
      </c>
      <c r="S51" s="73">
        <v>818.77</v>
      </c>
      <c r="T51" s="73">
        <v>536949</v>
      </c>
      <c r="U51" s="73">
        <v>143050</v>
      </c>
      <c r="V51" s="90">
        <v>1027479</v>
      </c>
      <c r="Y51" s="90">
        <v>640577.71</v>
      </c>
      <c r="Z51" s="90">
        <v>203026.18</v>
      </c>
    </row>
    <row r="52" spans="1:28" x14ac:dyDescent="0.2">
      <c r="A52" s="251" t="s">
        <v>2984</v>
      </c>
      <c r="B52" s="89">
        <v>749682.35</v>
      </c>
      <c r="C52" s="89">
        <v>116450</v>
      </c>
      <c r="D52" s="89">
        <v>31567</v>
      </c>
      <c r="F52" s="251">
        <v>942878.37</v>
      </c>
      <c r="G52" s="251">
        <v>121340.84</v>
      </c>
      <c r="H52" s="232">
        <v>15100.4</v>
      </c>
      <c r="I52" s="232">
        <v>43000</v>
      </c>
      <c r="K52" s="232">
        <v>700</v>
      </c>
      <c r="O52" s="251">
        <v>579857.57999999996</v>
      </c>
      <c r="Q52" s="73">
        <v>1419944.71</v>
      </c>
      <c r="R52" s="73">
        <v>526800</v>
      </c>
      <c r="S52" s="73">
        <v>1336.36</v>
      </c>
      <c r="T52" s="73">
        <v>539518</v>
      </c>
      <c r="U52" s="73">
        <v>31400</v>
      </c>
      <c r="V52" s="90">
        <v>896508</v>
      </c>
      <c r="Y52" s="90">
        <v>733619.46</v>
      </c>
      <c r="Z52" s="90">
        <v>190472.91</v>
      </c>
    </row>
    <row r="53" spans="1:28" x14ac:dyDescent="0.2">
      <c r="A53" s="251" t="s">
        <v>2985</v>
      </c>
      <c r="B53" s="89">
        <v>446736.16</v>
      </c>
      <c r="C53" s="89">
        <v>18151.37</v>
      </c>
      <c r="D53" s="89">
        <v>56052.98</v>
      </c>
      <c r="F53" s="251">
        <v>1293704.2</v>
      </c>
      <c r="G53" s="251">
        <v>174547.57</v>
      </c>
      <c r="H53" s="232">
        <v>9856.3700000000008</v>
      </c>
      <c r="I53" s="232">
        <v>14200</v>
      </c>
      <c r="K53" s="232">
        <v>42.28</v>
      </c>
      <c r="N53" s="251">
        <v>-58850</v>
      </c>
      <c r="O53" s="251">
        <v>446722.69</v>
      </c>
      <c r="Q53" s="73">
        <v>1307239.6200000001</v>
      </c>
      <c r="S53" s="73">
        <v>1279.74</v>
      </c>
      <c r="T53" s="73">
        <v>1365187.5</v>
      </c>
      <c r="U53" s="73">
        <v>2400</v>
      </c>
      <c r="V53" s="90">
        <v>1657057.5</v>
      </c>
      <c r="Y53" s="90">
        <v>466256.55</v>
      </c>
      <c r="Z53" s="90">
        <v>273980.78000000003</v>
      </c>
    </row>
    <row r="54" spans="1:28" x14ac:dyDescent="0.2">
      <c r="A54" s="251" t="s">
        <v>2988</v>
      </c>
      <c r="B54" s="89">
        <v>347293.11</v>
      </c>
      <c r="C54" s="89">
        <v>0</v>
      </c>
      <c r="D54" s="89">
        <v>53944.79</v>
      </c>
      <c r="F54" s="251">
        <v>4</v>
      </c>
      <c r="G54" s="251">
        <v>665814.85</v>
      </c>
      <c r="H54" s="232">
        <v>88000</v>
      </c>
      <c r="I54" s="232">
        <v>40301.65</v>
      </c>
      <c r="K54" s="232">
        <v>37.380000000000003</v>
      </c>
      <c r="M54" s="251">
        <v>8348.7199999999993</v>
      </c>
      <c r="N54" s="251">
        <v>1835737.75</v>
      </c>
      <c r="O54" s="251">
        <v>1557377.06</v>
      </c>
      <c r="Q54" s="73">
        <v>726173.29</v>
      </c>
      <c r="R54" s="73">
        <v>77500</v>
      </c>
      <c r="S54" s="73">
        <v>218.47</v>
      </c>
      <c r="T54" s="73">
        <v>994484</v>
      </c>
      <c r="U54" s="73">
        <v>67592</v>
      </c>
      <c r="V54" s="90">
        <v>1231494</v>
      </c>
      <c r="X54" s="90">
        <v>3900</v>
      </c>
      <c r="Y54" s="90">
        <v>229264.62</v>
      </c>
      <c r="Z54" s="90">
        <v>1164024.31</v>
      </c>
    </row>
    <row r="55" spans="1:28" x14ac:dyDescent="0.2">
      <c r="A55" s="251" t="s">
        <v>2989</v>
      </c>
      <c r="B55" s="89">
        <v>173084.67</v>
      </c>
      <c r="C55" s="89">
        <v>0</v>
      </c>
      <c r="D55" s="89">
        <v>53033.5</v>
      </c>
      <c r="F55" s="251">
        <v>1012705.94</v>
      </c>
      <c r="G55" s="251">
        <v>535039.4</v>
      </c>
      <c r="H55" s="232">
        <v>0</v>
      </c>
      <c r="I55" s="232">
        <v>22463.62</v>
      </c>
      <c r="K55" s="232">
        <v>1709.49</v>
      </c>
      <c r="N55" s="251">
        <v>1722871.56</v>
      </c>
      <c r="O55" s="251">
        <v>1296912.72</v>
      </c>
      <c r="Q55" s="73">
        <v>890780.45</v>
      </c>
      <c r="S55" s="73">
        <v>174.39</v>
      </c>
      <c r="T55" s="73">
        <v>1121936</v>
      </c>
      <c r="U55" s="73">
        <v>935800</v>
      </c>
      <c r="V55" s="90">
        <v>1425281</v>
      </c>
      <c r="Y55" s="90">
        <v>424354.66</v>
      </c>
      <c r="Z55" s="90">
        <v>952758.42</v>
      </c>
      <c r="AB55" s="90">
        <v>6000</v>
      </c>
    </row>
    <row r="56" spans="1:28" x14ac:dyDescent="0.2">
      <c r="A56" s="251" t="s">
        <v>2990</v>
      </c>
      <c r="B56" s="89">
        <v>743376.1</v>
      </c>
      <c r="C56" s="89">
        <v>7200</v>
      </c>
      <c r="D56" s="89">
        <v>41276.959999999999</v>
      </c>
      <c r="F56" s="251">
        <v>522322.48</v>
      </c>
      <c r="G56" s="251">
        <v>206183.31</v>
      </c>
      <c r="H56" s="232">
        <v>0</v>
      </c>
      <c r="I56" s="232">
        <v>28154.639999999999</v>
      </c>
      <c r="K56" s="232">
        <v>83354.17</v>
      </c>
      <c r="N56" s="251">
        <v>1413296.48</v>
      </c>
      <c r="O56" s="251">
        <v>1593000.06</v>
      </c>
      <c r="Q56" s="73">
        <v>1329791.24</v>
      </c>
      <c r="R56" s="73">
        <v>139175</v>
      </c>
      <c r="S56" s="73">
        <v>745.17</v>
      </c>
      <c r="T56" s="73">
        <v>1274254.3999999999</v>
      </c>
      <c r="U56" s="73">
        <v>4800</v>
      </c>
      <c r="V56" s="90">
        <v>1878094.4</v>
      </c>
      <c r="Y56" s="90">
        <v>466009.65</v>
      </c>
      <c r="Z56" s="90">
        <v>1055019.31</v>
      </c>
      <c r="AB56" s="90">
        <v>7255</v>
      </c>
    </row>
    <row r="57" spans="1:28" x14ac:dyDescent="0.2">
      <c r="A57" s="251" t="s">
        <v>2991</v>
      </c>
      <c r="B57" s="89">
        <v>437227.15</v>
      </c>
      <c r="C57" s="89">
        <v>0</v>
      </c>
      <c r="D57" s="89">
        <v>34822.129999999997</v>
      </c>
      <c r="F57" s="251">
        <v>2</v>
      </c>
      <c r="G57" s="251">
        <v>162793.35999999999</v>
      </c>
      <c r="H57" s="232">
        <v>50000</v>
      </c>
      <c r="I57" s="232">
        <v>16522.580000000002</v>
      </c>
      <c r="K57" s="232">
        <v>1965.38</v>
      </c>
      <c r="N57" s="251">
        <v>-230821.85</v>
      </c>
      <c r="O57" s="251">
        <v>1261656.71</v>
      </c>
      <c r="Q57" s="73">
        <v>1149687.26</v>
      </c>
      <c r="R57" s="73">
        <v>105860</v>
      </c>
      <c r="S57" s="73">
        <v>493.99</v>
      </c>
      <c r="T57" s="73">
        <v>1142081.5</v>
      </c>
      <c r="U57" s="73">
        <v>8600</v>
      </c>
      <c r="V57" s="90">
        <v>1650509</v>
      </c>
      <c r="X57" s="90">
        <v>3888</v>
      </c>
      <c r="Y57" s="90">
        <v>355319.5</v>
      </c>
      <c r="Z57" s="90">
        <v>1308795.83</v>
      </c>
      <c r="AB57" s="90">
        <v>34520</v>
      </c>
    </row>
    <row r="58" spans="1:28" x14ac:dyDescent="0.2">
      <c r="A58" s="251" t="s">
        <v>3015</v>
      </c>
      <c r="B58" s="89">
        <v>281876.46999999997</v>
      </c>
      <c r="C58" s="89">
        <v>0</v>
      </c>
      <c r="D58" s="89">
        <v>26141.69</v>
      </c>
      <c r="F58" s="251">
        <v>3</v>
      </c>
      <c r="G58" s="251">
        <v>367318.06</v>
      </c>
      <c r="H58" s="232">
        <v>77200</v>
      </c>
      <c r="I58" s="232">
        <v>19430.18</v>
      </c>
      <c r="K58" s="232">
        <v>28.04</v>
      </c>
      <c r="N58" s="251">
        <v>1459651.09</v>
      </c>
      <c r="O58" s="251">
        <v>2075132.5</v>
      </c>
      <c r="Q58" s="73">
        <v>585442.93999999994</v>
      </c>
      <c r="R58" s="73">
        <v>49545</v>
      </c>
      <c r="S58" s="73">
        <v>111.13</v>
      </c>
      <c r="T58" s="73">
        <v>688621.5</v>
      </c>
      <c r="V58" s="90">
        <v>834421.5</v>
      </c>
      <c r="X58" s="90">
        <v>5460</v>
      </c>
      <c r="Y58" s="90">
        <v>241666.81</v>
      </c>
      <c r="Z58" s="90">
        <v>944640.87</v>
      </c>
    </row>
    <row r="59" spans="1:28" x14ac:dyDescent="0.2">
      <c r="A59" s="251" t="s">
        <v>3016</v>
      </c>
      <c r="B59" s="89">
        <v>617040.16</v>
      </c>
      <c r="C59" s="89">
        <v>42600</v>
      </c>
      <c r="D59" s="89">
        <v>13516</v>
      </c>
      <c r="F59" s="251">
        <v>435932.85</v>
      </c>
      <c r="G59" s="251">
        <v>142298.12</v>
      </c>
      <c r="H59" s="232">
        <v>0</v>
      </c>
      <c r="I59" s="232">
        <v>18442.63</v>
      </c>
      <c r="K59" s="232">
        <v>38.21</v>
      </c>
      <c r="N59" s="251">
        <v>1932011.23</v>
      </c>
      <c r="O59" s="251">
        <v>3409443.43</v>
      </c>
      <c r="Q59" s="73">
        <v>802306.63</v>
      </c>
      <c r="S59" s="73">
        <v>1117.56</v>
      </c>
      <c r="T59" s="73">
        <v>1230662.8999999999</v>
      </c>
      <c r="V59" s="90">
        <v>1649742.9</v>
      </c>
      <c r="Y59" s="90">
        <v>295886.13</v>
      </c>
      <c r="Z59" s="90">
        <v>1031741.89</v>
      </c>
      <c r="AB59" s="90">
        <v>124000</v>
      </c>
    </row>
    <row r="60" spans="1:28" x14ac:dyDescent="0.2">
      <c r="A60" s="251" t="s">
        <v>2995</v>
      </c>
      <c r="B60" s="89">
        <v>267537.74</v>
      </c>
      <c r="C60" s="89">
        <v>0</v>
      </c>
      <c r="D60" s="89">
        <v>2338.7199999999998</v>
      </c>
      <c r="F60" s="251">
        <v>198137.3</v>
      </c>
      <c r="G60" s="251">
        <v>335686.89</v>
      </c>
      <c r="N60" s="251">
        <v>-606655.21</v>
      </c>
      <c r="O60" s="251">
        <v>280935.62</v>
      </c>
      <c r="Q60" s="73">
        <v>876396.16</v>
      </c>
      <c r="R60" s="73">
        <v>335000</v>
      </c>
      <c r="S60" s="73">
        <v>514.66999999999996</v>
      </c>
      <c r="T60" s="73">
        <v>1097450</v>
      </c>
      <c r="U60" s="73">
        <v>200</v>
      </c>
      <c r="V60" s="90">
        <v>1387664</v>
      </c>
      <c r="Y60" s="90">
        <v>453546.86</v>
      </c>
      <c r="Z60" s="90">
        <v>14605.03</v>
      </c>
      <c r="AB60" s="90">
        <v>3900</v>
      </c>
    </row>
    <row r="61" spans="1:28" x14ac:dyDescent="0.2">
      <c r="A61" s="251" t="s">
        <v>2996</v>
      </c>
      <c r="B61" s="89">
        <v>334489.11</v>
      </c>
      <c r="C61" s="89">
        <v>0</v>
      </c>
      <c r="D61" s="89">
        <v>8922.32</v>
      </c>
      <c r="F61" s="251">
        <v>307194.05</v>
      </c>
      <c r="G61" s="251">
        <v>103966.86</v>
      </c>
      <c r="N61" s="251">
        <v>182005.11</v>
      </c>
      <c r="O61" s="251">
        <v>179132.84</v>
      </c>
      <c r="Q61" s="73">
        <v>1211789.8600000001</v>
      </c>
      <c r="R61" s="73">
        <v>2000</v>
      </c>
      <c r="S61" s="73">
        <v>27.48</v>
      </c>
      <c r="T61" s="73">
        <v>1514800</v>
      </c>
      <c r="V61" s="90">
        <v>1733980</v>
      </c>
      <c r="Y61" s="90">
        <v>611479.32999999996</v>
      </c>
      <c r="Z61" s="90">
        <v>79639.12</v>
      </c>
      <c r="AB61" s="90">
        <v>12000</v>
      </c>
    </row>
    <row r="62" spans="1:28" x14ac:dyDescent="0.2">
      <c r="A62" s="251" t="s">
        <v>2997</v>
      </c>
      <c r="B62" s="89">
        <v>23301.66</v>
      </c>
      <c r="C62" s="89">
        <v>0</v>
      </c>
      <c r="D62" s="89">
        <v>2112.66</v>
      </c>
      <c r="F62" s="251">
        <v>398852.96</v>
      </c>
      <c r="G62" s="251">
        <v>125722</v>
      </c>
      <c r="N62" s="251">
        <v>104739.49</v>
      </c>
      <c r="O62" s="251">
        <v>2768470.84</v>
      </c>
      <c r="Q62" s="73">
        <v>948246.48</v>
      </c>
      <c r="S62" s="73">
        <v>427.74</v>
      </c>
      <c r="T62" s="73">
        <v>863990</v>
      </c>
      <c r="V62" s="90">
        <v>1384670</v>
      </c>
      <c r="Y62" s="90">
        <v>417764.67</v>
      </c>
      <c r="Z62" s="90">
        <v>92858.72</v>
      </c>
      <c r="AB62" s="90">
        <v>7500</v>
      </c>
    </row>
    <row r="63" spans="1:28" x14ac:dyDescent="0.2">
      <c r="A63" s="251" t="s">
        <v>2998</v>
      </c>
      <c r="B63" s="89">
        <v>1142303.6599999999</v>
      </c>
      <c r="C63" s="89">
        <v>0</v>
      </c>
      <c r="D63" s="89">
        <v>20017.96</v>
      </c>
      <c r="F63" s="251">
        <v>432879.57</v>
      </c>
      <c r="G63" s="251">
        <v>267870.96000000002</v>
      </c>
      <c r="N63" s="251">
        <v>305771.59000000003</v>
      </c>
      <c r="O63" s="251">
        <v>2027508.56</v>
      </c>
      <c r="Q63" s="73">
        <v>2760355.59</v>
      </c>
      <c r="R63" s="73">
        <v>389087</v>
      </c>
      <c r="S63" s="73">
        <v>404.26</v>
      </c>
      <c r="T63" s="73">
        <v>1096740</v>
      </c>
      <c r="V63" s="90">
        <v>2015615</v>
      </c>
      <c r="Y63" s="90">
        <v>613914</v>
      </c>
      <c r="Z63" s="90">
        <v>99173.36</v>
      </c>
      <c r="AB63" s="90">
        <v>40600</v>
      </c>
    </row>
    <row r="64" spans="1:28" ht="12" customHeight="1" x14ac:dyDescent="0.2">
      <c r="A64" s="251" t="s">
        <v>2999</v>
      </c>
      <c r="B64" s="89">
        <v>1498229.05</v>
      </c>
      <c r="C64" s="89">
        <v>0</v>
      </c>
      <c r="D64" s="89">
        <v>14554.62</v>
      </c>
      <c r="F64" s="251">
        <v>704876.91</v>
      </c>
      <c r="G64" s="251">
        <v>117881.81</v>
      </c>
      <c r="N64" s="251">
        <v>15068.59</v>
      </c>
      <c r="O64" s="251">
        <v>179132.84</v>
      </c>
      <c r="Q64" s="73">
        <v>2338054.44</v>
      </c>
      <c r="R64" s="73">
        <v>174900</v>
      </c>
      <c r="S64" s="73">
        <v>491.2</v>
      </c>
      <c r="T64" s="73">
        <v>884530</v>
      </c>
      <c r="V64" s="90">
        <v>1234581</v>
      </c>
      <c r="Y64" s="90">
        <v>610880.5</v>
      </c>
      <c r="Z64" s="90">
        <v>99312.88</v>
      </c>
      <c r="AB64" s="90">
        <v>6000</v>
      </c>
    </row>
    <row r="65" spans="1:28" x14ac:dyDescent="0.2">
      <c r="A65" s="251" t="s">
        <v>3000</v>
      </c>
      <c r="B65" s="89">
        <v>584028.24</v>
      </c>
      <c r="C65" s="89">
        <v>23760.1</v>
      </c>
      <c r="D65" s="89">
        <v>74420.070000000007</v>
      </c>
      <c r="F65" s="251">
        <v>1799521.63</v>
      </c>
      <c r="G65" s="251">
        <v>345272.89</v>
      </c>
      <c r="H65" s="232">
        <v>0</v>
      </c>
      <c r="I65" s="232">
        <v>60808.66</v>
      </c>
      <c r="K65" s="232">
        <v>95500</v>
      </c>
      <c r="N65" s="251">
        <v>-197721.66</v>
      </c>
      <c r="O65" s="251">
        <v>2752937.45</v>
      </c>
      <c r="Q65" s="73">
        <v>1161888.22</v>
      </c>
      <c r="S65" s="73">
        <v>1564.94</v>
      </c>
      <c r="T65" s="73">
        <v>1672069.5</v>
      </c>
      <c r="U65" s="73">
        <v>40780</v>
      </c>
      <c r="V65" s="90">
        <v>1887849.5</v>
      </c>
      <c r="Y65" s="90">
        <v>529803.81000000006</v>
      </c>
      <c r="Z65" s="90">
        <v>278651.87</v>
      </c>
    </row>
    <row r="66" spans="1:28" x14ac:dyDescent="0.2">
      <c r="A66" s="251" t="s">
        <v>3001</v>
      </c>
      <c r="B66" s="89">
        <v>740546</v>
      </c>
      <c r="C66" s="89">
        <v>10300</v>
      </c>
      <c r="D66" s="89">
        <v>45956.87</v>
      </c>
      <c r="F66" s="251">
        <v>826287.18</v>
      </c>
      <c r="G66" s="251">
        <v>1659452.15</v>
      </c>
      <c r="H66" s="232">
        <v>0</v>
      </c>
      <c r="I66" s="232">
        <v>66400</v>
      </c>
      <c r="K66" s="232">
        <v>5300</v>
      </c>
      <c r="N66" s="251">
        <v>-203216.37</v>
      </c>
      <c r="O66" s="251">
        <v>3437556.74</v>
      </c>
      <c r="Q66" s="73">
        <v>1078398.6599999999</v>
      </c>
      <c r="R66" s="73">
        <v>128020</v>
      </c>
      <c r="S66" s="73">
        <v>551.41</v>
      </c>
      <c r="T66" s="73">
        <v>1449436.5</v>
      </c>
      <c r="U66" s="73">
        <v>61400</v>
      </c>
      <c r="V66" s="90">
        <v>1697086.5</v>
      </c>
      <c r="Y66" s="90">
        <v>383580.55</v>
      </c>
      <c r="Z66" s="90">
        <v>588772.68999999994</v>
      </c>
    </row>
    <row r="67" spans="1:28" x14ac:dyDescent="0.2">
      <c r="A67" s="251" t="s">
        <v>3002</v>
      </c>
      <c r="B67" s="89">
        <v>754295.44</v>
      </c>
      <c r="C67" s="89">
        <v>0</v>
      </c>
      <c r="D67" s="89">
        <v>45183.37</v>
      </c>
      <c r="F67" s="251">
        <v>1414952.74</v>
      </c>
      <c r="G67" s="251">
        <v>343151.76</v>
      </c>
      <c r="H67" s="232">
        <v>0</v>
      </c>
      <c r="I67" s="232">
        <v>52800</v>
      </c>
      <c r="K67" s="232">
        <v>12530</v>
      </c>
      <c r="N67" s="251">
        <v>1529048.97</v>
      </c>
      <c r="O67" s="251">
        <v>785641.8</v>
      </c>
      <c r="Q67" s="73">
        <v>1095401.46</v>
      </c>
      <c r="R67" s="73">
        <v>176570</v>
      </c>
      <c r="S67" s="73">
        <v>894.63</v>
      </c>
      <c r="T67" s="73">
        <v>1002288.79</v>
      </c>
      <c r="U67" s="73">
        <v>55950</v>
      </c>
      <c r="V67" s="90">
        <v>1333526.79</v>
      </c>
      <c r="Y67" s="90">
        <v>377678.3</v>
      </c>
      <c r="Z67" s="90">
        <v>211061.84</v>
      </c>
    </row>
    <row r="68" spans="1:28" x14ac:dyDescent="0.2">
      <c r="A68" s="251" t="s">
        <v>3003</v>
      </c>
      <c r="B68" s="89">
        <v>929065.68</v>
      </c>
      <c r="C68" s="89">
        <v>0</v>
      </c>
      <c r="D68" s="89">
        <v>21500</v>
      </c>
      <c r="F68" s="251">
        <v>195428.21</v>
      </c>
      <c r="G68" s="251">
        <v>231294.75</v>
      </c>
      <c r="H68" s="232">
        <v>486</v>
      </c>
      <c r="I68" s="232">
        <v>5812.73</v>
      </c>
      <c r="K68" s="232">
        <v>565.03</v>
      </c>
      <c r="N68" s="251">
        <v>-1000026.47</v>
      </c>
      <c r="O68" s="251">
        <v>2929218.73</v>
      </c>
      <c r="Q68" s="73">
        <v>3523469.22</v>
      </c>
      <c r="S68" s="73">
        <v>2194.6</v>
      </c>
      <c r="T68" s="73">
        <v>866376</v>
      </c>
      <c r="V68" s="90">
        <v>1920872</v>
      </c>
      <c r="Y68" s="90">
        <v>572633.87</v>
      </c>
      <c r="Z68" s="90">
        <v>358274.85</v>
      </c>
      <c r="AB68" s="90">
        <v>1722</v>
      </c>
    </row>
    <row r="69" spans="1:28" x14ac:dyDescent="0.2">
      <c r="A69" s="251" t="s">
        <v>3004</v>
      </c>
      <c r="B69" s="89">
        <v>654876.42000000004</v>
      </c>
      <c r="C69" s="89">
        <v>0</v>
      </c>
      <c r="D69" s="89">
        <v>39197.69</v>
      </c>
      <c r="F69" s="251">
        <v>1566665.78</v>
      </c>
      <c r="G69" s="251">
        <v>189220.14</v>
      </c>
      <c r="N69" s="251">
        <v>-83269.66</v>
      </c>
      <c r="O69" s="251">
        <v>574529.34</v>
      </c>
      <c r="Q69" s="73">
        <v>1891381.43</v>
      </c>
      <c r="S69" s="73">
        <v>754.59</v>
      </c>
      <c r="T69" s="73">
        <v>659399.05000000005</v>
      </c>
      <c r="V69" s="90">
        <v>1059152.05</v>
      </c>
      <c r="X69" s="90">
        <v>7272</v>
      </c>
      <c r="Y69" s="90">
        <v>448184.95</v>
      </c>
      <c r="Z69" s="90">
        <v>150070.92000000001</v>
      </c>
      <c r="AB69" s="90">
        <v>4902.25</v>
      </c>
    </row>
    <row r="70" spans="1:28" x14ac:dyDescent="0.2">
      <c r="A70" s="251" t="s">
        <v>3005</v>
      </c>
      <c r="B70" s="89">
        <v>635894.18000000005</v>
      </c>
      <c r="C70" s="89">
        <v>0</v>
      </c>
      <c r="D70" s="89">
        <v>20451.3</v>
      </c>
      <c r="F70" s="251">
        <v>164594.22</v>
      </c>
      <c r="G70" s="251">
        <v>526911.86</v>
      </c>
      <c r="K70" s="232">
        <v>116.63</v>
      </c>
      <c r="N70" s="251">
        <v>-137616.6</v>
      </c>
      <c r="O70" s="251">
        <v>2183187.2799999998</v>
      </c>
      <c r="Q70" s="73">
        <v>2843719.21</v>
      </c>
      <c r="S70" s="73">
        <v>2815.15</v>
      </c>
      <c r="T70" s="73">
        <v>1761763.5</v>
      </c>
      <c r="V70" s="90">
        <v>2384414.5</v>
      </c>
      <c r="Y70" s="90">
        <v>876110.05</v>
      </c>
      <c r="Z70" s="90">
        <v>203586.56</v>
      </c>
      <c r="AB70" s="90">
        <v>27144.55</v>
      </c>
    </row>
    <row r="71" spans="1:28" x14ac:dyDescent="0.2">
      <c r="A71" s="251" t="s">
        <v>3006</v>
      </c>
      <c r="B71" s="89">
        <v>1995671.94</v>
      </c>
      <c r="C71" s="89">
        <v>0</v>
      </c>
      <c r="D71" s="89">
        <v>72421</v>
      </c>
      <c r="F71" s="251">
        <v>1602391.82</v>
      </c>
      <c r="G71" s="251">
        <v>202725.73</v>
      </c>
      <c r="I71" s="232">
        <v>15680</v>
      </c>
      <c r="N71" s="251">
        <v>-81146.240000000005</v>
      </c>
      <c r="O71" s="251">
        <v>1562778.07</v>
      </c>
      <c r="Q71" s="73">
        <v>2466207.67</v>
      </c>
      <c r="S71" s="73">
        <v>3695.08</v>
      </c>
      <c r="T71" s="73">
        <v>749007.9</v>
      </c>
      <c r="V71" s="90">
        <v>1444382.4</v>
      </c>
      <c r="Y71" s="90">
        <v>733804.81</v>
      </c>
      <c r="Z71" s="90">
        <v>276754.26</v>
      </c>
    </row>
    <row r="72" spans="1:28" x14ac:dyDescent="0.2">
      <c r="A72" s="251" t="s">
        <v>3007</v>
      </c>
      <c r="B72" s="89">
        <v>1707526.86</v>
      </c>
      <c r="C72" s="89">
        <v>0</v>
      </c>
      <c r="D72" s="89">
        <v>36200</v>
      </c>
      <c r="F72" s="251">
        <v>1263327.9099999999</v>
      </c>
      <c r="G72" s="251">
        <v>705529.98</v>
      </c>
      <c r="H72" s="232">
        <v>5100</v>
      </c>
      <c r="I72" s="232">
        <v>26333.18</v>
      </c>
      <c r="J72" s="232">
        <v>13000</v>
      </c>
      <c r="K72" s="232">
        <v>150</v>
      </c>
      <c r="N72" s="251">
        <v>-400620.02</v>
      </c>
      <c r="O72" s="251">
        <v>1881658.83</v>
      </c>
      <c r="Q72" s="73">
        <v>4251870.1399999997</v>
      </c>
      <c r="S72" s="73">
        <v>3203.78</v>
      </c>
      <c r="T72" s="73">
        <v>1921409</v>
      </c>
      <c r="V72" s="90">
        <v>3042988</v>
      </c>
      <c r="X72" s="90">
        <v>3000</v>
      </c>
      <c r="Y72" s="90">
        <v>1148958.8600000001</v>
      </c>
      <c r="Z72" s="90">
        <v>213696.56</v>
      </c>
      <c r="AB72" s="90">
        <v>7928</v>
      </c>
    </row>
    <row r="73" spans="1:28" x14ac:dyDescent="0.2">
      <c r="A73" s="251" t="s">
        <v>3008</v>
      </c>
      <c r="B73" s="89">
        <v>356813.25</v>
      </c>
      <c r="C73" s="89">
        <v>0</v>
      </c>
      <c r="D73" s="89">
        <v>64108.49</v>
      </c>
      <c r="F73" s="251">
        <v>292998.90999999997</v>
      </c>
      <c r="G73" s="251">
        <v>63719.87</v>
      </c>
      <c r="I73" s="232">
        <v>63097.75</v>
      </c>
      <c r="K73" s="232">
        <v>507.51</v>
      </c>
      <c r="N73" s="251">
        <v>402198.18</v>
      </c>
      <c r="O73" s="251">
        <v>1497958.46</v>
      </c>
      <c r="Q73" s="73">
        <v>855462.22</v>
      </c>
      <c r="T73" s="73">
        <v>828435.5</v>
      </c>
      <c r="V73" s="90">
        <v>1110542.5</v>
      </c>
      <c r="Y73" s="90">
        <v>643666.32999999996</v>
      </c>
      <c r="Z73" s="90">
        <v>659404.92000000004</v>
      </c>
    </row>
    <row r="74" spans="1:28" x14ac:dyDescent="0.2">
      <c r="A74" s="251" t="s">
        <v>3009</v>
      </c>
      <c r="B74" s="89">
        <v>349856.95</v>
      </c>
      <c r="C74" s="89">
        <v>0</v>
      </c>
      <c r="D74" s="89">
        <v>43022.5</v>
      </c>
      <c r="F74" s="251">
        <v>1136192.76</v>
      </c>
      <c r="G74" s="251">
        <v>212180.73</v>
      </c>
      <c r="H74" s="232">
        <v>162</v>
      </c>
      <c r="I74" s="232">
        <v>13787.51</v>
      </c>
      <c r="K74" s="232">
        <v>23036.32</v>
      </c>
      <c r="N74" s="251">
        <v>-122582.06</v>
      </c>
      <c r="O74" s="251">
        <v>2412599.04</v>
      </c>
      <c r="Q74" s="73">
        <v>1956848.32</v>
      </c>
      <c r="S74" s="73">
        <v>441.14</v>
      </c>
      <c r="T74" s="73">
        <v>557769.80000000005</v>
      </c>
      <c r="V74" s="90">
        <v>967030.8</v>
      </c>
      <c r="X74" s="90">
        <v>13400</v>
      </c>
      <c r="Y74" s="90">
        <v>438899.7</v>
      </c>
      <c r="Z74" s="90">
        <v>234122.1</v>
      </c>
      <c r="AB74" s="90">
        <v>2989</v>
      </c>
    </row>
    <row r="75" spans="1:28" x14ac:dyDescent="0.2">
      <c r="A75" s="251" t="s">
        <v>3010</v>
      </c>
      <c r="B75" s="89">
        <v>509900.11</v>
      </c>
      <c r="C75" s="89">
        <v>30971.53</v>
      </c>
      <c r="D75" s="89">
        <v>35425</v>
      </c>
      <c r="F75" s="251">
        <v>944999.24</v>
      </c>
      <c r="G75" s="251">
        <v>1986489.5</v>
      </c>
      <c r="I75" s="232">
        <v>25610.85</v>
      </c>
      <c r="K75" s="232">
        <v>9.35</v>
      </c>
      <c r="N75" s="251">
        <v>579.61</v>
      </c>
      <c r="O75" s="251">
        <v>2174520.91</v>
      </c>
      <c r="Q75" s="73">
        <v>1746600.73</v>
      </c>
      <c r="R75" s="73">
        <v>410000</v>
      </c>
      <c r="S75" s="73">
        <v>509.13</v>
      </c>
      <c r="T75" s="73">
        <v>944330</v>
      </c>
      <c r="U75" s="73">
        <v>88200</v>
      </c>
      <c r="V75" s="90">
        <v>1709065</v>
      </c>
      <c r="Y75" s="90">
        <v>631715.91</v>
      </c>
      <c r="Z75" s="90">
        <v>477433.61</v>
      </c>
      <c r="AB75" s="90">
        <v>400</v>
      </c>
    </row>
    <row r="76" spans="1:28" x14ac:dyDescent="0.2">
      <c r="A76" s="251" t="s">
        <v>3011</v>
      </c>
      <c r="B76" s="89">
        <v>1074446.79</v>
      </c>
      <c r="C76" s="89">
        <v>19093.5</v>
      </c>
      <c r="D76" s="89">
        <v>56953.48</v>
      </c>
      <c r="F76" s="251">
        <v>1325807.8600000001</v>
      </c>
      <c r="G76" s="251">
        <v>903096.88</v>
      </c>
      <c r="I76" s="232">
        <v>33151</v>
      </c>
      <c r="K76" s="232">
        <v>205.41</v>
      </c>
      <c r="N76" s="251">
        <v>-88000</v>
      </c>
      <c r="O76" s="251">
        <v>2426315.1</v>
      </c>
      <c r="Q76" s="73">
        <v>1624253.2</v>
      </c>
      <c r="R76" s="73">
        <v>627300</v>
      </c>
      <c r="S76" s="73">
        <v>791.67</v>
      </c>
      <c r="T76" s="73">
        <v>1561426.33</v>
      </c>
      <c r="U76" s="73">
        <v>73800</v>
      </c>
      <c r="V76" s="90">
        <v>1974783.33</v>
      </c>
      <c r="W76" s="90">
        <v>0</v>
      </c>
      <c r="Y76" s="90">
        <v>884132.65</v>
      </c>
      <c r="Z76" s="90">
        <v>256727.71</v>
      </c>
    </row>
    <row r="77" spans="1:28" x14ac:dyDescent="0.2">
      <c r="A77" s="251" t="s">
        <v>3012</v>
      </c>
      <c r="B77" s="89">
        <v>53708.24</v>
      </c>
      <c r="C77" s="89">
        <v>47092.18</v>
      </c>
      <c r="D77" s="89">
        <v>8333.7900000000009</v>
      </c>
      <c r="F77" s="251">
        <v>224857.94</v>
      </c>
      <c r="G77" s="251">
        <v>236106.41</v>
      </c>
      <c r="I77" s="232">
        <v>24761</v>
      </c>
      <c r="K77" s="232">
        <v>4118.2</v>
      </c>
      <c r="O77" s="251">
        <v>1120243.3</v>
      </c>
      <c r="Q77" s="73">
        <v>1465650.56</v>
      </c>
      <c r="R77" s="73">
        <v>17400</v>
      </c>
      <c r="S77" s="73">
        <v>410.77</v>
      </c>
      <c r="T77" s="73">
        <v>362395.2</v>
      </c>
      <c r="U77" s="73">
        <v>82200</v>
      </c>
      <c r="V77" s="90">
        <v>914260.2</v>
      </c>
      <c r="Y77" s="90">
        <v>754541.04</v>
      </c>
      <c r="Z77" s="90">
        <v>137827.89000000001</v>
      </c>
    </row>
    <row r="78" spans="1:28" x14ac:dyDescent="0.2">
      <c r="A78" s="253" t="s">
        <v>3013</v>
      </c>
      <c r="B78" s="89">
        <v>645515.28</v>
      </c>
      <c r="C78" s="89">
        <v>97910.48</v>
      </c>
      <c r="D78" s="89">
        <v>16219</v>
      </c>
      <c r="F78" s="251">
        <v>1181512.1599999999</v>
      </c>
      <c r="G78" s="251">
        <v>254711.13</v>
      </c>
      <c r="I78" s="232">
        <v>52443.56</v>
      </c>
      <c r="K78" s="232">
        <v>229.85</v>
      </c>
      <c r="O78" s="251">
        <v>2732486.08</v>
      </c>
      <c r="Q78" s="73">
        <v>1508348.41</v>
      </c>
      <c r="R78" s="73">
        <v>323768</v>
      </c>
      <c r="S78" s="73">
        <v>785.13</v>
      </c>
      <c r="T78" s="73">
        <v>1658712</v>
      </c>
      <c r="U78" s="73">
        <v>36484</v>
      </c>
      <c r="V78" s="90">
        <v>2265334</v>
      </c>
      <c r="Y78" s="90">
        <v>810325.96</v>
      </c>
      <c r="Z78" s="90">
        <v>254565.57</v>
      </c>
    </row>
    <row r="79" spans="1:28" x14ac:dyDescent="0.2">
      <c r="A79" s="253" t="s">
        <v>3014</v>
      </c>
      <c r="B79" s="89">
        <v>1080038.06</v>
      </c>
      <c r="C79" s="89">
        <v>73573</v>
      </c>
      <c r="D79" s="89">
        <v>13367.93</v>
      </c>
      <c r="F79" s="251">
        <v>1984288.54</v>
      </c>
      <c r="G79" s="251">
        <v>256168.29</v>
      </c>
      <c r="I79" s="232">
        <v>5902.86</v>
      </c>
      <c r="K79" s="232">
        <v>1200</v>
      </c>
      <c r="N79" s="251">
        <v>1870</v>
      </c>
      <c r="O79" s="251">
        <v>3283107.89</v>
      </c>
      <c r="Q79" s="73">
        <v>2600102.21</v>
      </c>
      <c r="R79" s="73">
        <v>355490</v>
      </c>
      <c r="S79" s="73">
        <v>1283.8800000000001</v>
      </c>
      <c r="T79" s="73">
        <v>653940</v>
      </c>
      <c r="V79" s="90">
        <v>1173075</v>
      </c>
      <c r="W79" s="90">
        <v>500</v>
      </c>
      <c r="X79" s="90">
        <v>16144</v>
      </c>
      <c r="Y79" s="90">
        <v>1247078.93</v>
      </c>
      <c r="Z79" s="90">
        <v>310258.59999999998</v>
      </c>
      <c r="AB79" s="90">
        <v>1363197</v>
      </c>
    </row>
    <row r="80" spans="1:28" x14ac:dyDescent="0.2">
      <c r="A80" s="251" t="s">
        <v>3017</v>
      </c>
      <c r="B80" s="89">
        <v>691893.97</v>
      </c>
      <c r="C80" s="89">
        <v>7806</v>
      </c>
      <c r="D80" s="89">
        <v>11145</v>
      </c>
      <c r="F80" s="251">
        <v>577710.78</v>
      </c>
      <c r="G80" s="251">
        <v>308962.03000000003</v>
      </c>
      <c r="I80" s="232">
        <v>12675</v>
      </c>
      <c r="K80" s="232">
        <v>119.05</v>
      </c>
      <c r="N80" s="251">
        <v>-297667.68</v>
      </c>
      <c r="O80" s="251">
        <v>1600443.98</v>
      </c>
      <c r="Q80" s="73">
        <v>1297736.31</v>
      </c>
      <c r="R80" s="73">
        <v>265450</v>
      </c>
      <c r="S80" s="73">
        <v>842.66</v>
      </c>
      <c r="T80" s="73">
        <v>610575.24</v>
      </c>
      <c r="U80" s="73">
        <v>37200</v>
      </c>
      <c r="V80" s="90">
        <v>1099583.74</v>
      </c>
      <c r="Y80" s="90">
        <v>529852.31999999995</v>
      </c>
      <c r="Z80" s="90">
        <v>204636.3</v>
      </c>
      <c r="AB80" s="90">
        <v>0.42</v>
      </c>
    </row>
    <row r="81" spans="1:28" x14ac:dyDescent="0.2">
      <c r="A81" s="253" t="s">
        <v>2986</v>
      </c>
      <c r="B81" s="89">
        <v>56350.54</v>
      </c>
      <c r="C81" s="89">
        <v>0</v>
      </c>
      <c r="D81" s="89">
        <v>743.84</v>
      </c>
      <c r="F81" s="251">
        <v>355756.97</v>
      </c>
      <c r="G81" s="251">
        <v>109739.51</v>
      </c>
      <c r="H81" s="232">
        <v>51330</v>
      </c>
      <c r="I81" s="232">
        <v>5400</v>
      </c>
      <c r="M81" s="251">
        <v>-1361879.87</v>
      </c>
      <c r="N81" s="251">
        <v>101985.37</v>
      </c>
      <c r="O81" s="251">
        <v>2663000</v>
      </c>
      <c r="Q81" s="73">
        <v>748030.8</v>
      </c>
      <c r="R81" s="73">
        <v>16200</v>
      </c>
      <c r="S81" s="73">
        <v>106.3</v>
      </c>
      <c r="T81" s="73">
        <v>785970</v>
      </c>
      <c r="V81" s="90">
        <v>1110089</v>
      </c>
      <c r="Y81" s="90">
        <v>231916.92</v>
      </c>
      <c r="Z81" s="90">
        <v>104401.78</v>
      </c>
      <c r="AB81" s="90">
        <v>68930</v>
      </c>
    </row>
    <row r="82" spans="1:28" x14ac:dyDescent="0.2">
      <c r="A82" s="251" t="s">
        <v>2987</v>
      </c>
      <c r="B82" s="89">
        <v>522053.08</v>
      </c>
      <c r="C82" s="89">
        <v>5000</v>
      </c>
      <c r="D82" s="89">
        <v>6740.12</v>
      </c>
      <c r="F82" s="251">
        <v>431640.52</v>
      </c>
      <c r="G82" s="251">
        <v>134457.24</v>
      </c>
      <c r="I82" s="232">
        <v>2897</v>
      </c>
      <c r="K82" s="232">
        <v>85281.91</v>
      </c>
      <c r="N82" s="251">
        <v>194152.16</v>
      </c>
      <c r="O82" s="251">
        <v>1891796.64</v>
      </c>
      <c r="Q82" s="73">
        <v>2022544.32</v>
      </c>
      <c r="R82" s="73">
        <v>38250</v>
      </c>
      <c r="S82" s="73">
        <v>926.87</v>
      </c>
      <c r="T82" s="73">
        <v>257031.8</v>
      </c>
      <c r="U82" s="73">
        <v>158602</v>
      </c>
      <c r="V82" s="90">
        <v>536115.80000000005</v>
      </c>
      <c r="Y82" s="90">
        <v>233061.55</v>
      </c>
      <c r="Z82" s="90">
        <v>105879.46</v>
      </c>
      <c r="AB82" s="90">
        <v>892883</v>
      </c>
    </row>
    <row r="83" spans="1:28" ht="15" customHeight="1" x14ac:dyDescent="0.2">
      <c r="A83" s="251" t="s">
        <v>2992</v>
      </c>
      <c r="B83" s="89">
        <v>283977.2</v>
      </c>
      <c r="C83" s="89">
        <v>20480</v>
      </c>
      <c r="D83" s="89">
        <v>27608.36</v>
      </c>
      <c r="F83" s="251">
        <v>809508.93</v>
      </c>
      <c r="G83" s="251">
        <v>265312.71999999997</v>
      </c>
      <c r="M83" s="251">
        <v>-1145747.33</v>
      </c>
      <c r="N83" s="251">
        <v>795140.03</v>
      </c>
      <c r="O83" s="251">
        <v>1831896.95</v>
      </c>
      <c r="Q83" s="73">
        <v>1348587.98</v>
      </c>
      <c r="S83" s="73">
        <v>442.9</v>
      </c>
      <c r="T83" s="73">
        <v>1078153.8</v>
      </c>
      <c r="U83" s="73">
        <v>14250</v>
      </c>
      <c r="V83" s="90">
        <v>1630196.8</v>
      </c>
      <c r="Y83" s="90">
        <v>373507.5</v>
      </c>
      <c r="Z83" s="90">
        <v>179181.82</v>
      </c>
      <c r="AB83" s="90">
        <v>126600</v>
      </c>
    </row>
    <row r="84" spans="1:28" x14ac:dyDescent="0.2">
      <c r="A84" s="251" t="s">
        <v>2993</v>
      </c>
      <c r="B84" s="89">
        <v>105468.27</v>
      </c>
      <c r="C84" s="89">
        <v>0</v>
      </c>
      <c r="D84" s="89">
        <v>10356.64</v>
      </c>
      <c r="F84" s="251">
        <v>352502.03</v>
      </c>
      <c r="G84" s="251">
        <v>186200.49</v>
      </c>
      <c r="I84" s="232">
        <v>19705</v>
      </c>
      <c r="N84" s="251">
        <v>1892370.69</v>
      </c>
      <c r="O84" s="251">
        <v>1831896</v>
      </c>
      <c r="Q84" s="73">
        <v>996362.7</v>
      </c>
      <c r="S84" s="73">
        <v>75.040000000000006</v>
      </c>
      <c r="T84" s="73">
        <v>1185510</v>
      </c>
      <c r="U84" s="73">
        <v>10800</v>
      </c>
      <c r="V84" s="90">
        <v>1665885</v>
      </c>
      <c r="Y84" s="90">
        <v>278146.95</v>
      </c>
      <c r="Z84" s="90">
        <v>103972.98</v>
      </c>
      <c r="AB84" s="90">
        <v>35000</v>
      </c>
    </row>
    <row r="85" spans="1:28" x14ac:dyDescent="0.2">
      <c r="A85" s="251" t="s">
        <v>2994</v>
      </c>
      <c r="B85" s="89">
        <v>238707.91</v>
      </c>
      <c r="C85" s="89">
        <v>0</v>
      </c>
      <c r="D85" s="89">
        <v>22812.97</v>
      </c>
      <c r="F85" s="251">
        <v>9509.6</v>
      </c>
      <c r="G85" s="251">
        <v>28790.53</v>
      </c>
      <c r="J85" s="232">
        <v>65000</v>
      </c>
      <c r="N85" s="251">
        <v>-3972766.9</v>
      </c>
      <c r="O85" s="251">
        <v>4000000</v>
      </c>
      <c r="Q85" s="73">
        <v>1148089.1000000001</v>
      </c>
      <c r="S85" s="73">
        <v>187.24</v>
      </c>
      <c r="T85" s="73">
        <v>552187.5</v>
      </c>
      <c r="U85" s="73">
        <v>58175</v>
      </c>
      <c r="V85" s="90">
        <v>1070077.5</v>
      </c>
      <c r="Y85" s="90">
        <v>403951.53</v>
      </c>
      <c r="Z85" s="90">
        <v>139010.92000000001</v>
      </c>
      <c r="AB85" s="90">
        <v>153851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ผู้ใช้ Windows</cp:lastModifiedBy>
  <cp:lastPrinted>2020-08-05T04:26:13Z</cp:lastPrinted>
  <dcterms:created xsi:type="dcterms:W3CDTF">2018-02-08T06:24:17Z</dcterms:created>
  <dcterms:modified xsi:type="dcterms:W3CDTF">2020-08-05T04:28:33Z</dcterms:modified>
</cp:coreProperties>
</file>